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hidePivotFieldList="1" defaultThemeVersion="164011"/>
  <bookViews>
    <workbookView xWindow="3768" yWindow="552" windowWidth="9420" windowHeight="6660" tabRatio="875" activeTab="5"/>
  </bookViews>
  <sheets>
    <sheet name="base para costos" sheetId="1" r:id="rId1"/>
    <sheet name="stock fisico " sheetId="2" r:id="rId2"/>
    <sheet name="CALCULADORA" sheetId="19" r:id="rId3"/>
    <sheet name="promedios" sheetId="5" r:id="rId4"/>
    <sheet name="calculadora de porcentaje" sheetId="6" r:id="rId5"/>
    <sheet name="PVP WEB LINK DE PAGO" sheetId="7" r:id="rId6"/>
    <sheet name="360" sheetId="18" r:id="rId7"/>
    <sheet name="HORNOS OULET" sheetId="8" r:id="rId8"/>
    <sheet name="discontinuos" sheetId="17" r:id="rId9"/>
    <sheet name="costo envio" sheetId="13" r:id="rId10"/>
    <sheet name="cartuchos" sheetId="16" r:id="rId11"/>
    <sheet name="d" sheetId="3" r:id="rId12"/>
  </sheets>
  <definedNames>
    <definedName name="_3_cuotas_al_mismo_precio_que_publiques_8.90">'base para costos'!$G$6</definedName>
    <definedName name="_xlnm._FilterDatabase" localSheetId="0" hidden="1">'base para costos'!$A$13:$P$370</definedName>
    <definedName name="_xlnm._FilterDatabase" localSheetId="5" hidden="1">'PVP WEB LINK DE PAGO'!$A$5:$BC$553</definedName>
    <definedName name="_xlnm._FilterDatabase" localSheetId="1" hidden="1">'stock fisico '!$A$2:$L$233</definedName>
  </definedNames>
  <calcPr calcId="162913"/>
  <fileRecoveryPr repairLoad="1"/>
</workbook>
</file>

<file path=xl/calcChain.xml><?xml version="1.0" encoding="utf-8"?>
<calcChain xmlns="http://schemas.openxmlformats.org/spreadsheetml/2006/main">
  <c r="K194" i="2" l="1"/>
  <c r="J194" i="2"/>
  <c r="K193" i="2"/>
  <c r="J193" i="2"/>
  <c r="K192" i="2"/>
  <c r="J192" i="2"/>
  <c r="K191" i="2"/>
  <c r="J191" i="2"/>
  <c r="K190" i="2"/>
  <c r="J190" i="2"/>
  <c r="K189" i="2"/>
  <c r="J189" i="2"/>
  <c r="K188" i="2"/>
  <c r="J188" i="2"/>
  <c r="K187" i="2"/>
  <c r="J187" i="2"/>
  <c r="K186" i="2"/>
  <c r="J186" i="2"/>
  <c r="K185" i="2"/>
  <c r="J185" i="2"/>
  <c r="K184" i="2"/>
  <c r="J184" i="2"/>
  <c r="K183" i="2"/>
  <c r="J183" i="2"/>
  <c r="K182" i="2"/>
  <c r="J182" i="2"/>
  <c r="K181" i="2"/>
  <c r="J181" i="2"/>
  <c r="K180" i="2"/>
  <c r="J180" i="2"/>
  <c r="K179" i="2"/>
  <c r="J179" i="2"/>
  <c r="K178" i="2"/>
  <c r="J178" i="2"/>
  <c r="K177" i="2"/>
  <c r="J177" i="2"/>
  <c r="K176" i="2"/>
  <c r="J176" i="2"/>
  <c r="K175" i="2"/>
  <c r="J175" i="2"/>
  <c r="K174" i="2"/>
  <c r="J174" i="2"/>
  <c r="K173" i="2"/>
  <c r="J173" i="2"/>
  <c r="K172" i="2"/>
  <c r="J172" i="2"/>
  <c r="K171" i="2"/>
  <c r="J171" i="2"/>
  <c r="K170" i="2"/>
  <c r="J170" i="2"/>
  <c r="K169" i="2"/>
  <c r="J169" i="2"/>
  <c r="K168" i="2"/>
  <c r="J168" i="2"/>
  <c r="K167" i="2"/>
  <c r="J167" i="2"/>
  <c r="K166" i="2"/>
  <c r="J166" i="2"/>
  <c r="K165" i="2"/>
  <c r="J165" i="2"/>
  <c r="K164" i="2"/>
  <c r="J164" i="2"/>
  <c r="K163" i="2"/>
  <c r="J163" i="2"/>
  <c r="K162" i="2"/>
  <c r="J162" i="2"/>
  <c r="K161" i="2"/>
  <c r="J161" i="2"/>
  <c r="K160" i="2"/>
  <c r="J160" i="2"/>
  <c r="K159" i="2"/>
  <c r="J159" i="2"/>
  <c r="K158" i="2"/>
  <c r="J158" i="2"/>
  <c r="K157" i="2"/>
  <c r="J157" i="2"/>
  <c r="K156" i="2"/>
  <c r="J156" i="2"/>
  <c r="K155" i="2"/>
  <c r="J155" i="2"/>
  <c r="K154" i="2"/>
  <c r="J154" i="2"/>
  <c r="K153" i="2"/>
  <c r="J153" i="2"/>
  <c r="K152" i="2"/>
  <c r="J152" i="2"/>
  <c r="K151" i="2"/>
  <c r="J151" i="2"/>
  <c r="K150" i="2"/>
  <c r="J150" i="2"/>
  <c r="K149" i="2"/>
  <c r="J149" i="2"/>
  <c r="K148" i="2"/>
  <c r="J148" i="2"/>
  <c r="K147" i="2"/>
  <c r="J147" i="2"/>
  <c r="K146" i="2"/>
  <c r="J146" i="2"/>
  <c r="K145" i="2"/>
  <c r="J145" i="2"/>
  <c r="K144" i="2"/>
  <c r="J144" i="2"/>
  <c r="K143" i="2"/>
  <c r="J143" i="2"/>
  <c r="K142" i="2"/>
  <c r="J142" i="2"/>
  <c r="K141" i="2"/>
  <c r="J141" i="2"/>
  <c r="K140" i="2"/>
  <c r="J140" i="2"/>
  <c r="K139" i="2"/>
  <c r="J139" i="2"/>
  <c r="K138" i="2"/>
  <c r="J138" i="2"/>
  <c r="K137" i="2"/>
  <c r="J137" i="2"/>
  <c r="K136" i="2"/>
  <c r="J136" i="2"/>
  <c r="K135" i="2"/>
  <c r="J135" i="2"/>
  <c r="K134" i="2"/>
  <c r="J134" i="2"/>
  <c r="K133" i="2"/>
  <c r="J133" i="2"/>
  <c r="K132" i="2"/>
  <c r="J132" i="2"/>
  <c r="K131" i="2"/>
  <c r="J131" i="2"/>
  <c r="K130" i="2"/>
  <c r="J130" i="2"/>
  <c r="K129" i="2"/>
  <c r="J129" i="2"/>
  <c r="K128" i="2"/>
  <c r="J128" i="2"/>
  <c r="K127" i="2"/>
  <c r="J127" i="2"/>
  <c r="K126" i="2"/>
  <c r="J126" i="2"/>
  <c r="K125" i="2"/>
  <c r="J125" i="2"/>
  <c r="K124" i="2"/>
  <c r="J124" i="2"/>
  <c r="K123" i="2"/>
  <c r="J123" i="2"/>
  <c r="K122" i="2"/>
  <c r="J122" i="2"/>
  <c r="K121" i="2"/>
  <c r="J121" i="2"/>
  <c r="K120" i="2"/>
  <c r="J120" i="2"/>
  <c r="K119" i="2"/>
  <c r="J119" i="2"/>
  <c r="K118" i="2"/>
  <c r="J118" i="2"/>
  <c r="K117" i="2"/>
  <c r="J117" i="2"/>
  <c r="K116" i="2"/>
  <c r="J116" i="2"/>
  <c r="K115" i="2"/>
  <c r="J115" i="2"/>
  <c r="K114" i="2"/>
  <c r="J114" i="2"/>
  <c r="K113" i="2"/>
  <c r="J113" i="2"/>
  <c r="K112" i="2"/>
  <c r="J112" i="2"/>
  <c r="K111" i="2"/>
  <c r="J111" i="2"/>
  <c r="K110" i="2"/>
  <c r="J110" i="2"/>
  <c r="K109" i="2"/>
  <c r="J109" i="2"/>
  <c r="K108" i="2"/>
  <c r="J108" i="2"/>
  <c r="K107" i="2"/>
  <c r="J107" i="2"/>
  <c r="K106" i="2"/>
  <c r="J106" i="2"/>
  <c r="K105" i="2"/>
  <c r="J105" i="2"/>
  <c r="K104" i="2"/>
  <c r="J104" i="2"/>
  <c r="K103" i="2"/>
  <c r="J103" i="2"/>
  <c r="K102" i="2"/>
  <c r="J102" i="2"/>
  <c r="K101" i="2"/>
  <c r="J101" i="2"/>
  <c r="K100" i="2"/>
  <c r="J100" i="2"/>
  <c r="K99" i="2"/>
  <c r="J99" i="2"/>
  <c r="K98" i="2"/>
  <c r="J98" i="2"/>
  <c r="K97" i="2"/>
  <c r="J97" i="2"/>
  <c r="K96" i="2"/>
  <c r="J96" i="2"/>
  <c r="K95" i="2"/>
  <c r="J95" i="2"/>
  <c r="K94" i="2"/>
  <c r="J94" i="2"/>
  <c r="K93" i="2"/>
  <c r="J93" i="2"/>
  <c r="K92" i="2"/>
  <c r="J92" i="2"/>
  <c r="K91" i="2"/>
  <c r="J91" i="2"/>
  <c r="K90" i="2"/>
  <c r="J90" i="2"/>
  <c r="K89" i="2"/>
  <c r="J89" i="2"/>
  <c r="K88" i="2"/>
  <c r="J88" i="2"/>
  <c r="K87" i="2"/>
  <c r="J87" i="2"/>
  <c r="K86" i="2"/>
  <c r="J86" i="2"/>
  <c r="K85" i="2"/>
  <c r="J85" i="2"/>
  <c r="K84" i="2"/>
  <c r="J84" i="2"/>
  <c r="K83" i="2"/>
  <c r="J83" i="2"/>
  <c r="K82" i="2"/>
  <c r="J82" i="2"/>
  <c r="K81" i="2"/>
  <c r="J81" i="2"/>
  <c r="K80" i="2"/>
  <c r="J80" i="2"/>
  <c r="K79" i="2"/>
  <c r="J79" i="2"/>
  <c r="K78" i="2"/>
  <c r="J78" i="2"/>
  <c r="K77" i="2"/>
  <c r="J77" i="2"/>
  <c r="K76" i="2"/>
  <c r="J76" i="2"/>
  <c r="K75" i="2"/>
  <c r="J75" i="2"/>
  <c r="K74" i="2"/>
  <c r="J74" i="2"/>
  <c r="K73" i="2"/>
  <c r="J73" i="2"/>
  <c r="K72" i="2"/>
  <c r="J72" i="2"/>
  <c r="K71" i="2"/>
  <c r="J71" i="2"/>
  <c r="K70" i="2"/>
  <c r="J70" i="2"/>
  <c r="K69" i="2"/>
  <c r="J69" i="2"/>
  <c r="K68" i="2"/>
  <c r="J68" i="2"/>
  <c r="K67" i="2"/>
  <c r="J67" i="2"/>
  <c r="K66" i="2"/>
  <c r="J66" i="2"/>
  <c r="K65" i="2"/>
  <c r="J65" i="2"/>
  <c r="K64" i="2"/>
  <c r="J64" i="2"/>
  <c r="K63" i="2"/>
  <c r="J63" i="2"/>
  <c r="K62" i="2"/>
  <c r="J62" i="2"/>
  <c r="K61" i="2"/>
  <c r="J61" i="2"/>
  <c r="K60" i="2"/>
  <c r="J60" i="2"/>
  <c r="K59" i="2"/>
  <c r="J59" i="2"/>
  <c r="K58" i="2"/>
  <c r="J58" i="2"/>
  <c r="K57" i="2"/>
  <c r="J57" i="2"/>
  <c r="K56" i="2"/>
  <c r="J56" i="2"/>
  <c r="K55" i="2"/>
  <c r="J55" i="2"/>
  <c r="K54" i="2"/>
  <c r="J54" i="2"/>
  <c r="K53" i="2"/>
  <c r="J53" i="2"/>
  <c r="K52" i="2"/>
  <c r="J52" i="2"/>
  <c r="K51" i="2"/>
  <c r="J51" i="2"/>
  <c r="K50" i="2"/>
  <c r="J50" i="2"/>
  <c r="K49" i="2"/>
  <c r="J49" i="2"/>
  <c r="K48" i="2"/>
  <c r="J48" i="2"/>
  <c r="K47" i="2"/>
  <c r="J47" i="2"/>
  <c r="K46" i="2"/>
  <c r="J46" i="2"/>
  <c r="K45" i="2"/>
  <c r="J45" i="2"/>
  <c r="K44" i="2"/>
  <c r="J44" i="2"/>
  <c r="K43" i="2"/>
  <c r="J43" i="2"/>
  <c r="K42" i="2"/>
  <c r="J42" i="2"/>
  <c r="K41" i="2"/>
  <c r="J41" i="2"/>
  <c r="K40" i="2"/>
  <c r="J40" i="2"/>
  <c r="K39" i="2"/>
  <c r="J39" i="2"/>
  <c r="K38" i="2"/>
  <c r="J38" i="2"/>
  <c r="K37" i="2"/>
  <c r="J37" i="2"/>
  <c r="K36" i="2"/>
  <c r="J36" i="2"/>
  <c r="K35" i="2"/>
  <c r="J35" i="2"/>
  <c r="K34" i="2"/>
  <c r="J34" i="2"/>
  <c r="K33" i="2"/>
  <c r="J33" i="2"/>
  <c r="K32" i="2"/>
  <c r="J32" i="2"/>
  <c r="K31" i="2"/>
  <c r="J31" i="2"/>
  <c r="K30" i="2"/>
  <c r="J30" i="2"/>
  <c r="K29" i="2"/>
  <c r="J29" i="2"/>
  <c r="K28" i="2"/>
  <c r="J28" i="2"/>
  <c r="K27" i="2"/>
  <c r="J27" i="2"/>
  <c r="K26" i="2"/>
  <c r="J26" i="2"/>
  <c r="K25" i="2"/>
  <c r="J25" i="2"/>
  <c r="K24" i="2"/>
  <c r="J24" i="2"/>
  <c r="K23" i="2"/>
  <c r="J23" i="2"/>
  <c r="K22" i="2"/>
  <c r="J22" i="2"/>
  <c r="K21" i="2"/>
  <c r="J21" i="2"/>
  <c r="K20" i="2"/>
  <c r="J20" i="2"/>
  <c r="K19" i="2"/>
  <c r="J19" i="2"/>
  <c r="K18" i="2"/>
  <c r="J18" i="2"/>
  <c r="K17" i="2"/>
  <c r="J17" i="2"/>
  <c r="K16" i="2"/>
  <c r="J16" i="2"/>
  <c r="K15" i="2"/>
  <c r="J15" i="2"/>
  <c r="K14" i="2"/>
  <c r="J14" i="2"/>
  <c r="K13" i="2"/>
  <c r="J13" i="2"/>
  <c r="K12" i="2"/>
  <c r="J12" i="2"/>
  <c r="K11" i="2"/>
  <c r="J11" i="2"/>
  <c r="K10" i="2"/>
  <c r="J10" i="2"/>
  <c r="K9" i="2"/>
  <c r="J9" i="2"/>
  <c r="K8" i="2"/>
  <c r="J8" i="2"/>
  <c r="K7" i="2"/>
  <c r="J7" i="2"/>
  <c r="K6" i="2"/>
  <c r="J6" i="2"/>
  <c r="K5" i="2"/>
  <c r="J5" i="2"/>
  <c r="K4" i="2"/>
  <c r="J4" i="2"/>
  <c r="K3" i="2"/>
  <c r="J3" i="2"/>
  <c r="K1" i="2"/>
  <c r="J1" i="2"/>
  <c r="H112" i="1" l="1"/>
  <c r="K112" i="1" s="1"/>
  <c r="N112" i="1" s="1"/>
  <c r="I112" i="1"/>
  <c r="J112" i="1"/>
  <c r="F112" i="1"/>
  <c r="E6" i="7" l="1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99" i="7"/>
  <c r="E200" i="7"/>
  <c r="E201" i="7"/>
  <c r="E202" i="7"/>
  <c r="E203" i="7"/>
  <c r="E204" i="7"/>
  <c r="E205" i="7"/>
  <c r="G488" i="1" l="1"/>
  <c r="I488" i="1" s="1"/>
  <c r="F476" i="1"/>
  <c r="H476" i="1"/>
  <c r="I476" i="1"/>
  <c r="J476" i="1"/>
  <c r="F477" i="1"/>
  <c r="H477" i="1"/>
  <c r="K477" i="1" s="1"/>
  <c r="N477" i="1" s="1"/>
  <c r="I477" i="1"/>
  <c r="J477" i="1"/>
  <c r="F478" i="1"/>
  <c r="H478" i="1"/>
  <c r="K478" i="1" s="1"/>
  <c r="N478" i="1" s="1"/>
  <c r="I478" i="1"/>
  <c r="J478" i="1"/>
  <c r="F479" i="1"/>
  <c r="H479" i="1"/>
  <c r="K479" i="1" s="1"/>
  <c r="N479" i="1" s="1"/>
  <c r="I479" i="1"/>
  <c r="J479" i="1"/>
  <c r="F480" i="1"/>
  <c r="H480" i="1"/>
  <c r="K480" i="1" s="1"/>
  <c r="N480" i="1" s="1"/>
  <c r="I480" i="1"/>
  <c r="J480" i="1"/>
  <c r="F481" i="1"/>
  <c r="H481" i="1"/>
  <c r="K481" i="1" s="1"/>
  <c r="N481" i="1" s="1"/>
  <c r="I481" i="1"/>
  <c r="J481" i="1"/>
  <c r="F482" i="1"/>
  <c r="H482" i="1"/>
  <c r="K482" i="1" s="1"/>
  <c r="N482" i="1" s="1"/>
  <c r="I482" i="1"/>
  <c r="J482" i="1"/>
  <c r="F483" i="1"/>
  <c r="H483" i="1"/>
  <c r="K483" i="1" s="1"/>
  <c r="N483" i="1" s="1"/>
  <c r="I483" i="1"/>
  <c r="J483" i="1"/>
  <c r="F484" i="1"/>
  <c r="H484" i="1"/>
  <c r="K484" i="1" s="1"/>
  <c r="N484" i="1" s="1"/>
  <c r="I484" i="1"/>
  <c r="J484" i="1"/>
  <c r="F468" i="1"/>
  <c r="H468" i="1"/>
  <c r="K468" i="1" s="1"/>
  <c r="N468" i="1" s="1"/>
  <c r="I468" i="1"/>
  <c r="J468" i="1"/>
  <c r="F469" i="1"/>
  <c r="H469" i="1"/>
  <c r="K469" i="1" s="1"/>
  <c r="N469" i="1" s="1"/>
  <c r="I469" i="1"/>
  <c r="J469" i="1"/>
  <c r="F470" i="1"/>
  <c r="H470" i="1"/>
  <c r="I470" i="1"/>
  <c r="F471" i="1"/>
  <c r="H471" i="1"/>
  <c r="I471" i="1"/>
  <c r="J471" i="1"/>
  <c r="F472" i="1"/>
  <c r="H472" i="1"/>
  <c r="K472" i="1" s="1"/>
  <c r="N472" i="1" s="1"/>
  <c r="I472" i="1"/>
  <c r="J472" i="1"/>
  <c r="F473" i="1"/>
  <c r="H473" i="1"/>
  <c r="K473" i="1" s="1"/>
  <c r="N473" i="1" s="1"/>
  <c r="I473" i="1"/>
  <c r="J473" i="1"/>
  <c r="F474" i="1"/>
  <c r="H474" i="1"/>
  <c r="K474" i="1" s="1"/>
  <c r="N474" i="1" s="1"/>
  <c r="I474" i="1"/>
  <c r="J474" i="1"/>
  <c r="F475" i="1"/>
  <c r="H475" i="1"/>
  <c r="K475" i="1" s="1"/>
  <c r="N475" i="1" s="1"/>
  <c r="I475" i="1"/>
  <c r="J475" i="1"/>
  <c r="K476" i="1" l="1"/>
  <c r="N476" i="1" s="1"/>
  <c r="K471" i="1"/>
  <c r="N471" i="1" s="1"/>
  <c r="K470" i="1"/>
  <c r="N470" i="1" s="1"/>
  <c r="F30" i="1" l="1"/>
  <c r="H30" i="1"/>
  <c r="I30" i="1"/>
  <c r="J30" i="1"/>
  <c r="K30" i="1" l="1"/>
  <c r="N30" i="1" s="1"/>
  <c r="F454" i="1" l="1"/>
  <c r="H454" i="1"/>
  <c r="K454" i="1" s="1"/>
  <c r="N454" i="1" s="1"/>
  <c r="I454" i="1"/>
  <c r="J454" i="1"/>
  <c r="F455" i="1"/>
  <c r="H455" i="1"/>
  <c r="K455" i="1" s="1"/>
  <c r="N455" i="1" s="1"/>
  <c r="I455" i="1"/>
  <c r="J455" i="1"/>
  <c r="F456" i="1"/>
  <c r="H456" i="1"/>
  <c r="K456" i="1" s="1"/>
  <c r="N456" i="1" s="1"/>
  <c r="I456" i="1"/>
  <c r="J456" i="1"/>
  <c r="F457" i="1"/>
  <c r="H457" i="1"/>
  <c r="K457" i="1" s="1"/>
  <c r="N457" i="1" s="1"/>
  <c r="I457" i="1"/>
  <c r="J457" i="1"/>
  <c r="F458" i="1"/>
  <c r="H458" i="1"/>
  <c r="K458" i="1" s="1"/>
  <c r="N458" i="1" s="1"/>
  <c r="I458" i="1"/>
  <c r="J458" i="1"/>
  <c r="F459" i="1"/>
  <c r="H459" i="1"/>
  <c r="K459" i="1" s="1"/>
  <c r="N459" i="1" s="1"/>
  <c r="I459" i="1"/>
  <c r="J459" i="1"/>
  <c r="F460" i="1"/>
  <c r="H460" i="1"/>
  <c r="K460" i="1" s="1"/>
  <c r="N460" i="1" s="1"/>
  <c r="I460" i="1"/>
  <c r="J460" i="1"/>
  <c r="F461" i="1"/>
  <c r="H461" i="1"/>
  <c r="I461" i="1"/>
  <c r="J461" i="1"/>
  <c r="F462" i="1"/>
  <c r="H462" i="1"/>
  <c r="I462" i="1"/>
  <c r="J462" i="1"/>
  <c r="F463" i="1"/>
  <c r="H463" i="1"/>
  <c r="I463" i="1"/>
  <c r="J463" i="1"/>
  <c r="F464" i="1"/>
  <c r="H464" i="1"/>
  <c r="F465" i="1"/>
  <c r="H465" i="1"/>
  <c r="F466" i="1"/>
  <c r="H466" i="1"/>
  <c r="F467" i="1"/>
  <c r="H467" i="1"/>
  <c r="C465" i="1"/>
  <c r="C467" i="1" s="1"/>
  <c r="J467" i="1" s="1"/>
  <c r="C464" i="1"/>
  <c r="J464" i="1" s="1"/>
  <c r="J465" i="1" l="1"/>
  <c r="K466" i="1"/>
  <c r="I465" i="1"/>
  <c r="I464" i="1"/>
  <c r="C466" i="1"/>
  <c r="I466" i="1" s="1"/>
  <c r="K467" i="1"/>
  <c r="N467" i="1" s="1"/>
  <c r="K465" i="1"/>
  <c r="N465" i="1" s="1"/>
  <c r="K464" i="1"/>
  <c r="N464" i="1" s="1"/>
  <c r="K463" i="1"/>
  <c r="N463" i="1" s="1"/>
  <c r="K462" i="1"/>
  <c r="N462" i="1" s="1"/>
  <c r="K461" i="1"/>
  <c r="N461" i="1" s="1"/>
  <c r="I467" i="1"/>
  <c r="J466" i="1"/>
  <c r="N466" i="1" l="1"/>
  <c r="H40" i="1"/>
  <c r="K40" i="1" s="1"/>
  <c r="N40" i="1" s="1"/>
  <c r="I40" i="1"/>
  <c r="J40" i="1"/>
  <c r="F40" i="1"/>
  <c r="H8" i="18"/>
  <c r="H9" i="18"/>
  <c r="H10" i="18"/>
  <c r="H11" i="18"/>
  <c r="H12" i="18"/>
  <c r="H7" i="18"/>
  <c r="F217" i="1" l="1"/>
  <c r="H217" i="1"/>
  <c r="I217" i="1"/>
  <c r="J217" i="1"/>
  <c r="I124" i="1"/>
  <c r="J124" i="1"/>
  <c r="F124" i="1"/>
  <c r="H29" i="1"/>
  <c r="I29" i="1"/>
  <c r="J29" i="1"/>
  <c r="F29" i="1"/>
  <c r="H32" i="1"/>
  <c r="I32" i="1"/>
  <c r="J32" i="1"/>
  <c r="F32" i="1"/>
  <c r="H110" i="1"/>
  <c r="I110" i="1"/>
  <c r="J110" i="1"/>
  <c r="F110" i="1"/>
  <c r="F214" i="1"/>
  <c r="H214" i="1"/>
  <c r="I214" i="1"/>
  <c r="J214" i="1"/>
  <c r="E206" i="7"/>
  <c r="E207" i="7"/>
  <c r="E208" i="7"/>
  <c r="K110" i="1" l="1"/>
  <c r="N110" i="1" s="1"/>
  <c r="K217" i="1"/>
  <c r="N217" i="1" s="1"/>
  <c r="K32" i="1"/>
  <c r="N32" i="1" s="1"/>
  <c r="K29" i="1"/>
  <c r="N29" i="1" s="1"/>
  <c r="K214" i="1"/>
  <c r="N214" i="1" s="1"/>
  <c r="F128" i="1" l="1"/>
  <c r="I128" i="1"/>
  <c r="J128" i="1"/>
  <c r="F209" i="1" l="1"/>
  <c r="H209" i="1"/>
  <c r="I209" i="1"/>
  <c r="J209" i="1"/>
  <c r="F27" i="1"/>
  <c r="I27" i="1"/>
  <c r="J27" i="1"/>
  <c r="I28" i="1"/>
  <c r="J28" i="1"/>
  <c r="F28" i="1"/>
  <c r="K209" i="1" l="1"/>
  <c r="N209" i="1" s="1"/>
  <c r="F121" i="1"/>
  <c r="H121" i="1"/>
  <c r="I121" i="1"/>
  <c r="J121" i="1"/>
  <c r="F122" i="1"/>
  <c r="I122" i="1"/>
  <c r="J122" i="1"/>
  <c r="F63" i="1"/>
  <c r="I63" i="1"/>
  <c r="J63" i="1"/>
  <c r="K121" i="1" l="1"/>
  <c r="N121" i="1" s="1"/>
  <c r="H6" i="1"/>
  <c r="H128" i="1" s="1"/>
  <c r="K128" i="1" s="1"/>
  <c r="N128" i="1" s="1"/>
  <c r="F10" i="5" l="1"/>
  <c r="D5" i="5"/>
  <c r="D4" i="5"/>
  <c r="L4" i="5"/>
  <c r="K4" i="5"/>
  <c r="F20" i="19" l="1"/>
  <c r="F19" i="19"/>
  <c r="H13" i="19"/>
  <c r="G13" i="19"/>
  <c r="F13" i="19"/>
  <c r="D13" i="19"/>
  <c r="C7" i="19"/>
  <c r="F18" i="19" s="1"/>
  <c r="C6" i="19"/>
  <c r="F17" i="19" s="1"/>
  <c r="C5" i="19"/>
  <c r="F16" i="19" s="1"/>
  <c r="C4" i="19"/>
  <c r="F15" i="19" s="1"/>
  <c r="C3" i="19"/>
  <c r="F14" i="19" s="1"/>
  <c r="I16" i="19" l="1"/>
  <c r="K16" i="19" s="1"/>
  <c r="I15" i="19"/>
  <c r="K15" i="19" s="1"/>
  <c r="I19" i="19"/>
  <c r="K19" i="19" s="1"/>
  <c r="I18" i="19"/>
  <c r="K18" i="19" s="1"/>
  <c r="I20" i="19"/>
  <c r="K20" i="19" s="1"/>
  <c r="I13" i="19"/>
  <c r="K13" i="19" s="1"/>
  <c r="I17" i="19"/>
  <c r="K17" i="19" s="1"/>
  <c r="I14" i="19"/>
  <c r="K14" i="19" s="1"/>
  <c r="F69" i="1"/>
  <c r="I69" i="1"/>
  <c r="J69" i="1"/>
  <c r="F126" i="1"/>
  <c r="H126" i="1"/>
  <c r="I126" i="1"/>
  <c r="J126" i="1"/>
  <c r="F157" i="1"/>
  <c r="H157" i="1"/>
  <c r="I157" i="1"/>
  <c r="J157" i="1"/>
  <c r="K126" i="1" l="1"/>
  <c r="N126" i="1" s="1"/>
  <c r="K157" i="1"/>
  <c r="N157" i="1" s="1"/>
  <c r="F149" i="1"/>
  <c r="H149" i="1"/>
  <c r="I149" i="1"/>
  <c r="J149" i="1"/>
  <c r="H150" i="1"/>
  <c r="I150" i="1"/>
  <c r="J150" i="1"/>
  <c r="F150" i="1"/>
  <c r="H160" i="1"/>
  <c r="I160" i="1"/>
  <c r="J160" i="1"/>
  <c r="F160" i="1"/>
  <c r="F106" i="1"/>
  <c r="H106" i="1"/>
  <c r="I106" i="1"/>
  <c r="J106" i="1"/>
  <c r="F107" i="1"/>
  <c r="H107" i="1"/>
  <c r="I107" i="1"/>
  <c r="J107" i="1"/>
  <c r="F108" i="1"/>
  <c r="H108" i="1"/>
  <c r="I108" i="1"/>
  <c r="J108" i="1"/>
  <c r="F109" i="1"/>
  <c r="H109" i="1"/>
  <c r="I109" i="1"/>
  <c r="J109" i="1"/>
  <c r="F111" i="1"/>
  <c r="H111" i="1"/>
  <c r="I111" i="1"/>
  <c r="J111" i="1"/>
  <c r="B17" i="3"/>
  <c r="F212" i="1"/>
  <c r="I212" i="1"/>
  <c r="J212" i="1"/>
  <c r="K160" i="1" l="1"/>
  <c r="N160" i="1" s="1"/>
  <c r="K150" i="1"/>
  <c r="N150" i="1" s="1"/>
  <c r="K149" i="1"/>
  <c r="N149" i="1" s="1"/>
  <c r="K106" i="1"/>
  <c r="N106" i="1" s="1"/>
  <c r="K109" i="1"/>
  <c r="N109" i="1" s="1"/>
  <c r="K108" i="1"/>
  <c r="N108" i="1" s="1"/>
  <c r="K107" i="1"/>
  <c r="N107" i="1" s="1"/>
  <c r="K111" i="1"/>
  <c r="N111" i="1" s="1"/>
  <c r="I113" i="1"/>
  <c r="J113" i="1"/>
  <c r="F113" i="1"/>
  <c r="J62" i="1"/>
  <c r="I62" i="1"/>
  <c r="F62" i="1"/>
  <c r="I39" i="1" l="1"/>
  <c r="J39" i="1"/>
  <c r="F39" i="1"/>
  <c r="H452" i="1" l="1"/>
  <c r="F453" i="1"/>
  <c r="H453" i="1"/>
  <c r="I453" i="1"/>
  <c r="J453" i="1"/>
  <c r="K453" i="1" l="1"/>
  <c r="N453" i="1" s="1"/>
  <c r="N452" i="1"/>
  <c r="F43" i="1" l="1"/>
  <c r="I43" i="1"/>
  <c r="J43" i="1"/>
  <c r="F412" i="1"/>
  <c r="I412" i="1"/>
  <c r="J412" i="1"/>
  <c r="J451" i="1" l="1"/>
  <c r="I451" i="1"/>
  <c r="F451" i="1"/>
  <c r="J450" i="1"/>
  <c r="I450" i="1"/>
  <c r="F450" i="1"/>
  <c r="J449" i="1"/>
  <c r="I449" i="1"/>
  <c r="F449" i="1"/>
  <c r="J448" i="1"/>
  <c r="I448" i="1"/>
  <c r="F448" i="1"/>
  <c r="J447" i="1"/>
  <c r="I447" i="1"/>
  <c r="F447" i="1"/>
  <c r="J446" i="1"/>
  <c r="I446" i="1"/>
  <c r="H446" i="1"/>
  <c r="F446" i="1"/>
  <c r="F67" i="1"/>
  <c r="I67" i="1"/>
  <c r="J67" i="1"/>
  <c r="F68" i="1"/>
  <c r="I68" i="1"/>
  <c r="J68" i="1"/>
  <c r="K446" i="1" l="1"/>
  <c r="N446" i="1" s="1"/>
  <c r="F426" i="1" l="1"/>
  <c r="I426" i="1"/>
  <c r="J426" i="1"/>
  <c r="F427" i="1"/>
  <c r="I427" i="1"/>
  <c r="J427" i="1"/>
  <c r="F428" i="1"/>
  <c r="I428" i="1"/>
  <c r="J428" i="1"/>
  <c r="F429" i="1"/>
  <c r="I429" i="1"/>
  <c r="J429" i="1"/>
  <c r="F430" i="1"/>
  <c r="I430" i="1"/>
  <c r="J430" i="1"/>
  <c r="F431" i="1"/>
  <c r="I431" i="1"/>
  <c r="J431" i="1"/>
  <c r="F432" i="1"/>
  <c r="I432" i="1"/>
  <c r="J432" i="1"/>
  <c r="F396" i="1"/>
  <c r="I396" i="1"/>
  <c r="J396" i="1"/>
  <c r="F397" i="1"/>
  <c r="I397" i="1"/>
  <c r="J397" i="1"/>
  <c r="F398" i="1"/>
  <c r="I398" i="1"/>
  <c r="J398" i="1"/>
  <c r="F392" i="1"/>
  <c r="I392" i="1"/>
  <c r="J392" i="1"/>
  <c r="J442" i="1"/>
  <c r="I442" i="1"/>
  <c r="F442" i="1"/>
  <c r="J441" i="1"/>
  <c r="I441" i="1"/>
  <c r="F441" i="1"/>
  <c r="J440" i="1"/>
  <c r="I440" i="1"/>
  <c r="F440" i="1"/>
  <c r="K21" i="5"/>
  <c r="L21" i="5" s="1"/>
  <c r="K19" i="5"/>
  <c r="J11" i="5"/>
  <c r="K10" i="5"/>
  <c r="F197" i="1"/>
  <c r="I197" i="1"/>
  <c r="J197" i="1"/>
  <c r="M240" i="16"/>
  <c r="J240" i="16"/>
  <c r="I240" i="16"/>
  <c r="H240" i="16"/>
  <c r="K240" i="16" s="1"/>
  <c r="F240" i="16"/>
  <c r="M239" i="16"/>
  <c r="J239" i="16"/>
  <c r="I239" i="16"/>
  <c r="H239" i="16"/>
  <c r="K239" i="16" s="1"/>
  <c r="F239" i="16"/>
  <c r="M238" i="16"/>
  <c r="J238" i="16"/>
  <c r="I238" i="16"/>
  <c r="H238" i="16"/>
  <c r="K238" i="16" s="1"/>
  <c r="F238" i="16"/>
  <c r="M237" i="16"/>
  <c r="J237" i="16"/>
  <c r="I237" i="16"/>
  <c r="H237" i="16"/>
  <c r="K237" i="16" s="1"/>
  <c r="F237" i="16"/>
  <c r="M236" i="16"/>
  <c r="J236" i="16"/>
  <c r="I236" i="16"/>
  <c r="H236" i="16"/>
  <c r="K236" i="16" s="1"/>
  <c r="F236" i="16"/>
  <c r="M235" i="16"/>
  <c r="J235" i="16"/>
  <c r="I235" i="16"/>
  <c r="H235" i="16"/>
  <c r="F235" i="16"/>
  <c r="M234" i="16"/>
  <c r="J234" i="16"/>
  <c r="I234" i="16"/>
  <c r="H234" i="16"/>
  <c r="K234" i="16" s="1"/>
  <c r="F234" i="16"/>
  <c r="M231" i="16"/>
  <c r="J231" i="16"/>
  <c r="I231" i="16"/>
  <c r="H231" i="16"/>
  <c r="K231" i="16" s="1"/>
  <c r="F231" i="16"/>
  <c r="M92" i="16"/>
  <c r="J92" i="16"/>
  <c r="I92" i="16"/>
  <c r="H92" i="16"/>
  <c r="K92" i="16" s="1"/>
  <c r="F92" i="16"/>
  <c r="M91" i="16"/>
  <c r="J91" i="16"/>
  <c r="I91" i="16"/>
  <c r="H91" i="16"/>
  <c r="F91" i="16"/>
  <c r="M90" i="16"/>
  <c r="J90" i="16"/>
  <c r="I90" i="16"/>
  <c r="H90" i="16"/>
  <c r="K90" i="16" s="1"/>
  <c r="F90" i="16"/>
  <c r="M89" i="16"/>
  <c r="J89" i="16"/>
  <c r="I89" i="16"/>
  <c r="H89" i="16"/>
  <c r="K89" i="16" s="1"/>
  <c r="F89" i="16"/>
  <c r="M42" i="16"/>
  <c r="J42" i="16"/>
  <c r="I42" i="16"/>
  <c r="H42" i="16"/>
  <c r="K42" i="16" s="1"/>
  <c r="F42" i="16"/>
  <c r="M41" i="16"/>
  <c r="J41" i="16"/>
  <c r="I41" i="16"/>
  <c r="H41" i="16"/>
  <c r="F41" i="16"/>
  <c r="M40" i="16"/>
  <c r="J40" i="16"/>
  <c r="I40" i="16"/>
  <c r="H40" i="16"/>
  <c r="K40" i="16" s="1"/>
  <c r="F40" i="16"/>
  <c r="M39" i="16"/>
  <c r="J39" i="16"/>
  <c r="I39" i="16"/>
  <c r="H39" i="16"/>
  <c r="K39" i="16" s="1"/>
  <c r="F39" i="16"/>
  <c r="M38" i="16"/>
  <c r="J38" i="16"/>
  <c r="I38" i="16"/>
  <c r="H38" i="16"/>
  <c r="K38" i="16" s="1"/>
  <c r="F38" i="16"/>
  <c r="M37" i="16"/>
  <c r="J37" i="16"/>
  <c r="I37" i="16"/>
  <c r="H37" i="16"/>
  <c r="F37" i="16"/>
  <c r="M36" i="16"/>
  <c r="J36" i="16"/>
  <c r="I36" i="16"/>
  <c r="H36" i="16"/>
  <c r="K36" i="16" s="1"/>
  <c r="F36" i="16"/>
  <c r="M35" i="16"/>
  <c r="J35" i="16"/>
  <c r="I35" i="16"/>
  <c r="H35" i="16"/>
  <c r="K35" i="16" s="1"/>
  <c r="F35" i="16"/>
  <c r="M34" i="16"/>
  <c r="J34" i="16"/>
  <c r="I34" i="16"/>
  <c r="H34" i="16"/>
  <c r="K34" i="16" s="1"/>
  <c r="F34" i="16"/>
  <c r="M33" i="16"/>
  <c r="J33" i="16"/>
  <c r="I33" i="16"/>
  <c r="H33" i="16"/>
  <c r="F33" i="16"/>
  <c r="M32" i="16"/>
  <c r="J32" i="16"/>
  <c r="I32" i="16"/>
  <c r="H32" i="16"/>
  <c r="K32" i="16" s="1"/>
  <c r="F32" i="16"/>
  <c r="M31" i="16"/>
  <c r="J31" i="16"/>
  <c r="I31" i="16"/>
  <c r="H31" i="16"/>
  <c r="K31" i="16" s="1"/>
  <c r="F31" i="16"/>
  <c r="M30" i="16"/>
  <c r="J30" i="16"/>
  <c r="I30" i="16"/>
  <c r="H30" i="16"/>
  <c r="K30" i="16" s="1"/>
  <c r="F30" i="16"/>
  <c r="M29" i="16"/>
  <c r="J29" i="16"/>
  <c r="I29" i="16"/>
  <c r="H29" i="16"/>
  <c r="F29" i="16"/>
  <c r="M28" i="16"/>
  <c r="J28" i="16"/>
  <c r="I28" i="16"/>
  <c r="H28" i="16"/>
  <c r="K28" i="16" s="1"/>
  <c r="F28" i="16"/>
  <c r="M27" i="16"/>
  <c r="J27" i="16"/>
  <c r="I27" i="16"/>
  <c r="H27" i="16"/>
  <c r="K27" i="16" s="1"/>
  <c r="F27" i="16"/>
  <c r="M26" i="16"/>
  <c r="J26" i="16"/>
  <c r="I26" i="16"/>
  <c r="H26" i="16"/>
  <c r="K26" i="16" s="1"/>
  <c r="F26" i="16"/>
  <c r="M25" i="16"/>
  <c r="J25" i="16"/>
  <c r="I25" i="16"/>
  <c r="H25" i="16"/>
  <c r="F25" i="16"/>
  <c r="M24" i="16"/>
  <c r="J24" i="16"/>
  <c r="I24" i="16"/>
  <c r="H24" i="16"/>
  <c r="K24" i="16" s="1"/>
  <c r="F24" i="16"/>
  <c r="M23" i="16"/>
  <c r="J23" i="16"/>
  <c r="I23" i="16"/>
  <c r="H23" i="16"/>
  <c r="K23" i="16" s="1"/>
  <c r="F23" i="16"/>
  <c r="M22" i="16"/>
  <c r="J22" i="16"/>
  <c r="I22" i="16"/>
  <c r="H22" i="16"/>
  <c r="K22" i="16" s="1"/>
  <c r="F22" i="16"/>
  <c r="M21" i="16"/>
  <c r="J21" i="16"/>
  <c r="I21" i="16"/>
  <c r="H21" i="16"/>
  <c r="F21" i="16"/>
  <c r="M20" i="16"/>
  <c r="J20" i="16"/>
  <c r="I20" i="16"/>
  <c r="H20" i="16"/>
  <c r="K20" i="16" s="1"/>
  <c r="F20" i="16"/>
  <c r="M19" i="16"/>
  <c r="J19" i="16"/>
  <c r="I19" i="16"/>
  <c r="H19" i="16"/>
  <c r="K19" i="16" s="1"/>
  <c r="F19" i="16"/>
  <c r="M18" i="16"/>
  <c r="J18" i="16"/>
  <c r="I18" i="16"/>
  <c r="H18" i="16"/>
  <c r="K18" i="16" s="1"/>
  <c r="F18" i="16"/>
  <c r="M17" i="16"/>
  <c r="J17" i="16"/>
  <c r="I17" i="16"/>
  <c r="H17" i="16"/>
  <c r="F17" i="16"/>
  <c r="M16" i="16"/>
  <c r="J16" i="16"/>
  <c r="I16" i="16"/>
  <c r="H16" i="16"/>
  <c r="K16" i="16" s="1"/>
  <c r="F16" i="16"/>
  <c r="M15" i="16"/>
  <c r="J15" i="16"/>
  <c r="I15" i="16"/>
  <c r="H15" i="16"/>
  <c r="K15" i="16" s="1"/>
  <c r="F15" i="16"/>
  <c r="M14" i="16"/>
  <c r="J14" i="16"/>
  <c r="I14" i="16"/>
  <c r="H14" i="16"/>
  <c r="F14" i="16"/>
  <c r="M13" i="16"/>
  <c r="J13" i="16"/>
  <c r="I13" i="16"/>
  <c r="H13" i="16"/>
  <c r="F13" i="16"/>
  <c r="M12" i="16"/>
  <c r="J12" i="16"/>
  <c r="I12" i="16"/>
  <c r="H12" i="16"/>
  <c r="K12" i="16" s="1"/>
  <c r="F12" i="16"/>
  <c r="M11" i="16"/>
  <c r="J11" i="16"/>
  <c r="I11" i="16"/>
  <c r="H11" i="16"/>
  <c r="K11" i="16" s="1"/>
  <c r="F11" i="16"/>
  <c r="M10" i="16"/>
  <c r="J10" i="16"/>
  <c r="I10" i="16"/>
  <c r="H10" i="16"/>
  <c r="F10" i="16"/>
  <c r="M9" i="16"/>
  <c r="J9" i="16"/>
  <c r="I9" i="16"/>
  <c r="H9" i="16"/>
  <c r="F9" i="16"/>
  <c r="M8" i="16"/>
  <c r="J8" i="16"/>
  <c r="I8" i="16"/>
  <c r="H8" i="16"/>
  <c r="K8" i="16" s="1"/>
  <c r="F8" i="16"/>
  <c r="M7" i="16"/>
  <c r="J7" i="16"/>
  <c r="I7" i="16"/>
  <c r="H7" i="16"/>
  <c r="K7" i="16" s="1"/>
  <c r="F7" i="16"/>
  <c r="M6" i="16"/>
  <c r="J6" i="16"/>
  <c r="I6" i="16"/>
  <c r="H6" i="16"/>
  <c r="F6" i="16"/>
  <c r="M114" i="17"/>
  <c r="J114" i="17"/>
  <c r="I114" i="17"/>
  <c r="H114" i="17"/>
  <c r="F114" i="17"/>
  <c r="M113" i="17"/>
  <c r="J113" i="17"/>
  <c r="I113" i="17"/>
  <c r="H113" i="17"/>
  <c r="F113" i="17"/>
  <c r="M112" i="17"/>
  <c r="J112" i="17"/>
  <c r="I112" i="17"/>
  <c r="H112" i="17"/>
  <c r="F112" i="17"/>
  <c r="M111" i="17"/>
  <c r="J111" i="17"/>
  <c r="I111" i="17"/>
  <c r="H111" i="17"/>
  <c r="F111" i="17"/>
  <c r="M110" i="17"/>
  <c r="J110" i="17"/>
  <c r="I110" i="17"/>
  <c r="H110" i="17"/>
  <c r="F110" i="17"/>
  <c r="M109" i="17"/>
  <c r="J109" i="17"/>
  <c r="I109" i="17"/>
  <c r="H109" i="17"/>
  <c r="F109" i="17"/>
  <c r="M108" i="17"/>
  <c r="J108" i="17"/>
  <c r="I108" i="17"/>
  <c r="H108" i="17"/>
  <c r="F108" i="17"/>
  <c r="M107" i="17"/>
  <c r="J107" i="17"/>
  <c r="I107" i="17"/>
  <c r="H107" i="17"/>
  <c r="M22" i="5" l="1"/>
  <c r="M21" i="5"/>
  <c r="K6" i="16"/>
  <c r="N6" i="16" s="1"/>
  <c r="K10" i="16"/>
  <c r="N10" i="16" s="1"/>
  <c r="K14" i="16"/>
  <c r="K9" i="16"/>
  <c r="K13" i="16"/>
  <c r="N13" i="16" s="1"/>
  <c r="K17" i="16"/>
  <c r="N17" i="16" s="1"/>
  <c r="K21" i="16"/>
  <c r="K25" i="16"/>
  <c r="N25" i="16" s="1"/>
  <c r="K29" i="16"/>
  <c r="N29" i="16" s="1"/>
  <c r="K37" i="16"/>
  <c r="K41" i="16"/>
  <c r="K91" i="16"/>
  <c r="K235" i="16"/>
  <c r="N235" i="16" s="1"/>
  <c r="K111" i="17"/>
  <c r="N111" i="17" s="1"/>
  <c r="K108" i="17"/>
  <c r="N108" i="17" s="1"/>
  <c r="K112" i="17"/>
  <c r="N112" i="17" s="1"/>
  <c r="N9" i="16"/>
  <c r="N15" i="16"/>
  <c r="N19" i="16"/>
  <c r="N23" i="16"/>
  <c r="N27" i="16"/>
  <c r="N31" i="16"/>
  <c r="K114" i="17"/>
  <c r="N114" i="17" s="1"/>
  <c r="N7" i="16"/>
  <c r="N11" i="16"/>
  <c r="N21" i="16"/>
  <c r="K110" i="17"/>
  <c r="N110" i="17" s="1"/>
  <c r="N35" i="16"/>
  <c r="N37" i="16"/>
  <c r="N39" i="16"/>
  <c r="N41" i="16"/>
  <c r="N89" i="16"/>
  <c r="N91" i="16"/>
  <c r="N231" i="16"/>
  <c r="N237" i="16"/>
  <c r="N239" i="16"/>
  <c r="K109" i="17"/>
  <c r="N109" i="17" s="1"/>
  <c r="K113" i="17"/>
  <c r="N113" i="17" s="1"/>
  <c r="N8" i="16"/>
  <c r="N12" i="16"/>
  <c r="N14" i="16"/>
  <c r="N16" i="16"/>
  <c r="N18" i="16"/>
  <c r="N20" i="16"/>
  <c r="N22" i="16"/>
  <c r="N24" i="16"/>
  <c r="N26" i="16"/>
  <c r="N28" i="16"/>
  <c r="N30" i="16"/>
  <c r="N32" i="16"/>
  <c r="K33" i="16"/>
  <c r="N33" i="16" s="1"/>
  <c r="N34" i="16"/>
  <c r="N36" i="16"/>
  <c r="N38" i="16"/>
  <c r="N40" i="16"/>
  <c r="N42" i="16"/>
  <c r="N90" i="16"/>
  <c r="N92" i="16"/>
  <c r="N234" i="16"/>
  <c r="N236" i="16"/>
  <c r="N238" i="16"/>
  <c r="F107" i="17"/>
  <c r="K107" i="17" s="1"/>
  <c r="N107" i="17" s="1"/>
  <c r="M105" i="17"/>
  <c r="J105" i="17"/>
  <c r="I105" i="17"/>
  <c r="H105" i="17"/>
  <c r="F105" i="17"/>
  <c r="M104" i="17"/>
  <c r="J104" i="17"/>
  <c r="I104" i="17"/>
  <c r="H104" i="17"/>
  <c r="K104" i="17" s="1"/>
  <c r="F104" i="17"/>
  <c r="M103" i="17"/>
  <c r="N104" i="17" l="1"/>
  <c r="K105" i="17"/>
  <c r="N105" i="17" s="1"/>
  <c r="J103" i="17"/>
  <c r="I103" i="17"/>
  <c r="F103" i="17"/>
  <c r="M102" i="17"/>
  <c r="J102" i="17"/>
  <c r="I102" i="17"/>
  <c r="H102" i="17"/>
  <c r="K102" i="17" s="1"/>
  <c r="F102" i="17"/>
  <c r="M100" i="17"/>
  <c r="J100" i="17"/>
  <c r="I100" i="17"/>
  <c r="H100" i="17"/>
  <c r="K100" i="17" s="1"/>
  <c r="F100" i="17"/>
  <c r="M98" i="17"/>
  <c r="J98" i="17"/>
  <c r="I98" i="17"/>
  <c r="H98" i="17"/>
  <c r="F98" i="17"/>
  <c r="M97" i="17"/>
  <c r="J97" i="17"/>
  <c r="I97" i="17"/>
  <c r="H97" i="17"/>
  <c r="K97" i="17" s="1"/>
  <c r="F97" i="17"/>
  <c r="M96" i="17"/>
  <c r="J96" i="17"/>
  <c r="I96" i="17"/>
  <c r="H96" i="17"/>
  <c r="K96" i="17" s="1"/>
  <c r="F96" i="17"/>
  <c r="M95" i="17"/>
  <c r="J95" i="17"/>
  <c r="I95" i="17"/>
  <c r="H95" i="17"/>
  <c r="K95" i="17" s="1"/>
  <c r="F95" i="17"/>
  <c r="M94" i="17"/>
  <c r="J94" i="17"/>
  <c r="I94" i="17"/>
  <c r="F94" i="17"/>
  <c r="M93" i="17"/>
  <c r="J93" i="17"/>
  <c r="I93" i="17"/>
  <c r="F93" i="17"/>
  <c r="M92" i="17"/>
  <c r="J92" i="17"/>
  <c r="I92" i="17"/>
  <c r="H92" i="17"/>
  <c r="F92" i="17"/>
  <c r="M91" i="17"/>
  <c r="J91" i="17"/>
  <c r="I91" i="17"/>
  <c r="H91" i="17"/>
  <c r="K91" i="17" s="1"/>
  <c r="F91" i="17"/>
  <c r="M90" i="17"/>
  <c r="J90" i="17"/>
  <c r="I90" i="17"/>
  <c r="H90" i="17"/>
  <c r="K90" i="17" s="1"/>
  <c r="F90" i="17"/>
  <c r="M89" i="17"/>
  <c r="J89" i="17"/>
  <c r="I89" i="17"/>
  <c r="H89" i="17"/>
  <c r="K89" i="17" s="1"/>
  <c r="F89" i="17"/>
  <c r="M87" i="17"/>
  <c r="J87" i="17"/>
  <c r="I87" i="17"/>
  <c r="H87" i="17"/>
  <c r="F87" i="17"/>
  <c r="M86" i="17"/>
  <c r="J86" i="17"/>
  <c r="I86" i="17"/>
  <c r="H86" i="17"/>
  <c r="K86" i="17" s="1"/>
  <c r="F86" i="17"/>
  <c r="M85" i="17"/>
  <c r="J85" i="17"/>
  <c r="I85" i="17"/>
  <c r="H85" i="17"/>
  <c r="K85" i="17" s="1"/>
  <c r="F85" i="17"/>
  <c r="M84" i="17"/>
  <c r="J84" i="17"/>
  <c r="I84" i="17"/>
  <c r="H84" i="17"/>
  <c r="K84" i="17" s="1"/>
  <c r="F84" i="17"/>
  <c r="M83" i="17"/>
  <c r="J83" i="17"/>
  <c r="I83" i="17"/>
  <c r="H83" i="17"/>
  <c r="F83" i="17"/>
  <c r="M82" i="17"/>
  <c r="J82" i="17"/>
  <c r="I82" i="17"/>
  <c r="H82" i="17"/>
  <c r="K82" i="17" s="1"/>
  <c r="F82" i="17"/>
  <c r="M81" i="17"/>
  <c r="J81" i="17"/>
  <c r="I81" i="17"/>
  <c r="H81" i="17"/>
  <c r="K81" i="17" s="1"/>
  <c r="F81" i="17"/>
  <c r="M80" i="17"/>
  <c r="J80" i="17"/>
  <c r="I80" i="17"/>
  <c r="H80" i="17"/>
  <c r="K80" i="17" s="1"/>
  <c r="F80" i="17"/>
  <c r="M79" i="17"/>
  <c r="J79" i="17"/>
  <c r="I79" i="17"/>
  <c r="H79" i="17"/>
  <c r="F79" i="17"/>
  <c r="M78" i="17"/>
  <c r="J78" i="17"/>
  <c r="I78" i="17"/>
  <c r="H78" i="17"/>
  <c r="K78" i="17" s="1"/>
  <c r="F78" i="17"/>
  <c r="M77" i="17"/>
  <c r="J77" i="17"/>
  <c r="I77" i="17"/>
  <c r="H77" i="17"/>
  <c r="K77" i="17" s="1"/>
  <c r="F77" i="17"/>
  <c r="M76" i="17"/>
  <c r="J76" i="17"/>
  <c r="I76" i="17"/>
  <c r="H76" i="17"/>
  <c r="K76" i="17" s="1"/>
  <c r="F76" i="17"/>
  <c r="M75" i="17"/>
  <c r="J75" i="17"/>
  <c r="I75" i="17"/>
  <c r="H75" i="17"/>
  <c r="F75" i="17"/>
  <c r="M74" i="17"/>
  <c r="J74" i="17"/>
  <c r="I74" i="17"/>
  <c r="H74" i="17"/>
  <c r="K74" i="17" s="1"/>
  <c r="F74" i="17"/>
  <c r="M73" i="17"/>
  <c r="J73" i="17"/>
  <c r="I73" i="17"/>
  <c r="H73" i="17"/>
  <c r="K73" i="17" s="1"/>
  <c r="F73" i="17"/>
  <c r="M72" i="17"/>
  <c r="J72" i="17"/>
  <c r="I72" i="17"/>
  <c r="H72" i="17"/>
  <c r="K72" i="17" s="1"/>
  <c r="F72" i="17"/>
  <c r="M71" i="17"/>
  <c r="J71" i="17"/>
  <c r="I71" i="17"/>
  <c r="H71" i="17"/>
  <c r="F71" i="17"/>
  <c r="M70" i="17"/>
  <c r="J70" i="17"/>
  <c r="I70" i="17"/>
  <c r="H70" i="17"/>
  <c r="K70" i="17" s="1"/>
  <c r="F70" i="17"/>
  <c r="M69" i="17"/>
  <c r="J69" i="17"/>
  <c r="I69" i="17"/>
  <c r="H69" i="17"/>
  <c r="K69" i="17" s="1"/>
  <c r="F69" i="17"/>
  <c r="M68" i="17"/>
  <c r="J68" i="17"/>
  <c r="I68" i="17"/>
  <c r="H68" i="17"/>
  <c r="K68" i="17" s="1"/>
  <c r="F68" i="17"/>
  <c r="M67" i="17"/>
  <c r="J67" i="17"/>
  <c r="I67" i="17"/>
  <c r="H67" i="17"/>
  <c r="F67" i="17"/>
  <c r="M65" i="17"/>
  <c r="J65" i="17"/>
  <c r="I65" i="17"/>
  <c r="H65" i="17"/>
  <c r="K65" i="17" s="1"/>
  <c r="F65" i="17"/>
  <c r="M63" i="17"/>
  <c r="J63" i="17"/>
  <c r="I63" i="17"/>
  <c r="H63" i="17"/>
  <c r="K63" i="17" s="1"/>
  <c r="F63" i="17"/>
  <c r="M61" i="17"/>
  <c r="J61" i="17"/>
  <c r="I61" i="17"/>
  <c r="H61" i="17"/>
  <c r="K61" i="17" s="1"/>
  <c r="F61" i="17"/>
  <c r="M59" i="17"/>
  <c r="J59" i="17"/>
  <c r="I59" i="17"/>
  <c r="H59" i="17"/>
  <c r="F59" i="17"/>
  <c r="M57" i="17"/>
  <c r="J57" i="17"/>
  <c r="I57" i="17"/>
  <c r="H57" i="17"/>
  <c r="K57" i="17" s="1"/>
  <c r="F57" i="17"/>
  <c r="M55" i="17"/>
  <c r="J55" i="17"/>
  <c r="I55" i="17"/>
  <c r="H55" i="17"/>
  <c r="K55" i="17" s="1"/>
  <c r="F55" i="17"/>
  <c r="M53" i="17"/>
  <c r="J53" i="17"/>
  <c r="I53" i="17"/>
  <c r="H53" i="17"/>
  <c r="K53" i="17" s="1"/>
  <c r="F53" i="17"/>
  <c r="M51" i="17"/>
  <c r="J51" i="17"/>
  <c r="I51" i="17"/>
  <c r="H51" i="17"/>
  <c r="F51" i="17"/>
  <c r="M50" i="17"/>
  <c r="J50" i="17"/>
  <c r="I50" i="17"/>
  <c r="H50" i="17"/>
  <c r="K50" i="17" s="1"/>
  <c r="F50" i="17"/>
  <c r="M49" i="17"/>
  <c r="J49" i="17"/>
  <c r="I49" i="17"/>
  <c r="H49" i="17"/>
  <c r="K49" i="17" s="1"/>
  <c r="F49" i="17"/>
  <c r="M48" i="17"/>
  <c r="J48" i="17"/>
  <c r="I48" i="17"/>
  <c r="H48" i="17"/>
  <c r="K48" i="17" s="1"/>
  <c r="F48" i="17"/>
  <c r="M47" i="17"/>
  <c r="J47" i="17"/>
  <c r="I47" i="17"/>
  <c r="H47" i="17"/>
  <c r="F47" i="17"/>
  <c r="M45" i="17"/>
  <c r="K47" i="17" l="1"/>
  <c r="N47" i="17" s="1"/>
  <c r="K51" i="17"/>
  <c r="K59" i="17"/>
  <c r="N59" i="17" s="1"/>
  <c r="K67" i="17"/>
  <c r="N67" i="17" s="1"/>
  <c r="K71" i="17"/>
  <c r="N71" i="17" s="1"/>
  <c r="K75" i="17"/>
  <c r="K79" i="17"/>
  <c r="K83" i="17"/>
  <c r="N83" i="17" s="1"/>
  <c r="K87" i="17"/>
  <c r="N87" i="17" s="1"/>
  <c r="K92" i="17"/>
  <c r="N92" i="17" s="1"/>
  <c r="K98" i="17"/>
  <c r="N51" i="17"/>
  <c r="N73" i="17"/>
  <c r="N77" i="17"/>
  <c r="N81" i="17"/>
  <c r="N85" i="17"/>
  <c r="N90" i="17"/>
  <c r="N98" i="17"/>
  <c r="N102" i="17"/>
  <c r="N48" i="17"/>
  <c r="N50" i="17"/>
  <c r="N53" i="17"/>
  <c r="N57" i="17"/>
  <c r="N61" i="17"/>
  <c r="N65" i="17"/>
  <c r="N68" i="17"/>
  <c r="N70" i="17"/>
  <c r="N72" i="17"/>
  <c r="N74" i="17"/>
  <c r="N76" i="17"/>
  <c r="N78" i="17"/>
  <c r="N80" i="17"/>
  <c r="N82" i="17"/>
  <c r="N84" i="17"/>
  <c r="N86" i="17"/>
  <c r="N89" i="17"/>
  <c r="N91" i="17"/>
  <c r="N95" i="17"/>
  <c r="N97" i="17"/>
  <c r="N100" i="17"/>
  <c r="N49" i="17"/>
  <c r="N55" i="17"/>
  <c r="N63" i="17"/>
  <c r="N69" i="17"/>
  <c r="N75" i="17"/>
  <c r="N79" i="17"/>
  <c r="N96" i="17"/>
  <c r="J45" i="17"/>
  <c r="I45" i="17"/>
  <c r="H45" i="17"/>
  <c r="K45" i="17" s="1"/>
  <c r="N45" i="17" s="1"/>
  <c r="F45" i="17"/>
  <c r="M44" i="17"/>
  <c r="J44" i="17"/>
  <c r="I44" i="17"/>
  <c r="H44" i="17"/>
  <c r="K44" i="17" s="1"/>
  <c r="F44" i="17"/>
  <c r="M43" i="17"/>
  <c r="J43" i="17"/>
  <c r="I43" i="17"/>
  <c r="H43" i="17"/>
  <c r="F43" i="17"/>
  <c r="M42" i="17"/>
  <c r="J42" i="17"/>
  <c r="I42" i="17"/>
  <c r="H42" i="17"/>
  <c r="F42" i="17"/>
  <c r="M41" i="17"/>
  <c r="J41" i="17"/>
  <c r="I41" i="17"/>
  <c r="F41" i="17"/>
  <c r="M40" i="17"/>
  <c r="J40" i="17"/>
  <c r="I40" i="17"/>
  <c r="F40" i="17"/>
  <c r="J39" i="17"/>
  <c r="I39" i="17"/>
  <c r="H39" i="17"/>
  <c r="F39" i="17"/>
  <c r="M38" i="17"/>
  <c r="J38" i="17"/>
  <c r="I38" i="17"/>
  <c r="H38" i="17"/>
  <c r="K38" i="17" s="1"/>
  <c r="F38" i="17"/>
  <c r="M37" i="17"/>
  <c r="J37" i="17"/>
  <c r="I37" i="17"/>
  <c r="H37" i="17"/>
  <c r="K37" i="17" s="1"/>
  <c r="F37" i="17"/>
  <c r="M36" i="17"/>
  <c r="J36" i="17"/>
  <c r="I36" i="17"/>
  <c r="H36" i="17"/>
  <c r="F36" i="17"/>
  <c r="M35" i="17"/>
  <c r="J35" i="17"/>
  <c r="I35" i="17"/>
  <c r="H35" i="17"/>
  <c r="F35" i="17"/>
  <c r="M34" i="17"/>
  <c r="J34" i="17"/>
  <c r="I34" i="17"/>
  <c r="H34" i="17"/>
  <c r="K34" i="17" s="1"/>
  <c r="F34" i="17"/>
  <c r="M33" i="17"/>
  <c r="J33" i="17"/>
  <c r="I33" i="17"/>
  <c r="H33" i="17"/>
  <c r="F33" i="17"/>
  <c r="M32" i="17"/>
  <c r="J32" i="17"/>
  <c r="I32" i="17"/>
  <c r="H32" i="17"/>
  <c r="F32" i="17"/>
  <c r="M30" i="17"/>
  <c r="J30" i="17"/>
  <c r="I30" i="17"/>
  <c r="H30" i="17"/>
  <c r="F30" i="17"/>
  <c r="M29" i="17"/>
  <c r="J29" i="17"/>
  <c r="I29" i="17"/>
  <c r="H29" i="17"/>
  <c r="K29" i="17" s="1"/>
  <c r="F29" i="17"/>
  <c r="M28" i="17"/>
  <c r="J28" i="17"/>
  <c r="I28" i="17"/>
  <c r="H28" i="17"/>
  <c r="F28" i="17"/>
  <c r="M27" i="17"/>
  <c r="J27" i="17"/>
  <c r="I27" i="17"/>
  <c r="H27" i="17"/>
  <c r="F27" i="17"/>
  <c r="M26" i="17"/>
  <c r="J26" i="17"/>
  <c r="I26" i="17"/>
  <c r="H26" i="17"/>
  <c r="F26" i="17"/>
  <c r="M25" i="17"/>
  <c r="J25" i="17"/>
  <c r="I25" i="17"/>
  <c r="H25" i="17"/>
  <c r="K25" i="17" s="1"/>
  <c r="F25" i="17"/>
  <c r="M24" i="17"/>
  <c r="J24" i="17"/>
  <c r="I24" i="17"/>
  <c r="H24" i="17"/>
  <c r="F24" i="17"/>
  <c r="M23" i="17"/>
  <c r="J23" i="17"/>
  <c r="I23" i="17"/>
  <c r="H23" i="17"/>
  <c r="F23" i="17"/>
  <c r="M22" i="17"/>
  <c r="J22" i="17"/>
  <c r="I22" i="17"/>
  <c r="H22" i="17"/>
  <c r="F22" i="17"/>
  <c r="M21" i="17"/>
  <c r="J21" i="17"/>
  <c r="I21" i="17"/>
  <c r="H21" i="17"/>
  <c r="K21" i="17" s="1"/>
  <c r="F21" i="17"/>
  <c r="M20" i="17"/>
  <c r="J20" i="17"/>
  <c r="I20" i="17"/>
  <c r="H20" i="17"/>
  <c r="F20" i="17"/>
  <c r="M19" i="17"/>
  <c r="J19" i="17"/>
  <c r="I19" i="17"/>
  <c r="H19" i="17"/>
  <c r="F19" i="17"/>
  <c r="M18" i="17"/>
  <c r="J18" i="17"/>
  <c r="I18" i="17"/>
  <c r="H18" i="17"/>
  <c r="F18" i="17"/>
  <c r="M17" i="17"/>
  <c r="J17" i="17"/>
  <c r="I17" i="17"/>
  <c r="H17" i="17"/>
  <c r="K17" i="17" s="1"/>
  <c r="F17" i="17"/>
  <c r="M16" i="17"/>
  <c r="J16" i="17"/>
  <c r="I16" i="17"/>
  <c r="H16" i="17"/>
  <c r="F16" i="17"/>
  <c r="M15" i="17"/>
  <c r="J15" i="17"/>
  <c r="I15" i="17"/>
  <c r="H15" i="17"/>
  <c r="F15" i="17"/>
  <c r="M14" i="17"/>
  <c r="J14" i="17"/>
  <c r="I14" i="17"/>
  <c r="H14" i="17"/>
  <c r="F14" i="17"/>
  <c r="M13" i="17"/>
  <c r="J13" i="17"/>
  <c r="I13" i="17"/>
  <c r="H13" i="17"/>
  <c r="K13" i="17" s="1"/>
  <c r="F13" i="17"/>
  <c r="M12" i="17"/>
  <c r="J12" i="17"/>
  <c r="I12" i="17"/>
  <c r="H12" i="17"/>
  <c r="F12" i="17"/>
  <c r="M11" i="17"/>
  <c r="J11" i="17"/>
  <c r="I11" i="17"/>
  <c r="H11" i="17"/>
  <c r="F11" i="17"/>
  <c r="M10" i="17"/>
  <c r="J10" i="17"/>
  <c r="I10" i="17"/>
  <c r="H10" i="17"/>
  <c r="F10" i="17"/>
  <c r="M9" i="17"/>
  <c r="J9" i="17"/>
  <c r="I9" i="17"/>
  <c r="H9" i="17"/>
  <c r="K9" i="17" s="1"/>
  <c r="F9" i="17"/>
  <c r="M8" i="17"/>
  <c r="J8" i="17"/>
  <c r="I8" i="17"/>
  <c r="H8" i="17"/>
  <c r="F8" i="17"/>
  <c r="M7" i="17"/>
  <c r="J7" i="17"/>
  <c r="I7" i="17"/>
  <c r="H7" i="17"/>
  <c r="F7" i="17"/>
  <c r="M6" i="17"/>
  <c r="J6" i="17"/>
  <c r="I6" i="17"/>
  <c r="H6" i="17"/>
  <c r="F6" i="17"/>
  <c r="M5" i="17"/>
  <c r="J5" i="17"/>
  <c r="I5" i="17"/>
  <c r="H5" i="17"/>
  <c r="K5" i="17" s="1"/>
  <c r="F5" i="17"/>
  <c r="M40" i="8"/>
  <c r="J40" i="8"/>
  <c r="I40" i="8"/>
  <c r="H40" i="8"/>
  <c r="F40" i="8"/>
  <c r="M39" i="8"/>
  <c r="J39" i="8"/>
  <c r="I39" i="8"/>
  <c r="H39" i="8"/>
  <c r="F39" i="8"/>
  <c r="M38" i="8"/>
  <c r="J38" i="8"/>
  <c r="I38" i="8"/>
  <c r="H38" i="8"/>
  <c r="F38" i="8"/>
  <c r="M37" i="8"/>
  <c r="J37" i="8"/>
  <c r="I37" i="8"/>
  <c r="H37" i="8"/>
  <c r="F37" i="8"/>
  <c r="M36" i="8"/>
  <c r="J36" i="8"/>
  <c r="I36" i="8"/>
  <c r="H36" i="8"/>
  <c r="F36" i="8"/>
  <c r="J35" i="8"/>
  <c r="I35" i="8"/>
  <c r="H35" i="8"/>
  <c r="F35" i="8"/>
  <c r="M34" i="8"/>
  <c r="J34" i="8"/>
  <c r="I34" i="8"/>
  <c r="H34" i="8"/>
  <c r="F34" i="8"/>
  <c r="M33" i="8"/>
  <c r="K34" i="8" l="1"/>
  <c r="K6" i="17"/>
  <c r="K14" i="17"/>
  <c r="N14" i="17" s="1"/>
  <c r="K22" i="17"/>
  <c r="K30" i="17"/>
  <c r="N30" i="17" s="1"/>
  <c r="K11" i="17"/>
  <c r="N11" i="17" s="1"/>
  <c r="K15" i="17"/>
  <c r="N15" i="17" s="1"/>
  <c r="K19" i="17"/>
  <c r="N19" i="17" s="1"/>
  <c r="K23" i="17"/>
  <c r="N23" i="17" s="1"/>
  <c r="K27" i="17"/>
  <c r="K32" i="17"/>
  <c r="K36" i="17"/>
  <c r="K43" i="17"/>
  <c r="K40" i="8"/>
  <c r="N40" i="8" s="1"/>
  <c r="K10" i="17"/>
  <c r="K18" i="17"/>
  <c r="N18" i="17" s="1"/>
  <c r="K26" i="17"/>
  <c r="N26" i="17" s="1"/>
  <c r="K35" i="17"/>
  <c r="K39" i="17"/>
  <c r="N39" i="17" s="1"/>
  <c r="K42" i="17"/>
  <c r="N42" i="17" s="1"/>
  <c r="N34" i="8"/>
  <c r="K36" i="8"/>
  <c r="K38" i="8"/>
  <c r="N38" i="8" s="1"/>
  <c r="K7" i="17"/>
  <c r="N7" i="17" s="1"/>
  <c r="K39" i="8"/>
  <c r="N39" i="8" s="1"/>
  <c r="K8" i="17"/>
  <c r="N8" i="17" s="1"/>
  <c r="K12" i="17"/>
  <c r="K16" i="17"/>
  <c r="N16" i="17" s="1"/>
  <c r="K20" i="17"/>
  <c r="K24" i="17"/>
  <c r="N24" i="17" s="1"/>
  <c r="K28" i="17"/>
  <c r="N28" i="17" s="1"/>
  <c r="K33" i="17"/>
  <c r="N36" i="8"/>
  <c r="K37" i="8"/>
  <c r="N37" i="8" s="1"/>
  <c r="N38" i="17"/>
  <c r="N36" i="17"/>
  <c r="N44" i="17"/>
  <c r="N43" i="17"/>
  <c r="N5" i="17"/>
  <c r="N9" i="17"/>
  <c r="N13" i="17"/>
  <c r="N17" i="17"/>
  <c r="N21" i="17"/>
  <c r="N25" i="17"/>
  <c r="N27" i="17"/>
  <c r="N29" i="17"/>
  <c r="N32" i="17"/>
  <c r="N34" i="17"/>
  <c r="N6" i="17"/>
  <c r="N10" i="17"/>
  <c r="N12" i="17"/>
  <c r="N20" i="17"/>
  <c r="N22" i="17"/>
  <c r="N33" i="17"/>
  <c r="N35" i="17"/>
  <c r="N37" i="17"/>
  <c r="J33" i="8"/>
  <c r="I33" i="8"/>
  <c r="H33" i="8"/>
  <c r="F33" i="8" l="1"/>
  <c r="K33" i="8" l="1"/>
  <c r="N33" i="8" s="1"/>
  <c r="M32" i="8"/>
  <c r="J32" i="8"/>
  <c r="I32" i="8"/>
  <c r="H32" i="8"/>
  <c r="F32" i="8"/>
  <c r="M31" i="8"/>
  <c r="J31" i="8"/>
  <c r="I31" i="8"/>
  <c r="H31" i="8"/>
  <c r="F31" i="8"/>
  <c r="M30" i="8"/>
  <c r="J30" i="8"/>
  <c r="I30" i="8"/>
  <c r="H30" i="8"/>
  <c r="F30" i="8"/>
  <c r="K30" i="8" s="1"/>
  <c r="M29" i="8"/>
  <c r="J29" i="8"/>
  <c r="I29" i="8"/>
  <c r="H29" i="8"/>
  <c r="F29" i="8"/>
  <c r="M28" i="8"/>
  <c r="J28" i="8"/>
  <c r="I28" i="8"/>
  <c r="H28" i="8"/>
  <c r="F28" i="8"/>
  <c r="M27" i="8"/>
  <c r="J27" i="8"/>
  <c r="I27" i="8"/>
  <c r="H27" i="8"/>
  <c r="F27" i="8"/>
  <c r="M26" i="8"/>
  <c r="J26" i="8"/>
  <c r="I26" i="8"/>
  <c r="H26" i="8"/>
  <c r="F26" i="8"/>
  <c r="M25" i="8"/>
  <c r="J25" i="8"/>
  <c r="I25" i="8"/>
  <c r="H25" i="8"/>
  <c r="F25" i="8"/>
  <c r="M24" i="8"/>
  <c r="J24" i="8"/>
  <c r="I24" i="8"/>
  <c r="H24" i="8"/>
  <c r="F24" i="8"/>
  <c r="K24" i="8" s="1"/>
  <c r="M23" i="8"/>
  <c r="J23" i="8"/>
  <c r="I23" i="8"/>
  <c r="H23" i="8"/>
  <c r="F23" i="8"/>
  <c r="M22" i="8"/>
  <c r="J22" i="8"/>
  <c r="I22" i="8"/>
  <c r="H22" i="8"/>
  <c r="F22" i="8"/>
  <c r="M21" i="8"/>
  <c r="J21" i="8"/>
  <c r="I21" i="8"/>
  <c r="H21" i="8"/>
  <c r="F21" i="8"/>
  <c r="M20" i="8"/>
  <c r="J20" i="8"/>
  <c r="I20" i="8"/>
  <c r="H20" i="8"/>
  <c r="F20" i="8"/>
  <c r="M19" i="8"/>
  <c r="J19" i="8"/>
  <c r="I19" i="8"/>
  <c r="H19" i="8"/>
  <c r="F19" i="8"/>
  <c r="M18" i="8"/>
  <c r="J18" i="8"/>
  <c r="I18" i="8"/>
  <c r="H18" i="8"/>
  <c r="F18" i="8"/>
  <c r="M17" i="8"/>
  <c r="J17" i="8"/>
  <c r="I17" i="8"/>
  <c r="H17" i="8"/>
  <c r="F17" i="8"/>
  <c r="M16" i="8"/>
  <c r="J16" i="8"/>
  <c r="I16" i="8"/>
  <c r="H16" i="8"/>
  <c r="F16" i="8"/>
  <c r="M15" i="8"/>
  <c r="J15" i="8"/>
  <c r="I15" i="8"/>
  <c r="H15" i="8"/>
  <c r="F15" i="8"/>
  <c r="M14" i="8"/>
  <c r="K16" i="8" l="1"/>
  <c r="K18" i="8"/>
  <c r="N18" i="8" s="1"/>
  <c r="K20" i="8"/>
  <c r="K22" i="8"/>
  <c r="K26" i="8"/>
  <c r="N26" i="8" s="1"/>
  <c r="N27" i="8"/>
  <c r="K28" i="8"/>
  <c r="N31" i="8"/>
  <c r="K32" i="8"/>
  <c r="N32" i="8" s="1"/>
  <c r="K15" i="8"/>
  <c r="N15" i="8" s="1"/>
  <c r="N16" i="8"/>
  <c r="K17" i="8"/>
  <c r="N17" i="8" s="1"/>
  <c r="K19" i="8"/>
  <c r="N19" i="8" s="1"/>
  <c r="N20" i="8"/>
  <c r="K21" i="8"/>
  <c r="N21" i="8" s="1"/>
  <c r="N22" i="8"/>
  <c r="K23" i="8"/>
  <c r="N23" i="8" s="1"/>
  <c r="N24" i="8"/>
  <c r="K25" i="8"/>
  <c r="N25" i="8" s="1"/>
  <c r="K27" i="8"/>
  <c r="N28" i="8"/>
  <c r="K29" i="8"/>
  <c r="N29" i="8" s="1"/>
  <c r="N30" i="8"/>
  <c r="K31" i="8"/>
  <c r="J14" i="8"/>
  <c r="I14" i="8"/>
  <c r="H14" i="8"/>
  <c r="F14" i="8"/>
  <c r="K14" i="8" s="1"/>
  <c r="N14" i="8" s="1"/>
  <c r="E553" i="7"/>
  <c r="AI553" i="7" s="1"/>
  <c r="S553" i="7" l="1"/>
  <c r="AA553" i="7"/>
  <c r="K553" i="7"/>
  <c r="E552" i="7"/>
  <c r="E551" i="7"/>
  <c r="S551" i="7" s="1"/>
  <c r="E550" i="7"/>
  <c r="S550" i="7" s="1"/>
  <c r="E549" i="7"/>
  <c r="E548" i="7"/>
  <c r="E547" i="7"/>
  <c r="K547" i="7" s="1"/>
  <c r="E546" i="7"/>
  <c r="AI546" i="7" s="1"/>
  <c r="E545" i="7"/>
  <c r="E544" i="7"/>
  <c r="E543" i="7"/>
  <c r="AQ543" i="7" s="1"/>
  <c r="E542" i="7"/>
  <c r="S542" i="7" s="1"/>
  <c r="E541" i="7"/>
  <c r="K541" i="7" s="1"/>
  <c r="E540" i="7"/>
  <c r="E539" i="7"/>
  <c r="E538" i="7"/>
  <c r="AI538" i="7" s="1"/>
  <c r="E537" i="7"/>
  <c r="AI537" i="7" s="1"/>
  <c r="E536" i="7"/>
  <c r="AI536" i="7" s="1"/>
  <c r="E535" i="7"/>
  <c r="K535" i="7" s="1"/>
  <c r="E534" i="7"/>
  <c r="AA534" i="7" s="1"/>
  <c r="K537" i="7" l="1"/>
  <c r="S538" i="7"/>
  <c r="P538" i="7" s="1"/>
  <c r="AI541" i="7"/>
  <c r="S537" i="7"/>
  <c r="N537" i="7" s="1"/>
  <c r="S546" i="7"/>
  <c r="P546" i="7" s="1"/>
  <c r="AA546" i="7"/>
  <c r="AI543" i="7"/>
  <c r="S536" i="7"/>
  <c r="Q536" i="7" s="1"/>
  <c r="K550" i="7"/>
  <c r="J535" i="7"/>
  <c r="I535" i="7" s="1"/>
  <c r="H535" i="7"/>
  <c r="G535" i="7"/>
  <c r="N542" i="7"/>
  <c r="O542" i="7"/>
  <c r="P542" i="7"/>
  <c r="P551" i="7"/>
  <c r="O551" i="7"/>
  <c r="Q551" i="7"/>
  <c r="H541" i="7"/>
  <c r="G541" i="7"/>
  <c r="I541" i="7"/>
  <c r="AI542" i="7"/>
  <c r="K543" i="7"/>
  <c r="S541" i="7"/>
  <c r="Q541" i="7" s="1"/>
  <c r="AA541" i="7"/>
  <c r="AQ542" i="7"/>
  <c r="AA543" i="7"/>
  <c r="K546" i="7"/>
  <c r="AQ546" i="7"/>
  <c r="AA550" i="7"/>
  <c r="AQ551" i="7"/>
  <c r="AA542" i="7"/>
  <c r="K551" i="7"/>
  <c r="AI551" i="7"/>
  <c r="AI550" i="7"/>
  <c r="AA551" i="7"/>
  <c r="AA537" i="7"/>
  <c r="K542" i="7"/>
  <c r="J542" i="7" s="1"/>
  <c r="S543" i="7"/>
  <c r="N543" i="7" s="1"/>
  <c r="K540" i="7"/>
  <c r="AI540" i="7"/>
  <c r="S540" i="7"/>
  <c r="AQ545" i="7"/>
  <c r="AI545" i="7"/>
  <c r="AA545" i="7"/>
  <c r="S545" i="7"/>
  <c r="K545" i="7"/>
  <c r="I547" i="7"/>
  <c r="H547" i="7" s="1"/>
  <c r="J547" i="7"/>
  <c r="G547" i="7"/>
  <c r="AQ540" i="7"/>
  <c r="P550" i="7"/>
  <c r="Q550" i="7"/>
  <c r="N550" i="7"/>
  <c r="O550" i="7"/>
  <c r="AI534" i="7"/>
  <c r="S534" i="7"/>
  <c r="AQ549" i="7"/>
  <c r="AI549" i="7"/>
  <c r="AA549" i="7"/>
  <c r="S549" i="7"/>
  <c r="K549" i="7"/>
  <c r="AA540" i="7"/>
  <c r="K534" i="7"/>
  <c r="AQ539" i="7"/>
  <c r="AI539" i="7"/>
  <c r="AA539" i="7"/>
  <c r="S539" i="7"/>
  <c r="K539" i="7"/>
  <c r="K552" i="7"/>
  <c r="AI552" i="7"/>
  <c r="S552" i="7"/>
  <c r="AQ552" i="7"/>
  <c r="AA552" i="7"/>
  <c r="Q542" i="7"/>
  <c r="AQ544" i="7"/>
  <c r="AI544" i="7"/>
  <c r="AA544" i="7"/>
  <c r="S544" i="7"/>
  <c r="K544" i="7"/>
  <c r="AQ548" i="7"/>
  <c r="AI548" i="7"/>
  <c r="AA548" i="7"/>
  <c r="S548" i="7"/>
  <c r="K548" i="7"/>
  <c r="K536" i="7"/>
  <c r="AA536" i="7"/>
  <c r="AQ536" i="7"/>
  <c r="K538" i="7"/>
  <c r="AA538" i="7"/>
  <c r="AQ538" i="7"/>
  <c r="J541" i="7"/>
  <c r="I553" i="7"/>
  <c r="H553" i="7"/>
  <c r="G553" i="7" s="1"/>
  <c r="J553" i="7"/>
  <c r="Q553" i="7"/>
  <c r="P553" i="7"/>
  <c r="N553" i="7"/>
  <c r="O553" i="7"/>
  <c r="S547" i="7"/>
  <c r="AA547" i="7"/>
  <c r="AI547" i="7"/>
  <c r="AQ547" i="7"/>
  <c r="S535" i="7"/>
  <c r="AA535" i="7"/>
  <c r="AI535" i="7"/>
  <c r="AQ535" i="7"/>
  <c r="N551" i="7"/>
  <c r="E533" i="7"/>
  <c r="S533" i="7" s="1"/>
  <c r="E532" i="7"/>
  <c r="E531" i="7"/>
  <c r="K531" i="7" s="1"/>
  <c r="I531" i="7" s="1"/>
  <c r="H531" i="7" s="1"/>
  <c r="E530" i="7"/>
  <c r="AQ530" i="7" s="1"/>
  <c r="E529" i="7"/>
  <c r="AI529" i="7" s="1"/>
  <c r="E528" i="7"/>
  <c r="E527" i="7"/>
  <c r="AQ527" i="7" s="1"/>
  <c r="E526" i="7"/>
  <c r="AA526" i="7" s="1"/>
  <c r="E525" i="7"/>
  <c r="AI525" i="7" s="1"/>
  <c r="E524" i="7"/>
  <c r="K524" i="7" s="1"/>
  <c r="E523" i="7"/>
  <c r="K523" i="7" s="1"/>
  <c r="J523" i="7" s="1"/>
  <c r="E522" i="7"/>
  <c r="Q537" i="7" l="1"/>
  <c r="N538" i="7"/>
  <c r="O538" i="7"/>
  <c r="I546" i="7"/>
  <c r="N541" i="7"/>
  <c r="P541" i="7"/>
  <c r="H546" i="7"/>
  <c r="O537" i="7"/>
  <c r="P537" i="7"/>
  <c r="AA529" i="7"/>
  <c r="I537" i="7"/>
  <c r="J550" i="7"/>
  <c r="Q546" i="7"/>
  <c r="G537" i="7"/>
  <c r="H550" i="7"/>
  <c r="H537" i="7"/>
  <c r="I550" i="7"/>
  <c r="N546" i="7"/>
  <c r="J537" i="7"/>
  <c r="G550" i="7"/>
  <c r="O546" i="7"/>
  <c r="K529" i="7"/>
  <c r="G529" i="7" s="1"/>
  <c r="Q538" i="7"/>
  <c r="H542" i="7"/>
  <c r="AA533" i="7"/>
  <c r="K533" i="7"/>
  <c r="I533" i="7" s="1"/>
  <c r="H533" i="7" s="1"/>
  <c r="G546" i="7"/>
  <c r="I542" i="7"/>
  <c r="J546" i="7"/>
  <c r="G542" i="7"/>
  <c r="O541" i="7"/>
  <c r="P536" i="7"/>
  <c r="O536" i="7"/>
  <c r="N536" i="7" s="1"/>
  <c r="Q533" i="7"/>
  <c r="P533" i="7"/>
  <c r="J524" i="7"/>
  <c r="H524" i="7"/>
  <c r="G524" i="7" s="1"/>
  <c r="I524" i="7"/>
  <c r="P543" i="7"/>
  <c r="Q543" i="7"/>
  <c r="O543" i="7"/>
  <c r="J551" i="7"/>
  <c r="I551" i="7" s="1"/>
  <c r="G551" i="7"/>
  <c r="H551" i="7"/>
  <c r="J543" i="7"/>
  <c r="H543" i="7"/>
  <c r="G543" i="7" s="1"/>
  <c r="I543" i="7"/>
  <c r="S525" i="7"/>
  <c r="AI527" i="7"/>
  <c r="S526" i="7"/>
  <c r="AA527" i="7"/>
  <c r="AQ529" i="7"/>
  <c r="AI530" i="7"/>
  <c r="K525" i="7"/>
  <c r="I525" i="7" s="1"/>
  <c r="H525" i="7" s="1"/>
  <c r="AA525" i="7"/>
  <c r="AQ525" i="7"/>
  <c r="K527" i="7"/>
  <c r="G527" i="7" s="1"/>
  <c r="S527" i="7"/>
  <c r="S529" i="7"/>
  <c r="AI526" i="7"/>
  <c r="S530" i="7"/>
  <c r="G531" i="7"/>
  <c r="K526" i="7"/>
  <c r="K530" i="7"/>
  <c r="H530" i="7" s="1"/>
  <c r="AA530" i="7"/>
  <c r="O535" i="7"/>
  <c r="N535" i="7" s="1"/>
  <c r="Q535" i="7"/>
  <c r="P535" i="7"/>
  <c r="I539" i="7"/>
  <c r="H539" i="7" s="1"/>
  <c r="J539" i="7"/>
  <c r="G539" i="7"/>
  <c r="H534" i="7"/>
  <c r="G534" i="7"/>
  <c r="I534" i="7"/>
  <c r="J534" i="7"/>
  <c r="P545" i="7"/>
  <c r="Q545" i="7"/>
  <c r="O545" i="7"/>
  <c r="N545" i="7"/>
  <c r="J538" i="7"/>
  <c r="G538" i="7"/>
  <c r="H538" i="7"/>
  <c r="I538" i="7"/>
  <c r="J544" i="7"/>
  <c r="G544" i="7"/>
  <c r="H544" i="7"/>
  <c r="I544" i="7"/>
  <c r="G545" i="7"/>
  <c r="H545" i="7"/>
  <c r="J545" i="7"/>
  <c r="I545" i="7" s="1"/>
  <c r="AQ533" i="7"/>
  <c r="AI533" i="7"/>
  <c r="N547" i="7"/>
  <c r="O547" i="7"/>
  <c r="Q547" i="7"/>
  <c r="P547" i="7" s="1"/>
  <c r="O548" i="7"/>
  <c r="N548" i="7" s="1"/>
  <c r="P548" i="7"/>
  <c r="Q548" i="7"/>
  <c r="G552" i="7"/>
  <c r="J552" i="7"/>
  <c r="I552" i="7"/>
  <c r="H552" i="7" s="1"/>
  <c r="P534" i="7"/>
  <c r="N534" i="7"/>
  <c r="O534" i="7"/>
  <c r="Q534" i="7"/>
  <c r="AI532" i="7"/>
  <c r="I523" i="7"/>
  <c r="O533" i="7"/>
  <c r="K528" i="7"/>
  <c r="J531" i="7"/>
  <c r="S531" i="7"/>
  <c r="AA531" i="7"/>
  <c r="AI531" i="7"/>
  <c r="AQ531" i="7"/>
  <c r="N533" i="7"/>
  <c r="O544" i="7"/>
  <c r="N544" i="7" s="1"/>
  <c r="P544" i="7"/>
  <c r="Q544" i="7"/>
  <c r="P552" i="7"/>
  <c r="Q552" i="7"/>
  <c r="O552" i="7"/>
  <c r="N552" i="7" s="1"/>
  <c r="G549" i="7"/>
  <c r="I549" i="7"/>
  <c r="H549" i="7" s="1"/>
  <c r="J549" i="7"/>
  <c r="G536" i="7"/>
  <c r="J536" i="7"/>
  <c r="I536" i="7"/>
  <c r="H536" i="7" s="1"/>
  <c r="G540" i="7"/>
  <c r="H540" i="7"/>
  <c r="I540" i="7"/>
  <c r="J540" i="7"/>
  <c r="J548" i="7"/>
  <c r="G548" i="7"/>
  <c r="H548" i="7"/>
  <c r="I548" i="7"/>
  <c r="O539" i="7"/>
  <c r="N539" i="7"/>
  <c r="P539" i="7"/>
  <c r="Q539" i="7"/>
  <c r="P549" i="7"/>
  <c r="Q549" i="7"/>
  <c r="O549" i="7"/>
  <c r="N549" i="7"/>
  <c r="P540" i="7"/>
  <c r="O540" i="7"/>
  <c r="N540" i="7" s="1"/>
  <c r="Q540" i="7"/>
  <c r="S532" i="7"/>
  <c r="AA532" i="7"/>
  <c r="AQ532" i="7"/>
  <c r="S523" i="7"/>
  <c r="AA523" i="7"/>
  <c r="AI523" i="7"/>
  <c r="AQ523" i="7"/>
  <c r="H523" i="7"/>
  <c r="K522" i="7"/>
  <c r="S522" i="7"/>
  <c r="AA522" i="7"/>
  <c r="AI522" i="7"/>
  <c r="AQ522" i="7"/>
  <c r="G523" i="7"/>
  <c r="S524" i="7"/>
  <c r="AA524" i="7"/>
  <c r="AI524" i="7"/>
  <c r="AQ524" i="7"/>
  <c r="S528" i="7"/>
  <c r="AA528" i="7"/>
  <c r="AI528" i="7"/>
  <c r="AQ528" i="7"/>
  <c r="K532" i="7"/>
  <c r="E521" i="7"/>
  <c r="S521" i="7" s="1"/>
  <c r="E520" i="7"/>
  <c r="E519" i="7"/>
  <c r="AI519" i="7" s="1"/>
  <c r="E518" i="7"/>
  <c r="AI518" i="7" s="1"/>
  <c r="E517" i="7"/>
  <c r="E516" i="7"/>
  <c r="E515" i="7"/>
  <c r="E514" i="7"/>
  <c r="K514" i="7" s="1"/>
  <c r="H514" i="7" s="1"/>
  <c r="E513" i="7"/>
  <c r="K513" i="7" s="1"/>
  <c r="E512" i="7"/>
  <c r="AI512" i="7" s="1"/>
  <c r="E511" i="7"/>
  <c r="E510" i="7"/>
  <c r="E509" i="7"/>
  <c r="AQ509" i="7" s="1"/>
  <c r="E508" i="7"/>
  <c r="AI508" i="7" s="1"/>
  <c r="E507" i="7"/>
  <c r="E506" i="7"/>
  <c r="K506" i="7" s="1"/>
  <c r="E505" i="7"/>
  <c r="K505" i="7" s="1"/>
  <c r="J529" i="7" l="1"/>
  <c r="I529" i="7" s="1"/>
  <c r="J525" i="7"/>
  <c r="N526" i="7"/>
  <c r="J533" i="7"/>
  <c r="G533" i="7"/>
  <c r="N529" i="7"/>
  <c r="AA519" i="7"/>
  <c r="K508" i="7"/>
  <c r="H508" i="7" s="1"/>
  <c r="S519" i="7"/>
  <c r="H529" i="7"/>
  <c r="K509" i="7"/>
  <c r="I509" i="7" s="1"/>
  <c r="S512" i="7"/>
  <c r="O512" i="7" s="1"/>
  <c r="Q529" i="7"/>
  <c r="AQ508" i="7"/>
  <c r="O519" i="7"/>
  <c r="I530" i="7"/>
  <c r="Q526" i="7"/>
  <c r="AA508" i="7"/>
  <c r="AA512" i="7"/>
  <c r="Q521" i="7"/>
  <c r="P521" i="7"/>
  <c r="J513" i="7"/>
  <c r="H513" i="7"/>
  <c r="G513" i="7" s="1"/>
  <c r="I513" i="7"/>
  <c r="H506" i="7"/>
  <c r="G506" i="7"/>
  <c r="J505" i="7"/>
  <c r="I505" i="7"/>
  <c r="H505" i="7"/>
  <c r="G505" i="7" s="1"/>
  <c r="H526" i="7"/>
  <c r="G526" i="7"/>
  <c r="P530" i="7"/>
  <c r="O530" i="7"/>
  <c r="I527" i="7"/>
  <c r="H527" i="7"/>
  <c r="P525" i="7"/>
  <c r="O525" i="7"/>
  <c r="Q527" i="7"/>
  <c r="O527" i="7"/>
  <c r="N527" i="7" s="1"/>
  <c r="P527" i="7"/>
  <c r="G525" i="7"/>
  <c r="AA521" i="7"/>
  <c r="G514" i="7"/>
  <c r="S518" i="7"/>
  <c r="K521" i="7"/>
  <c r="J521" i="7" s="1"/>
  <c r="AI521" i="7"/>
  <c r="S508" i="7"/>
  <c r="K519" i="7"/>
  <c r="AQ519" i="7"/>
  <c r="G530" i="7"/>
  <c r="Q530" i="7"/>
  <c r="J530" i="7"/>
  <c r="N525" i="7"/>
  <c r="P529" i="7"/>
  <c r="O529" i="7"/>
  <c r="P526" i="7"/>
  <c r="O526" i="7"/>
  <c r="AA518" i="7"/>
  <c r="I526" i="7"/>
  <c r="K518" i="7"/>
  <c r="H518" i="7" s="1"/>
  <c r="J527" i="7"/>
  <c r="J526" i="7"/>
  <c r="Q525" i="7"/>
  <c r="N530" i="7"/>
  <c r="J528" i="7"/>
  <c r="H528" i="7"/>
  <c r="I528" i="7"/>
  <c r="G528" i="7"/>
  <c r="O524" i="7"/>
  <c r="N524" i="7" s="1"/>
  <c r="Q524" i="7"/>
  <c r="P524" i="7"/>
  <c r="N531" i="7"/>
  <c r="P531" i="7"/>
  <c r="O531" i="7" s="1"/>
  <c r="Q531" i="7"/>
  <c r="AQ507" i="7"/>
  <c r="AA520" i="7"/>
  <c r="AI520" i="7"/>
  <c r="AQ520" i="7"/>
  <c r="K510" i="7"/>
  <c r="S510" i="7"/>
  <c r="AA510" i="7"/>
  <c r="AI510" i="7"/>
  <c r="AQ510" i="7"/>
  <c r="AA514" i="7"/>
  <c r="AI514" i="7"/>
  <c r="AQ514" i="7"/>
  <c r="N521" i="7"/>
  <c r="O522" i="7"/>
  <c r="Q522" i="7"/>
  <c r="P522" i="7"/>
  <c r="N522" i="7"/>
  <c r="Q523" i="7"/>
  <c r="O523" i="7"/>
  <c r="N523" i="7" s="1"/>
  <c r="P523" i="7"/>
  <c r="J532" i="7"/>
  <c r="H532" i="7"/>
  <c r="G532" i="7" s="1"/>
  <c r="I532" i="7"/>
  <c r="O528" i="7"/>
  <c r="N528" i="7" s="1"/>
  <c r="Q528" i="7"/>
  <c r="P528" i="7"/>
  <c r="G522" i="7"/>
  <c r="H522" i="7"/>
  <c r="I522" i="7"/>
  <c r="J522" i="7"/>
  <c r="P532" i="7"/>
  <c r="Q532" i="7"/>
  <c r="O532" i="7"/>
  <c r="N532" i="7" s="1"/>
  <c r="S507" i="7"/>
  <c r="AA507" i="7"/>
  <c r="AI507" i="7"/>
  <c r="S520" i="7"/>
  <c r="O521" i="7"/>
  <c r="J506" i="7"/>
  <c r="I506" i="7" s="1"/>
  <c r="S506" i="7"/>
  <c r="AA506" i="7"/>
  <c r="AI506" i="7"/>
  <c r="AQ506" i="7"/>
  <c r="S509" i="7"/>
  <c r="AA509" i="7"/>
  <c r="AI509" i="7"/>
  <c r="K511" i="7"/>
  <c r="J514" i="7"/>
  <c r="I514" i="7" s="1"/>
  <c r="S514" i="7"/>
  <c r="S505" i="7"/>
  <c r="AA505" i="7"/>
  <c r="AI505" i="7"/>
  <c r="K507" i="7"/>
  <c r="S511" i="7"/>
  <c r="AA511" i="7"/>
  <c r="AI511" i="7"/>
  <c r="AQ511" i="7"/>
  <c r="K512" i="7"/>
  <c r="S513" i="7"/>
  <c r="AA513" i="7"/>
  <c r="AI513" i="7"/>
  <c r="K515" i="7"/>
  <c r="S515" i="7"/>
  <c r="AA515" i="7"/>
  <c r="AI515" i="7"/>
  <c r="AQ515" i="7"/>
  <c r="K516" i="7"/>
  <c r="S516" i="7"/>
  <c r="AA516" i="7"/>
  <c r="AI516" i="7"/>
  <c r="AQ516" i="7"/>
  <c r="K517" i="7"/>
  <c r="S517" i="7"/>
  <c r="AA517" i="7"/>
  <c r="AI517" i="7"/>
  <c r="K520" i="7"/>
  <c r="E504" i="7"/>
  <c r="E503" i="7"/>
  <c r="K503" i="7" s="1"/>
  <c r="E502" i="7"/>
  <c r="AA502" i="7" s="1"/>
  <c r="E501" i="7"/>
  <c r="E500" i="7"/>
  <c r="K500" i="7" s="1"/>
  <c r="E499" i="7"/>
  <c r="AI499" i="7" s="1"/>
  <c r="E498" i="7"/>
  <c r="K498" i="7" s="1"/>
  <c r="E497" i="7"/>
  <c r="AI497" i="7" s="1"/>
  <c r="E496" i="7"/>
  <c r="E495" i="7"/>
  <c r="E494" i="7"/>
  <c r="K494" i="7" s="1"/>
  <c r="E493" i="7"/>
  <c r="E492" i="7"/>
  <c r="E491" i="7"/>
  <c r="E490" i="7"/>
  <c r="K490" i="7" s="1"/>
  <c r="E489" i="7"/>
  <c r="E488" i="7"/>
  <c r="E487" i="7"/>
  <c r="K487" i="7" s="1"/>
  <c r="E486" i="7"/>
  <c r="K486" i="7" s="1"/>
  <c r="E485" i="7"/>
  <c r="AI485" i="7" s="1"/>
  <c r="E484" i="7"/>
  <c r="S484" i="7" s="1"/>
  <c r="E483" i="7"/>
  <c r="E482" i="7"/>
  <c r="K482" i="7" s="1"/>
  <c r="E481" i="7"/>
  <c r="AA481" i="7" s="1"/>
  <c r="E480" i="7"/>
  <c r="AQ480" i="7" s="1"/>
  <c r="E479" i="7"/>
  <c r="AI479" i="7" s="1"/>
  <c r="E478" i="7"/>
  <c r="E477" i="7"/>
  <c r="S477" i="7" s="1"/>
  <c r="E476" i="7"/>
  <c r="AQ476" i="7" s="1"/>
  <c r="E475" i="7"/>
  <c r="AQ475" i="7" s="1"/>
  <c r="E474" i="7"/>
  <c r="K474" i="7" s="1"/>
  <c r="E473" i="7"/>
  <c r="AI473" i="7" s="1"/>
  <c r="E472" i="7"/>
  <c r="E471" i="7"/>
  <c r="K471" i="7" s="1"/>
  <c r="J471" i="7" s="1"/>
  <c r="I471" i="7" s="1"/>
  <c r="E470" i="7"/>
  <c r="AI470" i="7" s="1"/>
  <c r="E469" i="7"/>
  <c r="K469" i="7" s="1"/>
  <c r="E468" i="7"/>
  <c r="AI468" i="7" s="1"/>
  <c r="E467" i="7"/>
  <c r="AQ467" i="7" s="1"/>
  <c r="E466" i="7"/>
  <c r="AQ466" i="7" s="1"/>
  <c r="E465" i="7"/>
  <c r="K465" i="7" s="1"/>
  <c r="E464" i="7"/>
  <c r="AI464" i="7" s="1"/>
  <c r="E463" i="7"/>
  <c r="AI463" i="7" s="1"/>
  <c r="E462" i="7"/>
  <c r="AQ462" i="7" s="1"/>
  <c r="E461" i="7"/>
  <c r="S461" i="7" s="1"/>
  <c r="E460" i="7"/>
  <c r="K460" i="7" s="1"/>
  <c r="E459" i="7"/>
  <c r="K459" i="7" s="1"/>
  <c r="E458" i="7"/>
  <c r="K458" i="7" s="1"/>
  <c r="E457" i="7"/>
  <c r="AI457" i="7" s="1"/>
  <c r="E456" i="7"/>
  <c r="AI456" i="7" s="1"/>
  <c r="E455" i="7"/>
  <c r="AA455" i="7" s="1"/>
  <c r="E454" i="7"/>
  <c r="K454" i="7" s="1"/>
  <c r="E453" i="7"/>
  <c r="S453" i="7" s="1"/>
  <c r="E452" i="7"/>
  <c r="E451" i="7"/>
  <c r="K451" i="7" s="1"/>
  <c r="E450" i="7"/>
  <c r="AI450" i="7" s="1"/>
  <c r="E449" i="7"/>
  <c r="E448" i="7"/>
  <c r="E447" i="7"/>
  <c r="AA447" i="7" s="1"/>
  <c r="E446" i="7"/>
  <c r="J508" i="7" l="1"/>
  <c r="I508" i="7"/>
  <c r="G508" i="7"/>
  <c r="J509" i="7"/>
  <c r="N519" i="7"/>
  <c r="K468" i="7"/>
  <c r="I468" i="7" s="1"/>
  <c r="P519" i="7"/>
  <c r="H509" i="7"/>
  <c r="G509" i="7" s="1"/>
  <c r="Q519" i="7"/>
  <c r="S470" i="7"/>
  <c r="N470" i="7" s="1"/>
  <c r="AI460" i="7"/>
  <c r="K463" i="7"/>
  <c r="G463" i="7" s="1"/>
  <c r="AA497" i="7"/>
  <c r="AA499" i="7"/>
  <c r="S497" i="7"/>
  <c r="K499" i="7"/>
  <c r="K447" i="7"/>
  <c r="G447" i="7" s="1"/>
  <c r="AQ453" i="7"/>
  <c r="S464" i="7"/>
  <c r="O464" i="7" s="1"/>
  <c r="AI477" i="7"/>
  <c r="AA479" i="7"/>
  <c r="N512" i="7"/>
  <c r="K453" i="7"/>
  <c r="AI455" i="7"/>
  <c r="AQ461" i="7"/>
  <c r="K466" i="7"/>
  <c r="AA468" i="7"/>
  <c r="S479" i="7"/>
  <c r="P479" i="7" s="1"/>
  <c r="S485" i="7"/>
  <c r="Q512" i="7"/>
  <c r="P512" i="7" s="1"/>
  <c r="AQ502" i="7"/>
  <c r="AA450" i="7"/>
  <c r="AI462" i="7"/>
  <c r="AQ463" i="7"/>
  <c r="AQ484" i="7"/>
  <c r="S502" i="7"/>
  <c r="S447" i="7"/>
  <c r="Q447" i="7" s="1"/>
  <c r="S450" i="7"/>
  <c r="P450" i="7" s="1"/>
  <c r="AA462" i="7"/>
  <c r="AA463" i="7"/>
  <c r="AA464" i="7"/>
  <c r="AQ468" i="7"/>
  <c r="S473" i="7"/>
  <c r="Q473" i="7" s="1"/>
  <c r="K484" i="7"/>
  <c r="H484" i="7" s="1"/>
  <c r="AA485" i="7"/>
  <c r="AQ499" i="7"/>
  <c r="K502" i="7"/>
  <c r="I502" i="7" s="1"/>
  <c r="H502" i="7" s="1"/>
  <c r="J474" i="7"/>
  <c r="J482" i="7"/>
  <c r="G482" i="7"/>
  <c r="H482" i="7"/>
  <c r="J486" i="7"/>
  <c r="H486" i="7"/>
  <c r="I486" i="7"/>
  <c r="J500" i="7"/>
  <c r="I500" i="7" s="1"/>
  <c r="G500" i="7"/>
  <c r="H500" i="7"/>
  <c r="J458" i="7"/>
  <c r="H458" i="7"/>
  <c r="G458" i="7" s="1"/>
  <c r="I458" i="7"/>
  <c r="J498" i="7"/>
  <c r="G498" i="7"/>
  <c r="I498" i="7"/>
  <c r="H498" i="7" s="1"/>
  <c r="J503" i="7"/>
  <c r="I503" i="7"/>
  <c r="H503" i="7" s="1"/>
  <c r="G503" i="7"/>
  <c r="I465" i="7"/>
  <c r="H465" i="7"/>
  <c r="G465" i="7" s="1"/>
  <c r="H469" i="7"/>
  <c r="G469" i="7"/>
  <c r="J490" i="7"/>
  <c r="H490" i="7"/>
  <c r="I490" i="7"/>
  <c r="Q461" i="7"/>
  <c r="N461" i="7"/>
  <c r="P461" i="7"/>
  <c r="O461" i="7" s="1"/>
  <c r="J451" i="7"/>
  <c r="I451" i="7"/>
  <c r="H451" i="7" s="1"/>
  <c r="G451" i="7"/>
  <c r="I460" i="7"/>
  <c r="H460" i="7"/>
  <c r="P518" i="7"/>
  <c r="O518" i="7"/>
  <c r="P508" i="7"/>
  <c r="O508" i="7"/>
  <c r="S467" i="7"/>
  <c r="AI476" i="7"/>
  <c r="AI481" i="7"/>
  <c r="AI453" i="7"/>
  <c r="AQ455" i="7"/>
  <c r="AQ456" i="7"/>
  <c r="S460" i="7"/>
  <c r="O460" i="7" s="1"/>
  <c r="AI467" i="7"/>
  <c r="S480" i="7"/>
  <c r="AI480" i="7"/>
  <c r="K481" i="7"/>
  <c r="H481" i="7" s="1"/>
  <c r="AI484" i="7"/>
  <c r="J518" i="7"/>
  <c r="AI447" i="7"/>
  <c r="K450" i="7"/>
  <c r="J450" i="7" s="1"/>
  <c r="AA453" i="7"/>
  <c r="S455" i="7"/>
  <c r="Q455" i="7" s="1"/>
  <c r="P455" i="7" s="1"/>
  <c r="S456" i="7"/>
  <c r="AA457" i="7"/>
  <c r="AA460" i="7"/>
  <c r="AQ460" i="7"/>
  <c r="AA461" i="7"/>
  <c r="S462" i="7"/>
  <c r="S463" i="7"/>
  <c r="O463" i="7" s="1"/>
  <c r="K464" i="7"/>
  <c r="H464" i="7" s="1"/>
  <c r="AQ464" i="7"/>
  <c r="K467" i="7"/>
  <c r="G467" i="7" s="1"/>
  <c r="S476" i="7"/>
  <c r="N476" i="7" s="1"/>
  <c r="AA476" i="7"/>
  <c r="K479" i="7"/>
  <c r="G479" i="7" s="1"/>
  <c r="AQ479" i="7"/>
  <c r="S481" i="7"/>
  <c r="AA484" i="7"/>
  <c r="K485" i="7"/>
  <c r="I485" i="7" s="1"/>
  <c r="AQ485" i="7"/>
  <c r="AQ497" i="7"/>
  <c r="AI502" i="7"/>
  <c r="G518" i="7"/>
  <c r="J519" i="7"/>
  <c r="I519" i="7" s="1"/>
  <c r="H519" i="7"/>
  <c r="G519" i="7"/>
  <c r="I521" i="7"/>
  <c r="H521" i="7"/>
  <c r="G521" i="7" s="1"/>
  <c r="K476" i="7"/>
  <c r="J476" i="7" s="1"/>
  <c r="AA456" i="7"/>
  <c r="S457" i="7"/>
  <c r="N457" i="7" s="1"/>
  <c r="AQ457" i="7"/>
  <c r="AI461" i="7"/>
  <c r="AA467" i="7"/>
  <c r="K480" i="7"/>
  <c r="H480" i="7" s="1"/>
  <c r="AA480" i="7"/>
  <c r="AQ481" i="7"/>
  <c r="Q518" i="7"/>
  <c r="K456" i="7"/>
  <c r="J456" i="7" s="1"/>
  <c r="K457" i="7"/>
  <c r="J457" i="7" s="1"/>
  <c r="K461" i="7"/>
  <c r="S468" i="7"/>
  <c r="S499" i="7"/>
  <c r="O499" i="7" s="1"/>
  <c r="N499" i="7" s="1"/>
  <c r="N518" i="7"/>
  <c r="N508" i="7"/>
  <c r="I518" i="7"/>
  <c r="Q508" i="7"/>
  <c r="AI449" i="7"/>
  <c r="AA449" i="7"/>
  <c r="S449" i="7"/>
  <c r="K449" i="7"/>
  <c r="P453" i="7"/>
  <c r="Q453" i="7"/>
  <c r="J454" i="7"/>
  <c r="H454" i="7"/>
  <c r="I454" i="7"/>
  <c r="K478" i="7"/>
  <c r="AQ478" i="7"/>
  <c r="AI478" i="7"/>
  <c r="AA478" i="7"/>
  <c r="S478" i="7"/>
  <c r="P484" i="7"/>
  <c r="Q484" i="7"/>
  <c r="N484" i="7"/>
  <c r="O484" i="7"/>
  <c r="G486" i="7"/>
  <c r="G490" i="7"/>
  <c r="K462" i="7"/>
  <c r="K475" i="7"/>
  <c r="AI475" i="7"/>
  <c r="S475" i="7"/>
  <c r="N477" i="7"/>
  <c r="P477" i="7"/>
  <c r="O477" i="7" s="1"/>
  <c r="Q477" i="7"/>
  <c r="G515" i="7"/>
  <c r="J515" i="7"/>
  <c r="I515" i="7" s="1"/>
  <c r="H515" i="7"/>
  <c r="J511" i="7"/>
  <c r="G511" i="7"/>
  <c r="H511" i="7"/>
  <c r="I511" i="7"/>
  <c r="P506" i="7"/>
  <c r="N506" i="7"/>
  <c r="O506" i="7"/>
  <c r="J510" i="7"/>
  <c r="G510" i="7"/>
  <c r="H510" i="7"/>
  <c r="I510" i="7"/>
  <c r="G454" i="7"/>
  <c r="AA475" i="7"/>
  <c r="AQ472" i="7"/>
  <c r="AI472" i="7"/>
  <c r="AA472" i="7"/>
  <c r="S472" i="7"/>
  <c r="K472" i="7"/>
  <c r="H459" i="7"/>
  <c r="G459" i="7" s="1"/>
  <c r="J459" i="7"/>
  <c r="I459" i="7"/>
  <c r="AI446" i="7"/>
  <c r="AA446" i="7"/>
  <c r="S446" i="7"/>
  <c r="K446" i="7"/>
  <c r="AA448" i="7"/>
  <c r="K448" i="7"/>
  <c r="AI448" i="7"/>
  <c r="S448" i="7"/>
  <c r="AQ452" i="7"/>
  <c r="AI452" i="7"/>
  <c r="AA452" i="7"/>
  <c r="S452" i="7"/>
  <c r="K452" i="7"/>
  <c r="K455" i="7"/>
  <c r="K483" i="7"/>
  <c r="AQ483" i="7"/>
  <c r="AI483" i="7"/>
  <c r="AA483" i="7"/>
  <c r="S483" i="7"/>
  <c r="O453" i="7"/>
  <c r="N453" i="7"/>
  <c r="AQ488" i="7"/>
  <c r="AI488" i="7"/>
  <c r="AA488" i="7"/>
  <c r="S488" i="7"/>
  <c r="K488" i="7"/>
  <c r="K489" i="7"/>
  <c r="AQ491" i="7"/>
  <c r="AI491" i="7"/>
  <c r="AA491" i="7"/>
  <c r="S491" i="7"/>
  <c r="K491" i="7"/>
  <c r="AQ492" i="7"/>
  <c r="AI492" i="7"/>
  <c r="AA492" i="7"/>
  <c r="S492" i="7"/>
  <c r="K492" i="7"/>
  <c r="AQ495" i="7"/>
  <c r="AI495" i="7"/>
  <c r="AA495" i="7"/>
  <c r="S495" i="7"/>
  <c r="K495" i="7"/>
  <c r="O509" i="7"/>
  <c r="N509" i="7" s="1"/>
  <c r="P509" i="7"/>
  <c r="Q509" i="7"/>
  <c r="S459" i="7"/>
  <c r="AA459" i="7"/>
  <c r="G460" i="7"/>
  <c r="S466" i="7"/>
  <c r="AI466" i="7"/>
  <c r="K477" i="7"/>
  <c r="K470" i="7"/>
  <c r="I487" i="7"/>
  <c r="H487" i="7" s="1"/>
  <c r="J487" i="7"/>
  <c r="I494" i="7"/>
  <c r="J494" i="7"/>
  <c r="AQ496" i="7"/>
  <c r="AI496" i="7"/>
  <c r="AA496" i="7"/>
  <c r="S496" i="7"/>
  <c r="K496" i="7"/>
  <c r="AQ504" i="7"/>
  <c r="AI504" i="7"/>
  <c r="AA504" i="7"/>
  <c r="S504" i="7"/>
  <c r="K504" i="7"/>
  <c r="J520" i="7"/>
  <c r="H520" i="7"/>
  <c r="I520" i="7"/>
  <c r="G520" i="7"/>
  <c r="AI459" i="7"/>
  <c r="S454" i="7"/>
  <c r="AA454" i="7"/>
  <c r="AI454" i="7"/>
  <c r="AQ454" i="7"/>
  <c r="J460" i="7"/>
  <c r="J465" i="7"/>
  <c r="S465" i="7"/>
  <c r="AA465" i="7"/>
  <c r="AI465" i="7"/>
  <c r="AA470" i="7"/>
  <c r="H471" i="7"/>
  <c r="K473" i="7"/>
  <c r="I474" i="7"/>
  <c r="AA477" i="7"/>
  <c r="AQ477" i="7"/>
  <c r="K493" i="7"/>
  <c r="S493" i="7"/>
  <c r="AA493" i="7"/>
  <c r="AI493" i="7"/>
  <c r="AQ493" i="7"/>
  <c r="J469" i="7"/>
  <c r="I469" i="7"/>
  <c r="AQ501" i="7"/>
  <c r="AI501" i="7"/>
  <c r="AA501" i="7"/>
  <c r="S501" i="7"/>
  <c r="K501" i="7"/>
  <c r="O517" i="7"/>
  <c r="Q517" i="7"/>
  <c r="N517" i="7"/>
  <c r="P517" i="7"/>
  <c r="G512" i="7"/>
  <c r="J512" i="7"/>
  <c r="H512" i="7"/>
  <c r="I512" i="7"/>
  <c r="N511" i="7"/>
  <c r="Q511" i="7"/>
  <c r="P511" i="7"/>
  <c r="O511" i="7" s="1"/>
  <c r="N505" i="7"/>
  <c r="P505" i="7"/>
  <c r="O505" i="7" s="1"/>
  <c r="Q505" i="7"/>
  <c r="AQ459" i="7"/>
  <c r="AA466" i="7"/>
  <c r="S451" i="7"/>
  <c r="AA451" i="7"/>
  <c r="AI451" i="7"/>
  <c r="AQ451" i="7"/>
  <c r="S458" i="7"/>
  <c r="AA458" i="7"/>
  <c r="AI458" i="7"/>
  <c r="AQ458" i="7"/>
  <c r="G471" i="7"/>
  <c r="AA473" i="7"/>
  <c r="AQ473" i="7"/>
  <c r="H474" i="7"/>
  <c r="G474" i="7" s="1"/>
  <c r="G487" i="7"/>
  <c r="S489" i="7"/>
  <c r="AA489" i="7"/>
  <c r="AI489" i="7"/>
  <c r="H494" i="7"/>
  <c r="G494" i="7" s="1"/>
  <c r="K497" i="7"/>
  <c r="G516" i="7"/>
  <c r="H516" i="7"/>
  <c r="I516" i="7"/>
  <c r="J516" i="7"/>
  <c r="O515" i="7"/>
  <c r="P515" i="7"/>
  <c r="Q515" i="7"/>
  <c r="N515" i="7"/>
  <c r="N513" i="7"/>
  <c r="O513" i="7"/>
  <c r="P513" i="7"/>
  <c r="O514" i="7"/>
  <c r="N514" i="7"/>
  <c r="P514" i="7"/>
  <c r="N510" i="7"/>
  <c r="O510" i="7"/>
  <c r="P510" i="7"/>
  <c r="Q510" i="7"/>
  <c r="S487" i="7"/>
  <c r="AA487" i="7"/>
  <c r="AI487" i="7"/>
  <c r="AQ487" i="7"/>
  <c r="S494" i="7"/>
  <c r="AA494" i="7"/>
  <c r="AI494" i="7"/>
  <c r="AQ494" i="7"/>
  <c r="G517" i="7"/>
  <c r="I517" i="7"/>
  <c r="H517" i="7"/>
  <c r="J517" i="7"/>
  <c r="O516" i="7"/>
  <c r="Q516" i="7"/>
  <c r="P516" i="7"/>
  <c r="N516" i="7"/>
  <c r="H507" i="7"/>
  <c r="J507" i="7"/>
  <c r="I507" i="7" s="1"/>
  <c r="G507" i="7"/>
  <c r="P520" i="7"/>
  <c r="Q520" i="7"/>
  <c r="O520" i="7"/>
  <c r="N520" i="7" s="1"/>
  <c r="O507" i="7"/>
  <c r="Q507" i="7"/>
  <c r="P507" i="7" s="1"/>
  <c r="N507" i="7"/>
  <c r="S469" i="7"/>
  <c r="AA469" i="7"/>
  <c r="AI469" i="7"/>
  <c r="AQ469" i="7"/>
  <c r="S471" i="7"/>
  <c r="AA471" i="7"/>
  <c r="AI471" i="7"/>
  <c r="AQ471" i="7"/>
  <c r="S474" i="7"/>
  <c r="AA474" i="7"/>
  <c r="AI474" i="7"/>
  <c r="AQ474" i="7"/>
  <c r="I482" i="7"/>
  <c r="S482" i="7"/>
  <c r="AA482" i="7"/>
  <c r="AI482" i="7"/>
  <c r="AQ482" i="7"/>
  <c r="S486" i="7"/>
  <c r="AA486" i="7"/>
  <c r="AI486" i="7"/>
  <c r="S490" i="7"/>
  <c r="AA490" i="7"/>
  <c r="AI490" i="7"/>
  <c r="AQ490" i="7"/>
  <c r="S498" i="7"/>
  <c r="AA498" i="7"/>
  <c r="AI498" i="7"/>
  <c r="S500" i="7"/>
  <c r="AA500" i="7"/>
  <c r="AI500" i="7"/>
  <c r="AQ500" i="7"/>
  <c r="S503" i="7"/>
  <c r="AA503" i="7"/>
  <c r="AI503" i="7"/>
  <c r="AQ503" i="7"/>
  <c r="E445" i="7"/>
  <c r="K445" i="7" s="1"/>
  <c r="I445" i="7" s="1"/>
  <c r="E444" i="7"/>
  <c r="K444" i="7" s="1"/>
  <c r="E443" i="7"/>
  <c r="E442" i="7"/>
  <c r="AI442" i="7" s="1"/>
  <c r="G499" i="7" l="1"/>
  <c r="H468" i="7"/>
  <c r="H499" i="7"/>
  <c r="P462" i="7"/>
  <c r="I480" i="7"/>
  <c r="Q468" i="7"/>
  <c r="I456" i="7"/>
  <c r="Q476" i="7"/>
  <c r="N497" i="7"/>
  <c r="G457" i="7"/>
  <c r="P502" i="7"/>
  <c r="N467" i="7"/>
  <c r="O467" i="7"/>
  <c r="O485" i="7"/>
  <c r="G453" i="7"/>
  <c r="H463" i="7"/>
  <c r="Q450" i="7"/>
  <c r="Q481" i="7"/>
  <c r="O497" i="7"/>
  <c r="P497" i="7"/>
  <c r="Q479" i="7"/>
  <c r="O476" i="7"/>
  <c r="J499" i="7"/>
  <c r="J468" i="7"/>
  <c r="I499" i="7"/>
  <c r="I447" i="7"/>
  <c r="H447" i="7" s="1"/>
  <c r="Q485" i="7"/>
  <c r="J502" i="7"/>
  <c r="J447" i="7"/>
  <c r="N485" i="7"/>
  <c r="G468" i="7"/>
  <c r="H466" i="7"/>
  <c r="G466" i="7" s="1"/>
  <c r="I463" i="7"/>
  <c r="N455" i="7"/>
  <c r="I466" i="7"/>
  <c r="O455" i="7"/>
  <c r="J466" i="7"/>
  <c r="I484" i="7"/>
  <c r="J463" i="7"/>
  <c r="Q470" i="7"/>
  <c r="I464" i="7"/>
  <c r="N464" i="7"/>
  <c r="P464" i="7"/>
  <c r="H453" i="7"/>
  <c r="J461" i="7"/>
  <c r="P470" i="7"/>
  <c r="O470" i="7" s="1"/>
  <c r="I453" i="7"/>
  <c r="I457" i="7"/>
  <c r="Q464" i="7"/>
  <c r="J453" i="7"/>
  <c r="N447" i="7"/>
  <c r="O502" i="7"/>
  <c r="N502" i="7" s="1"/>
  <c r="Q499" i="7"/>
  <c r="Q502" i="7"/>
  <c r="G464" i="7"/>
  <c r="G456" i="7"/>
  <c r="P456" i="7"/>
  <c r="I450" i="7"/>
  <c r="P485" i="7"/>
  <c r="G502" i="7"/>
  <c r="N479" i="7"/>
  <c r="O473" i="7"/>
  <c r="N473" i="7" s="1"/>
  <c r="N450" i="7"/>
  <c r="P473" i="7"/>
  <c r="O450" i="7"/>
  <c r="P476" i="7"/>
  <c r="H456" i="7"/>
  <c r="O479" i="7"/>
  <c r="P480" i="7"/>
  <c r="N460" i="7"/>
  <c r="Q480" i="7"/>
  <c r="J467" i="7"/>
  <c r="O447" i="7"/>
  <c r="N463" i="7"/>
  <c r="O462" i="7"/>
  <c r="H479" i="7"/>
  <c r="P447" i="7"/>
  <c r="G484" i="7"/>
  <c r="AI444" i="7"/>
  <c r="G461" i="7"/>
  <c r="N462" i="7"/>
  <c r="J479" i="7"/>
  <c r="J484" i="7"/>
  <c r="H444" i="7"/>
  <c r="G444" i="7"/>
  <c r="Q457" i="7"/>
  <c r="P457" i="7"/>
  <c r="O457" i="7" s="1"/>
  <c r="G481" i="7"/>
  <c r="G480" i="7"/>
  <c r="J480" i="7"/>
  <c r="P481" i="7"/>
  <c r="O481" i="7" s="1"/>
  <c r="N481" i="7"/>
  <c r="S442" i="7"/>
  <c r="AA444" i="7"/>
  <c r="G485" i="7"/>
  <c r="K442" i="7"/>
  <c r="J442" i="7" s="1"/>
  <c r="AA442" i="7"/>
  <c r="S444" i="7"/>
  <c r="P444" i="7" s="1"/>
  <c r="G445" i="7"/>
  <c r="P499" i="7"/>
  <c r="J481" i="7"/>
  <c r="I481" i="7"/>
  <c r="N456" i="7"/>
  <c r="G450" i="7"/>
  <c r="H485" i="7"/>
  <c r="P463" i="7"/>
  <c r="J464" i="7"/>
  <c r="Q456" i="7"/>
  <c r="H457" i="7"/>
  <c r="I461" i="7"/>
  <c r="H461" i="7"/>
  <c r="Q467" i="7"/>
  <c r="P467" i="7"/>
  <c r="N468" i="7"/>
  <c r="O468" i="7"/>
  <c r="P468" i="7"/>
  <c r="H476" i="7"/>
  <c r="G476" i="7"/>
  <c r="I476" i="7"/>
  <c r="I467" i="7"/>
  <c r="H467" i="7"/>
  <c r="O480" i="7"/>
  <c r="N480" i="7"/>
  <c r="Q460" i="7"/>
  <c r="P460" i="7"/>
  <c r="H445" i="7"/>
  <c r="J485" i="7"/>
  <c r="Q463" i="7"/>
  <c r="I479" i="7"/>
  <c r="O456" i="7"/>
  <c r="H450" i="7"/>
  <c r="J493" i="7"/>
  <c r="G493" i="7"/>
  <c r="H493" i="7"/>
  <c r="I493" i="7"/>
  <c r="Q466" i="7"/>
  <c r="N466" i="7"/>
  <c r="P466" i="7"/>
  <c r="O466" i="7" s="1"/>
  <c r="O503" i="7"/>
  <c r="N503" i="7" s="1"/>
  <c r="P503" i="7"/>
  <c r="Q503" i="7"/>
  <c r="N494" i="7"/>
  <c r="Q494" i="7"/>
  <c r="P494" i="7"/>
  <c r="O494" i="7" s="1"/>
  <c r="Q514" i="7"/>
  <c r="O501" i="7"/>
  <c r="P501" i="7"/>
  <c r="N501" i="7"/>
  <c r="Q501" i="7"/>
  <c r="P493" i="7"/>
  <c r="Q493" i="7"/>
  <c r="N493" i="7"/>
  <c r="O493" i="7"/>
  <c r="G473" i="7"/>
  <c r="J473" i="7"/>
  <c r="I473" i="7" s="1"/>
  <c r="H473" i="7"/>
  <c r="O496" i="7"/>
  <c r="P496" i="7"/>
  <c r="N496" i="7"/>
  <c r="Q496" i="7"/>
  <c r="O492" i="7"/>
  <c r="P492" i="7"/>
  <c r="Q492" i="7"/>
  <c r="N492" i="7"/>
  <c r="O452" i="7"/>
  <c r="P452" i="7"/>
  <c r="N452" i="7"/>
  <c r="Q452" i="7"/>
  <c r="Q462" i="7"/>
  <c r="G475" i="7"/>
  <c r="H475" i="7"/>
  <c r="I475" i="7"/>
  <c r="J475" i="7"/>
  <c r="H462" i="7"/>
  <c r="G462" i="7" s="1"/>
  <c r="I462" i="7"/>
  <c r="J462" i="7"/>
  <c r="G449" i="7"/>
  <c r="H449" i="7"/>
  <c r="I449" i="7"/>
  <c r="J449" i="7"/>
  <c r="N500" i="7"/>
  <c r="O500" i="7"/>
  <c r="P500" i="7"/>
  <c r="O487" i="7"/>
  <c r="N487" i="7" s="1"/>
  <c r="Q487" i="7"/>
  <c r="P487" i="7"/>
  <c r="Q513" i="7"/>
  <c r="J495" i="7"/>
  <c r="G495" i="7"/>
  <c r="I495" i="7"/>
  <c r="H495" i="7"/>
  <c r="H455" i="7"/>
  <c r="G455" i="7" s="1"/>
  <c r="I455" i="7"/>
  <c r="J455" i="7"/>
  <c r="N448" i="7"/>
  <c r="O448" i="7"/>
  <c r="P448" i="7"/>
  <c r="Q448" i="7"/>
  <c r="G472" i="7"/>
  <c r="H472" i="7"/>
  <c r="I472" i="7"/>
  <c r="J472" i="7"/>
  <c r="N482" i="7"/>
  <c r="P482" i="7"/>
  <c r="O482" i="7" s="1"/>
  <c r="Q482" i="7"/>
  <c r="N469" i="7"/>
  <c r="Q469" i="7"/>
  <c r="P469" i="7"/>
  <c r="O469" i="7" s="1"/>
  <c r="G501" i="7"/>
  <c r="H501" i="7"/>
  <c r="I501" i="7"/>
  <c r="J501" i="7"/>
  <c r="N454" i="7"/>
  <c r="P454" i="7"/>
  <c r="O454" i="7" s="1"/>
  <c r="Q454" i="7"/>
  <c r="P504" i="7"/>
  <c r="O504" i="7"/>
  <c r="N504" i="7"/>
  <c r="G496" i="7"/>
  <c r="H496" i="7"/>
  <c r="J496" i="7"/>
  <c r="I496" i="7"/>
  <c r="G470" i="7"/>
  <c r="I470" i="7"/>
  <c r="J470" i="7"/>
  <c r="H470" i="7"/>
  <c r="Q459" i="7"/>
  <c r="P459" i="7" s="1"/>
  <c r="N459" i="7"/>
  <c r="O459" i="7"/>
  <c r="G492" i="7"/>
  <c r="H492" i="7"/>
  <c r="I492" i="7"/>
  <c r="J492" i="7"/>
  <c r="H489" i="7"/>
  <c r="G489" i="7" s="1"/>
  <c r="J489" i="7"/>
  <c r="I489" i="7"/>
  <c r="P483" i="7"/>
  <c r="Q483" i="7"/>
  <c r="O483" i="7"/>
  <c r="N483" i="7" s="1"/>
  <c r="G483" i="7"/>
  <c r="H483" i="7"/>
  <c r="I483" i="7"/>
  <c r="J483" i="7"/>
  <c r="G452" i="7"/>
  <c r="H452" i="7"/>
  <c r="I452" i="7"/>
  <c r="J452" i="7"/>
  <c r="J448" i="7"/>
  <c r="G448" i="7"/>
  <c r="H448" i="7"/>
  <c r="I448" i="7"/>
  <c r="O446" i="7"/>
  <c r="P446" i="7"/>
  <c r="N446" i="7"/>
  <c r="Q446" i="7"/>
  <c r="Q506" i="7"/>
  <c r="P478" i="7"/>
  <c r="O478" i="7" s="1"/>
  <c r="Q478" i="7"/>
  <c r="N478" i="7"/>
  <c r="H478" i="7"/>
  <c r="G478" i="7" s="1"/>
  <c r="I478" i="7"/>
  <c r="J478" i="7"/>
  <c r="J444" i="7"/>
  <c r="I444" i="7"/>
  <c r="J445" i="7"/>
  <c r="O498" i="7"/>
  <c r="N498" i="7" s="1"/>
  <c r="P498" i="7"/>
  <c r="Q498" i="7"/>
  <c r="O474" i="7"/>
  <c r="N474" i="7" s="1"/>
  <c r="Q474" i="7"/>
  <c r="P474" i="7"/>
  <c r="P465" i="7"/>
  <c r="O465" i="7" s="1"/>
  <c r="N465" i="7"/>
  <c r="Q465" i="7"/>
  <c r="H477" i="7"/>
  <c r="G477" i="7"/>
  <c r="J477" i="7"/>
  <c r="I477" i="7" s="1"/>
  <c r="G491" i="7"/>
  <c r="H491" i="7"/>
  <c r="I491" i="7"/>
  <c r="J491" i="7"/>
  <c r="J488" i="7"/>
  <c r="G488" i="7"/>
  <c r="I488" i="7"/>
  <c r="H488" i="7"/>
  <c r="O449" i="7"/>
  <c r="P449" i="7"/>
  <c r="N449" i="7"/>
  <c r="Q449" i="7"/>
  <c r="AI445" i="7"/>
  <c r="AA445" i="7"/>
  <c r="S445" i="7"/>
  <c r="O490" i="7"/>
  <c r="N490" i="7" s="1"/>
  <c r="P490" i="7"/>
  <c r="Q490" i="7"/>
  <c r="N486" i="7"/>
  <c r="P486" i="7"/>
  <c r="O486" i="7" s="1"/>
  <c r="Q486" i="7"/>
  <c r="N471" i="7"/>
  <c r="P471" i="7"/>
  <c r="O471" i="7"/>
  <c r="H497" i="7"/>
  <c r="G497" i="7" s="1"/>
  <c r="I497" i="7"/>
  <c r="J497" i="7"/>
  <c r="P489" i="7"/>
  <c r="O489" i="7" s="1"/>
  <c r="Q489" i="7"/>
  <c r="N489" i="7"/>
  <c r="N458" i="7"/>
  <c r="P458" i="7"/>
  <c r="O458" i="7" s="1"/>
  <c r="Q458" i="7"/>
  <c r="N451" i="7"/>
  <c r="P451" i="7"/>
  <c r="O451" i="7" s="1"/>
  <c r="Q451" i="7"/>
  <c r="G504" i="7"/>
  <c r="H504" i="7"/>
  <c r="J504" i="7"/>
  <c r="I504" i="7"/>
  <c r="N495" i="7"/>
  <c r="O495" i="7"/>
  <c r="P495" i="7"/>
  <c r="O491" i="7"/>
  <c r="P491" i="7"/>
  <c r="Q491" i="7"/>
  <c r="N491" i="7"/>
  <c r="N488" i="7"/>
  <c r="O488" i="7"/>
  <c r="Q488" i="7"/>
  <c r="P488" i="7"/>
  <c r="G446" i="7"/>
  <c r="H446" i="7"/>
  <c r="J446" i="7"/>
  <c r="I446" i="7"/>
  <c r="O472" i="7"/>
  <c r="Q472" i="7"/>
  <c r="N472" i="7"/>
  <c r="P472" i="7"/>
  <c r="Q497" i="7"/>
  <c r="O475" i="7"/>
  <c r="N475" i="7"/>
  <c r="Q475" i="7"/>
  <c r="P475" i="7" s="1"/>
  <c r="K443" i="7"/>
  <c r="S443" i="7"/>
  <c r="AA443" i="7"/>
  <c r="AI443" i="7"/>
  <c r="E441" i="7"/>
  <c r="AI441" i="7" s="1"/>
  <c r="N444" i="7" l="1"/>
  <c r="O444" i="7"/>
  <c r="G442" i="7"/>
  <c r="K441" i="7"/>
  <c r="I441" i="7" s="1"/>
  <c r="I442" i="7"/>
  <c r="H442" i="7"/>
  <c r="AA441" i="7"/>
  <c r="S441" i="7"/>
  <c r="O442" i="7"/>
  <c r="Q442" i="7"/>
  <c r="P442" i="7"/>
  <c r="Q444" i="7"/>
  <c r="N442" i="7"/>
  <c r="O443" i="7"/>
  <c r="P443" i="7"/>
  <c r="Q443" i="7"/>
  <c r="N443" i="7"/>
  <c r="Q471" i="7"/>
  <c r="N445" i="7"/>
  <c r="O445" i="7"/>
  <c r="P445" i="7"/>
  <c r="Q445" i="7"/>
  <c r="Q504" i="7"/>
  <c r="J443" i="7"/>
  <c r="H443" i="7"/>
  <c r="G443" i="7" s="1"/>
  <c r="I443" i="7"/>
  <c r="Q495" i="7"/>
  <c r="Q500" i="7"/>
  <c r="E440" i="7"/>
  <c r="AI440" i="7" s="1"/>
  <c r="E439" i="7"/>
  <c r="E438" i="7"/>
  <c r="AI438" i="7" s="1"/>
  <c r="E437" i="7"/>
  <c r="AA437" i="7" s="1"/>
  <c r="E436" i="7"/>
  <c r="AI436" i="7" s="1"/>
  <c r="E435" i="7"/>
  <c r="E434" i="7"/>
  <c r="AI434" i="7" s="1"/>
  <c r="E433" i="7"/>
  <c r="AI433" i="7" s="1"/>
  <c r="E432" i="7"/>
  <c r="S432" i="7" s="1"/>
  <c r="E431" i="7"/>
  <c r="AI431" i="7" s="1"/>
  <c r="E430" i="7"/>
  <c r="E429" i="7"/>
  <c r="S429" i="7" s="1"/>
  <c r="E428" i="7"/>
  <c r="AI428" i="7" s="1"/>
  <c r="E427" i="7"/>
  <c r="AA427" i="7" s="1"/>
  <c r="E426" i="7"/>
  <c r="E425" i="7"/>
  <c r="E424" i="7"/>
  <c r="AI424" i="7" s="1"/>
  <c r="E423" i="7"/>
  <c r="AI423" i="7" s="1"/>
  <c r="E422" i="7"/>
  <c r="E421" i="7"/>
  <c r="S421" i="7" s="1"/>
  <c r="Q421" i="7" s="1"/>
  <c r="E420" i="7"/>
  <c r="AI420" i="7" s="1"/>
  <c r="E419" i="7"/>
  <c r="AA419" i="7" s="1"/>
  <c r="E418" i="7"/>
  <c r="E417" i="7"/>
  <c r="E416" i="7"/>
  <c r="AI416" i="7" s="1"/>
  <c r="E415" i="7"/>
  <c r="S415" i="7" s="1"/>
  <c r="E414" i="7"/>
  <c r="AI414" i="7" s="1"/>
  <c r="E413" i="7"/>
  <c r="E412" i="7"/>
  <c r="E411" i="7"/>
  <c r="K411" i="7" s="1"/>
  <c r="E410" i="7"/>
  <c r="AA410" i="7" s="1"/>
  <c r="E409" i="7"/>
  <c r="E408" i="7"/>
  <c r="E407" i="7"/>
  <c r="AI407" i="7" s="1"/>
  <c r="E406" i="7"/>
  <c r="K406" i="7" s="1"/>
  <c r="H406" i="7" s="1"/>
  <c r="E405" i="7"/>
  <c r="E404" i="7"/>
  <c r="E403" i="7"/>
  <c r="AI403" i="7" s="1"/>
  <c r="E402" i="7"/>
  <c r="K402" i="7" s="1"/>
  <c r="H402" i="7" s="1"/>
  <c r="J441" i="7" l="1"/>
  <c r="S433" i="7"/>
  <c r="P433" i="7" s="1"/>
  <c r="AA440" i="7"/>
  <c r="AA415" i="7"/>
  <c r="AA424" i="7"/>
  <c r="K424" i="7"/>
  <c r="I424" i="7" s="1"/>
  <c r="S416" i="7"/>
  <c r="P416" i="7" s="1"/>
  <c r="AA432" i="7"/>
  <c r="S437" i="7"/>
  <c r="O437" i="7" s="1"/>
  <c r="K432" i="7"/>
  <c r="I432" i="7" s="1"/>
  <c r="K437" i="7"/>
  <c r="AA403" i="7"/>
  <c r="AA407" i="7"/>
  <c r="S414" i="7"/>
  <c r="P414" i="7" s="1"/>
  <c r="AA420" i="7"/>
  <c r="AA428" i="7"/>
  <c r="AI432" i="7"/>
  <c r="H441" i="7"/>
  <c r="K403" i="7"/>
  <c r="G403" i="7" s="1"/>
  <c r="K407" i="7"/>
  <c r="G407" i="7" s="1"/>
  <c r="AI415" i="7"/>
  <c r="K420" i="7"/>
  <c r="G420" i="7" s="1"/>
  <c r="K428" i="7"/>
  <c r="I428" i="7" s="1"/>
  <c r="AA433" i="7"/>
  <c r="G441" i="7"/>
  <c r="O415" i="7"/>
  <c r="N415" i="7"/>
  <c r="I411" i="7"/>
  <c r="G411" i="7"/>
  <c r="J411" i="7"/>
  <c r="H411" i="7"/>
  <c r="AI402" i="7"/>
  <c r="AI411" i="7"/>
  <c r="AA402" i="7"/>
  <c r="S403" i="7"/>
  <c r="AA406" i="7"/>
  <c r="S407" i="7"/>
  <c r="AI410" i="7"/>
  <c r="AA411" i="7"/>
  <c r="AA414" i="7"/>
  <c r="K415" i="7"/>
  <c r="S420" i="7"/>
  <c r="K427" i="7"/>
  <c r="I427" i="7" s="1"/>
  <c r="S428" i="7"/>
  <c r="AI437" i="7"/>
  <c r="S440" i="7"/>
  <c r="Q441" i="7"/>
  <c r="P441" i="7"/>
  <c r="N441" i="7"/>
  <c r="O441" i="7"/>
  <c r="AI406" i="7"/>
  <c r="K436" i="7"/>
  <c r="I436" i="7" s="1"/>
  <c r="S402" i="7"/>
  <c r="P402" i="7" s="1"/>
  <c r="AI421" i="7"/>
  <c r="AI429" i="7"/>
  <c r="K440" i="7"/>
  <c r="I440" i="7" s="1"/>
  <c r="S410" i="7"/>
  <c r="N410" i="7" s="1"/>
  <c r="S436" i="7"/>
  <c r="Q436" i="7" s="1"/>
  <c r="AA436" i="7"/>
  <c r="S406" i="7"/>
  <c r="P406" i="7" s="1"/>
  <c r="K410" i="7"/>
  <c r="S411" i="7"/>
  <c r="K414" i="7"/>
  <c r="J414" i="7" s="1"/>
  <c r="S424" i="7"/>
  <c r="K433" i="7"/>
  <c r="G433" i="7" s="1"/>
  <c r="N429" i="7"/>
  <c r="P432" i="7"/>
  <c r="Q432" i="7"/>
  <c r="AI435" i="7"/>
  <c r="AA435" i="7"/>
  <c r="S435" i="7"/>
  <c r="K435" i="7"/>
  <c r="Q415" i="7"/>
  <c r="AI417" i="7"/>
  <c r="AA417" i="7"/>
  <c r="S417" i="7"/>
  <c r="K417" i="7"/>
  <c r="AI422" i="7"/>
  <c r="AA422" i="7"/>
  <c r="S422" i="7"/>
  <c r="K422" i="7"/>
  <c r="AI430" i="7"/>
  <c r="AA430" i="7"/>
  <c r="S430" i="7"/>
  <c r="K430" i="7"/>
  <c r="K425" i="7"/>
  <c r="AA425" i="7"/>
  <c r="J402" i="7"/>
  <c r="J406" i="7"/>
  <c r="K419" i="7"/>
  <c r="S423" i="7"/>
  <c r="Q429" i="7"/>
  <c r="S431" i="7"/>
  <c r="N421" i="7"/>
  <c r="AI439" i="7"/>
  <c r="AA439" i="7"/>
  <c r="S439" i="7"/>
  <c r="K439" i="7"/>
  <c r="K404" i="7"/>
  <c r="S404" i="7"/>
  <c r="AA404" i="7"/>
  <c r="AI404" i="7"/>
  <c r="S408" i="7"/>
  <c r="AA408" i="7"/>
  <c r="K412" i="7"/>
  <c r="S412" i="7"/>
  <c r="AA412" i="7"/>
  <c r="AI412" i="7"/>
  <c r="K416" i="7"/>
  <c r="AA416" i="7"/>
  <c r="K421" i="7"/>
  <c r="P421" i="7"/>
  <c r="AA421" i="7"/>
  <c r="S425" i="7"/>
  <c r="AI425" i="7"/>
  <c r="K429" i="7"/>
  <c r="P429" i="7"/>
  <c r="AA429" i="7"/>
  <c r="O432" i="7"/>
  <c r="AI418" i="7"/>
  <c r="AA418" i="7"/>
  <c r="S418" i="7"/>
  <c r="K418" i="7"/>
  <c r="AI426" i="7"/>
  <c r="AA426" i="7"/>
  <c r="S426" i="7"/>
  <c r="K426" i="7"/>
  <c r="G402" i="7"/>
  <c r="G406" i="7"/>
  <c r="I402" i="7"/>
  <c r="I406" i="7"/>
  <c r="K408" i="7"/>
  <c r="AI408" i="7"/>
  <c r="K405" i="7"/>
  <c r="S405" i="7"/>
  <c r="AA405" i="7"/>
  <c r="AI405" i="7"/>
  <c r="K409" i="7"/>
  <c r="S409" i="7"/>
  <c r="AA409" i="7"/>
  <c r="AI409" i="7"/>
  <c r="K413" i="7"/>
  <c r="S413" i="7"/>
  <c r="AA413" i="7"/>
  <c r="AI413" i="7"/>
  <c r="P415" i="7"/>
  <c r="S419" i="7"/>
  <c r="AI419" i="7"/>
  <c r="O421" i="7"/>
  <c r="K423" i="7"/>
  <c r="AA423" i="7"/>
  <c r="S427" i="7"/>
  <c r="AI427" i="7"/>
  <c r="O429" i="7"/>
  <c r="K431" i="7"/>
  <c r="AA431" i="7"/>
  <c r="N432" i="7"/>
  <c r="K434" i="7"/>
  <c r="S434" i="7"/>
  <c r="AA434" i="7"/>
  <c r="K438" i="7"/>
  <c r="S438" i="7"/>
  <c r="AA438" i="7"/>
  <c r="E401" i="7"/>
  <c r="K401" i="7" s="1"/>
  <c r="E400" i="7"/>
  <c r="AA400" i="7" s="1"/>
  <c r="E399" i="7"/>
  <c r="E398" i="7"/>
  <c r="E397" i="7"/>
  <c r="S397" i="7" s="1"/>
  <c r="E396" i="7"/>
  <c r="AA396" i="7" s="1"/>
  <c r="E395" i="7"/>
  <c r="E394" i="7"/>
  <c r="E393" i="7"/>
  <c r="S393" i="7" s="1"/>
  <c r="E392" i="7"/>
  <c r="AA392" i="7" s="1"/>
  <c r="E391" i="7"/>
  <c r="E390" i="7"/>
  <c r="AI390" i="7" s="1"/>
  <c r="E389" i="7"/>
  <c r="AI389" i="7" s="1"/>
  <c r="E388" i="7"/>
  <c r="S388" i="7" s="1"/>
  <c r="P388" i="7" s="1"/>
  <c r="E387" i="7"/>
  <c r="E386" i="7"/>
  <c r="E385" i="7"/>
  <c r="AI385" i="7" s="1"/>
  <c r="E384" i="7"/>
  <c r="S384" i="7" s="1"/>
  <c r="P384" i="7" s="1"/>
  <c r="E383" i="7"/>
  <c r="E382" i="7"/>
  <c r="E381" i="7"/>
  <c r="AI381" i="7" s="1"/>
  <c r="E380" i="7"/>
  <c r="AI380" i="7" s="1"/>
  <c r="E379" i="7"/>
  <c r="AA379" i="7" s="1"/>
  <c r="E378" i="7"/>
  <c r="E377" i="7"/>
  <c r="E376" i="7"/>
  <c r="AI376" i="7" s="1"/>
  <c r="E375" i="7"/>
  <c r="AA375" i="7" s="1"/>
  <c r="E374" i="7"/>
  <c r="E373" i="7"/>
  <c r="E372" i="7"/>
  <c r="AI372" i="7" s="1"/>
  <c r="E371" i="7"/>
  <c r="AA371" i="7" s="1"/>
  <c r="E370" i="7"/>
  <c r="E369" i="7"/>
  <c r="E368" i="7"/>
  <c r="AI368" i="7" s="1"/>
  <c r="E367" i="7"/>
  <c r="K367" i="7" s="1"/>
  <c r="G367" i="7" s="1"/>
  <c r="E366" i="7"/>
  <c r="E365" i="7"/>
  <c r="E364" i="7"/>
  <c r="AI364" i="7" s="1"/>
  <c r="E363" i="7"/>
  <c r="AA363" i="7" s="1"/>
  <c r="E362" i="7"/>
  <c r="E361" i="7"/>
  <c r="E360" i="7"/>
  <c r="AI360" i="7" s="1"/>
  <c r="E359" i="7"/>
  <c r="AA359" i="7" s="1"/>
  <c r="E358" i="7"/>
  <c r="E357" i="7"/>
  <c r="E356" i="7"/>
  <c r="AI356" i="7" s="1"/>
  <c r="Q424" i="7" l="1"/>
  <c r="H432" i="7"/>
  <c r="Q414" i="7"/>
  <c r="J427" i="7"/>
  <c r="O414" i="7"/>
  <c r="J407" i="7"/>
  <c r="Q402" i="7"/>
  <c r="Q437" i="7"/>
  <c r="N414" i="7"/>
  <c r="Q433" i="7"/>
  <c r="J432" i="7"/>
  <c r="J424" i="7"/>
  <c r="H424" i="7"/>
  <c r="Q420" i="7"/>
  <c r="O433" i="7"/>
  <c r="N433" i="7"/>
  <c r="P420" i="7"/>
  <c r="O406" i="7"/>
  <c r="N437" i="7"/>
  <c r="P437" i="7"/>
  <c r="G432" i="7"/>
  <c r="G424" i="7"/>
  <c r="H437" i="7"/>
  <c r="K384" i="7"/>
  <c r="H384" i="7" s="1"/>
  <c r="O402" i="7"/>
  <c r="N402" i="7"/>
  <c r="S400" i="7"/>
  <c r="P400" i="7" s="1"/>
  <c r="H428" i="7"/>
  <c r="AI359" i="7"/>
  <c r="K393" i="7"/>
  <c r="I393" i="7" s="1"/>
  <c r="S396" i="7"/>
  <c r="P396" i="7" s="1"/>
  <c r="J403" i="7"/>
  <c r="N416" i="7"/>
  <c r="I414" i="7"/>
  <c r="Q416" i="7"/>
  <c r="I437" i="7"/>
  <c r="P428" i="7"/>
  <c r="G437" i="7"/>
  <c r="N406" i="7"/>
  <c r="J437" i="7"/>
  <c r="H420" i="7"/>
  <c r="J420" i="7"/>
  <c r="K388" i="7"/>
  <c r="H388" i="7" s="1"/>
  <c r="O416" i="7"/>
  <c r="Q406" i="7"/>
  <c r="J433" i="7"/>
  <c r="G428" i="7"/>
  <c r="J428" i="7"/>
  <c r="I420" i="7"/>
  <c r="I403" i="7"/>
  <c r="H403" i="7"/>
  <c r="AA397" i="7"/>
  <c r="Q428" i="7"/>
  <c r="S392" i="7"/>
  <c r="P392" i="7" s="1"/>
  <c r="I410" i="7"/>
  <c r="H433" i="7"/>
  <c r="J410" i="7"/>
  <c r="I407" i="7"/>
  <c r="H407" i="7"/>
  <c r="AA393" i="7"/>
  <c r="S371" i="7"/>
  <c r="O371" i="7" s="1"/>
  <c r="AA388" i="7"/>
  <c r="K397" i="7"/>
  <c r="I397" i="7" s="1"/>
  <c r="I433" i="7"/>
  <c r="Q410" i="7"/>
  <c r="Q397" i="7"/>
  <c r="N397" i="7"/>
  <c r="O397" i="7"/>
  <c r="P397" i="7"/>
  <c r="Q393" i="7"/>
  <c r="N393" i="7"/>
  <c r="O393" i="7"/>
  <c r="P393" i="7"/>
  <c r="H401" i="7"/>
  <c r="G401" i="7"/>
  <c r="Q440" i="7"/>
  <c r="P440" i="7"/>
  <c r="O440" i="7"/>
  <c r="N440" i="7"/>
  <c r="Q407" i="7"/>
  <c r="P407" i="7"/>
  <c r="N407" i="7"/>
  <c r="O407" i="7"/>
  <c r="Q403" i="7"/>
  <c r="P403" i="7"/>
  <c r="N403" i="7"/>
  <c r="O403" i="7"/>
  <c r="H410" i="7"/>
  <c r="G410" i="7"/>
  <c r="P410" i="7"/>
  <c r="O410" i="7"/>
  <c r="H440" i="7"/>
  <c r="J440" i="7"/>
  <c r="G440" i="7"/>
  <c r="H427" i="7"/>
  <c r="G427" i="7"/>
  <c r="N420" i="7"/>
  <c r="O420" i="7"/>
  <c r="I415" i="7"/>
  <c r="H415" i="7"/>
  <c r="J415" i="7"/>
  <c r="G415" i="7"/>
  <c r="S359" i="7"/>
  <c r="O359" i="7" s="1"/>
  <c r="S363" i="7"/>
  <c r="O363" i="7" s="1"/>
  <c r="AI379" i="7"/>
  <c r="AI384" i="7"/>
  <c r="AI388" i="7"/>
  <c r="AA389" i="7"/>
  <c r="K392" i="7"/>
  <c r="H392" i="7" s="1"/>
  <c r="AI393" i="7"/>
  <c r="K396" i="7"/>
  <c r="H396" i="7" s="1"/>
  <c r="AI397" i="7"/>
  <c r="K400" i="7"/>
  <c r="H400" i="7" s="1"/>
  <c r="N424" i="7"/>
  <c r="O424" i="7"/>
  <c r="P424" i="7"/>
  <c r="Q411" i="7"/>
  <c r="N411" i="7"/>
  <c r="P411" i="7"/>
  <c r="O411" i="7"/>
  <c r="H436" i="7"/>
  <c r="G436" i="7"/>
  <c r="J436" i="7"/>
  <c r="AA367" i="7"/>
  <c r="K375" i="7"/>
  <c r="G375" i="7" s="1"/>
  <c r="AI400" i="7"/>
  <c r="H414" i="7"/>
  <c r="G414" i="7"/>
  <c r="P436" i="7"/>
  <c r="N436" i="7"/>
  <c r="O436" i="7"/>
  <c r="N428" i="7"/>
  <c r="O428" i="7"/>
  <c r="AI363" i="7"/>
  <c r="S367" i="7"/>
  <c r="O367" i="7" s="1"/>
  <c r="AI367" i="7"/>
  <c r="AI371" i="7"/>
  <c r="S375" i="7"/>
  <c r="O375" i="7" s="1"/>
  <c r="AI375" i="7"/>
  <c r="S379" i="7"/>
  <c r="O379" i="7" s="1"/>
  <c r="K359" i="7"/>
  <c r="G359" i="7" s="1"/>
  <c r="K363" i="7"/>
  <c r="G363" i="7" s="1"/>
  <c r="K371" i="7"/>
  <c r="G371" i="7" s="1"/>
  <c r="K379" i="7"/>
  <c r="G379" i="7" s="1"/>
  <c r="AA384" i="7"/>
  <c r="S389" i="7"/>
  <c r="AI392" i="7"/>
  <c r="AI396" i="7"/>
  <c r="K389" i="7"/>
  <c r="H367" i="7"/>
  <c r="I367" i="7"/>
  <c r="J367" i="7"/>
  <c r="AI382" i="7"/>
  <c r="AA382" i="7"/>
  <c r="S382" i="7"/>
  <c r="K382" i="7"/>
  <c r="AI365" i="7"/>
  <c r="AA365" i="7"/>
  <c r="S365" i="7"/>
  <c r="K365" i="7"/>
  <c r="AA373" i="7"/>
  <c r="S373" i="7"/>
  <c r="K373" i="7"/>
  <c r="AI373" i="7"/>
  <c r="AI361" i="7"/>
  <c r="AA361" i="7"/>
  <c r="S361" i="7"/>
  <c r="K361" i="7"/>
  <c r="AI369" i="7"/>
  <c r="AA369" i="7"/>
  <c r="S369" i="7"/>
  <c r="K369" i="7"/>
  <c r="AI377" i="7"/>
  <c r="AA377" i="7"/>
  <c r="S377" i="7"/>
  <c r="K377" i="7"/>
  <c r="AI357" i="7"/>
  <c r="AA357" i="7"/>
  <c r="S357" i="7"/>
  <c r="K357" i="7"/>
  <c r="Q434" i="7"/>
  <c r="N434" i="7"/>
  <c r="O434" i="7"/>
  <c r="P434" i="7"/>
  <c r="H431" i="7"/>
  <c r="G431" i="7"/>
  <c r="I431" i="7"/>
  <c r="J431" i="7"/>
  <c r="H423" i="7"/>
  <c r="G423" i="7"/>
  <c r="I423" i="7"/>
  <c r="J423" i="7"/>
  <c r="G418" i="7"/>
  <c r="J418" i="7"/>
  <c r="H418" i="7"/>
  <c r="I418" i="7"/>
  <c r="N425" i="7"/>
  <c r="Q425" i="7"/>
  <c r="P425" i="7"/>
  <c r="O425" i="7"/>
  <c r="J416" i="7"/>
  <c r="I416" i="7"/>
  <c r="G416" i="7"/>
  <c r="H416" i="7"/>
  <c r="N412" i="7"/>
  <c r="Q412" i="7"/>
  <c r="O412" i="7"/>
  <c r="P412" i="7"/>
  <c r="N408" i="7"/>
  <c r="O408" i="7"/>
  <c r="P408" i="7"/>
  <c r="Q408" i="7"/>
  <c r="J439" i="7"/>
  <c r="G439" i="7"/>
  <c r="H439" i="7"/>
  <c r="I439" i="7"/>
  <c r="P431" i="7"/>
  <c r="Q431" i="7"/>
  <c r="O431" i="7"/>
  <c r="N431" i="7"/>
  <c r="P423" i="7"/>
  <c r="Q423" i="7"/>
  <c r="O423" i="7"/>
  <c r="N423" i="7"/>
  <c r="N435" i="7"/>
  <c r="O435" i="7"/>
  <c r="P435" i="7"/>
  <c r="Q435" i="7"/>
  <c r="P427" i="7"/>
  <c r="N427" i="7"/>
  <c r="O427" i="7"/>
  <c r="Q427" i="7"/>
  <c r="J408" i="7"/>
  <c r="G408" i="7"/>
  <c r="I408" i="7"/>
  <c r="H408" i="7"/>
  <c r="J429" i="7"/>
  <c r="I429" i="7"/>
  <c r="H429" i="7"/>
  <c r="G429" i="7"/>
  <c r="J404" i="7"/>
  <c r="G404" i="7"/>
  <c r="I404" i="7"/>
  <c r="H404" i="7"/>
  <c r="O430" i="7"/>
  <c r="N430" i="7"/>
  <c r="P430" i="7"/>
  <c r="Q430" i="7"/>
  <c r="O417" i="7"/>
  <c r="Q417" i="7"/>
  <c r="N417" i="7"/>
  <c r="P417" i="7"/>
  <c r="J435" i="7"/>
  <c r="G435" i="7"/>
  <c r="H435" i="7"/>
  <c r="I435" i="7"/>
  <c r="O384" i="7"/>
  <c r="O388" i="7"/>
  <c r="K356" i="7"/>
  <c r="S356" i="7"/>
  <c r="AA356" i="7"/>
  <c r="K360" i="7"/>
  <c r="S360" i="7"/>
  <c r="AA360" i="7"/>
  <c r="K364" i="7"/>
  <c r="S364" i="7"/>
  <c r="AA364" i="7"/>
  <c r="K368" i="7"/>
  <c r="S368" i="7"/>
  <c r="AA368" i="7"/>
  <c r="K372" i="7"/>
  <c r="S372" i="7"/>
  <c r="AA372" i="7"/>
  <c r="K376" i="7"/>
  <c r="S376" i="7"/>
  <c r="AA376" i="7"/>
  <c r="K380" i="7"/>
  <c r="S380" i="7"/>
  <c r="AA380" i="7"/>
  <c r="K381" i="7"/>
  <c r="S381" i="7"/>
  <c r="AA381" i="7"/>
  <c r="N384" i="7"/>
  <c r="K385" i="7"/>
  <c r="S385" i="7"/>
  <c r="AA385" i="7"/>
  <c r="N388" i="7"/>
  <c r="J401" i="7"/>
  <c r="AI401" i="7"/>
  <c r="AA401" i="7"/>
  <c r="S401" i="7"/>
  <c r="I438" i="7"/>
  <c r="J438" i="7"/>
  <c r="G438" i="7"/>
  <c r="H438" i="7"/>
  <c r="P419" i="7"/>
  <c r="N419" i="7"/>
  <c r="O419" i="7"/>
  <c r="Q419" i="7"/>
  <c r="G413" i="7"/>
  <c r="J413" i="7"/>
  <c r="H413" i="7"/>
  <c r="I413" i="7"/>
  <c r="G409" i="7"/>
  <c r="H409" i="7"/>
  <c r="J409" i="7"/>
  <c r="I409" i="7"/>
  <c r="G405" i="7"/>
  <c r="H405" i="7"/>
  <c r="I405" i="7"/>
  <c r="J405" i="7"/>
  <c r="O426" i="7"/>
  <c r="P426" i="7"/>
  <c r="N426" i="7"/>
  <c r="Q426" i="7"/>
  <c r="N404" i="7"/>
  <c r="O404" i="7"/>
  <c r="Q404" i="7"/>
  <c r="P404" i="7"/>
  <c r="H419" i="7"/>
  <c r="I419" i="7"/>
  <c r="J419" i="7"/>
  <c r="G419" i="7"/>
  <c r="G430" i="7"/>
  <c r="H430" i="7"/>
  <c r="I430" i="7"/>
  <c r="J430" i="7"/>
  <c r="O422" i="7"/>
  <c r="N422" i="7"/>
  <c r="P422" i="7"/>
  <c r="Q422" i="7"/>
  <c r="G417" i="7"/>
  <c r="H417" i="7"/>
  <c r="I417" i="7"/>
  <c r="J417" i="7"/>
  <c r="Q384" i="7"/>
  <c r="K386" i="7"/>
  <c r="S386" i="7"/>
  <c r="AA386" i="7"/>
  <c r="AI386" i="7"/>
  <c r="Q388" i="7"/>
  <c r="K390" i="7"/>
  <c r="S390" i="7"/>
  <c r="AA390" i="7"/>
  <c r="K394" i="7"/>
  <c r="S394" i="7"/>
  <c r="AA394" i="7"/>
  <c r="AI394" i="7"/>
  <c r="K398" i="7"/>
  <c r="S398" i="7"/>
  <c r="AA398" i="7"/>
  <c r="AI398" i="7"/>
  <c r="I401" i="7"/>
  <c r="Q438" i="7"/>
  <c r="N438" i="7"/>
  <c r="O438" i="7"/>
  <c r="P438" i="7"/>
  <c r="I434" i="7"/>
  <c r="J434" i="7"/>
  <c r="G434" i="7"/>
  <c r="H434" i="7"/>
  <c r="O413" i="7"/>
  <c r="P413" i="7"/>
  <c r="Q413" i="7"/>
  <c r="N413" i="7"/>
  <c r="O409" i="7"/>
  <c r="P409" i="7"/>
  <c r="Q409" i="7"/>
  <c r="N409" i="7"/>
  <c r="O405" i="7"/>
  <c r="P405" i="7"/>
  <c r="N405" i="7"/>
  <c r="Q405" i="7"/>
  <c r="G426" i="7"/>
  <c r="J426" i="7"/>
  <c r="H426" i="7"/>
  <c r="I426" i="7"/>
  <c r="O418" i="7"/>
  <c r="P418" i="7"/>
  <c r="N418" i="7"/>
  <c r="Q418" i="7"/>
  <c r="J421" i="7"/>
  <c r="I421" i="7"/>
  <c r="H421" i="7"/>
  <c r="G421" i="7"/>
  <c r="J412" i="7"/>
  <c r="I412" i="7"/>
  <c r="G412" i="7"/>
  <c r="H412" i="7"/>
  <c r="N439" i="7"/>
  <c r="O439" i="7"/>
  <c r="P439" i="7"/>
  <c r="Q439" i="7"/>
  <c r="J425" i="7"/>
  <c r="G425" i="7"/>
  <c r="H425" i="7"/>
  <c r="I425" i="7"/>
  <c r="G422" i="7"/>
  <c r="H422" i="7"/>
  <c r="I422" i="7"/>
  <c r="J422" i="7"/>
  <c r="K358" i="7"/>
  <c r="S358" i="7"/>
  <c r="AA358" i="7"/>
  <c r="AI358" i="7"/>
  <c r="K362" i="7"/>
  <c r="S362" i="7"/>
  <c r="AA362" i="7"/>
  <c r="AI362" i="7"/>
  <c r="K366" i="7"/>
  <c r="S366" i="7"/>
  <c r="AA366" i="7"/>
  <c r="AI366" i="7"/>
  <c r="K370" i="7"/>
  <c r="S370" i="7"/>
  <c r="AA370" i="7"/>
  <c r="AI370" i="7"/>
  <c r="K374" i="7"/>
  <c r="S374" i="7"/>
  <c r="AA374" i="7"/>
  <c r="AI374" i="7"/>
  <c r="K378" i="7"/>
  <c r="S378" i="7"/>
  <c r="AA378" i="7"/>
  <c r="AI378" i="7"/>
  <c r="K383" i="7"/>
  <c r="S383" i="7"/>
  <c r="AA383" i="7"/>
  <c r="AI383" i="7"/>
  <c r="K387" i="7"/>
  <c r="S387" i="7"/>
  <c r="AA387" i="7"/>
  <c r="AI387" i="7"/>
  <c r="K391" i="7"/>
  <c r="S391" i="7"/>
  <c r="AA391" i="7"/>
  <c r="AI391" i="7"/>
  <c r="K395" i="7"/>
  <c r="S395" i="7"/>
  <c r="AA395" i="7"/>
  <c r="AI395" i="7"/>
  <c r="K399" i="7"/>
  <c r="S399" i="7"/>
  <c r="AA399" i="7"/>
  <c r="AI399" i="7"/>
  <c r="E355" i="7"/>
  <c r="AI355" i="7" s="1"/>
  <c r="E354" i="7"/>
  <c r="K354" i="7" s="1"/>
  <c r="E353" i="7"/>
  <c r="E352" i="7"/>
  <c r="E351" i="7"/>
  <c r="AI351" i="7" s="1"/>
  <c r="E350" i="7"/>
  <c r="S350" i="7" s="1"/>
  <c r="E349" i="7"/>
  <c r="AA349" i="7" s="1"/>
  <c r="E348" i="7"/>
  <c r="E347" i="7"/>
  <c r="AI347" i="7" s="1"/>
  <c r="E346" i="7"/>
  <c r="AI346" i="7" s="1"/>
  <c r="E345" i="7"/>
  <c r="AI345" i="7" s="1"/>
  <c r="E344" i="7"/>
  <c r="E343" i="7"/>
  <c r="AI343" i="7" s="1"/>
  <c r="E342" i="7"/>
  <c r="AI342" i="7" s="1"/>
  <c r="E341" i="7"/>
  <c r="AI341" i="7" s="1"/>
  <c r="E340" i="7"/>
  <c r="E339" i="7"/>
  <c r="AI339" i="7" s="1"/>
  <c r="E338" i="7"/>
  <c r="AI338" i="7" s="1"/>
  <c r="E337" i="7"/>
  <c r="AI337" i="7" s="1"/>
  <c r="E336" i="7"/>
  <c r="AI336" i="7" s="1"/>
  <c r="E335" i="7"/>
  <c r="S335" i="7" s="1"/>
  <c r="E334" i="7"/>
  <c r="E333" i="7"/>
  <c r="AI333" i="7" s="1"/>
  <c r="E332" i="7"/>
  <c r="K332" i="7" s="1"/>
  <c r="G332" i="7" s="1"/>
  <c r="E331" i="7"/>
  <c r="AI331" i="7" s="1"/>
  <c r="E330" i="7"/>
  <c r="E329" i="7"/>
  <c r="AI329" i="7" s="1"/>
  <c r="E328" i="7"/>
  <c r="AA328" i="7" s="1"/>
  <c r="E327" i="7"/>
  <c r="AI327" i="7" s="1"/>
  <c r="E326" i="7"/>
  <c r="E325" i="7"/>
  <c r="AI325" i="7" s="1"/>
  <c r="E324" i="7"/>
  <c r="AA324" i="7" s="1"/>
  <c r="E323" i="7"/>
  <c r="S323" i="7" s="1"/>
  <c r="E322" i="7"/>
  <c r="E321" i="7"/>
  <c r="AI321" i="7" s="1"/>
  <c r="E320" i="7"/>
  <c r="K320" i="7" s="1"/>
  <c r="G320" i="7" s="1"/>
  <c r="E319" i="7"/>
  <c r="E318" i="7"/>
  <c r="E317" i="7"/>
  <c r="AI317" i="7" s="1"/>
  <c r="E316" i="7"/>
  <c r="AA316" i="7" s="1"/>
  <c r="E315" i="7"/>
  <c r="E314" i="7"/>
  <c r="E313" i="7"/>
  <c r="AA313" i="7" s="1"/>
  <c r="E312" i="7"/>
  <c r="AA312" i="7" s="1"/>
  <c r="E311" i="7"/>
  <c r="E310" i="7"/>
  <c r="E309" i="7"/>
  <c r="K309" i="7" s="1"/>
  <c r="G309" i="7" s="1"/>
  <c r="E308" i="7"/>
  <c r="AA308" i="7" s="1"/>
  <c r="E307" i="7"/>
  <c r="E306" i="7"/>
  <c r="E305" i="7"/>
  <c r="AA305" i="7" s="1"/>
  <c r="E304" i="7"/>
  <c r="E303" i="7"/>
  <c r="AI303" i="7" s="1"/>
  <c r="E302" i="7"/>
  <c r="AI302" i="7" s="1"/>
  <c r="E301" i="7"/>
  <c r="AA301" i="7" s="1"/>
  <c r="E300" i="7"/>
  <c r="AI300" i="7" s="1"/>
  <c r="E299" i="7"/>
  <c r="E298" i="7"/>
  <c r="E297" i="7"/>
  <c r="AI297" i="7" s="1"/>
  <c r="E296" i="7"/>
  <c r="K296" i="7" s="1"/>
  <c r="H296" i="7" s="1"/>
  <c r="E295" i="7"/>
  <c r="E294" i="7"/>
  <c r="E293" i="7"/>
  <c r="AI293" i="7" s="1"/>
  <c r="E292" i="7"/>
  <c r="K292" i="7" s="1"/>
  <c r="E291" i="7"/>
  <c r="E290" i="7"/>
  <c r="AA290" i="7" s="1"/>
  <c r="E289" i="7"/>
  <c r="K289" i="7" s="1"/>
  <c r="E288" i="7"/>
  <c r="S288" i="7" s="1"/>
  <c r="E287" i="7"/>
  <c r="E286" i="7"/>
  <c r="K286" i="7" s="1"/>
  <c r="E285" i="7"/>
  <c r="S285" i="7" s="1"/>
  <c r="E284" i="7"/>
  <c r="S284" i="7" s="1"/>
  <c r="P284" i="7" s="1"/>
  <c r="E283" i="7"/>
  <c r="E282" i="7"/>
  <c r="E281" i="7"/>
  <c r="AA281" i="7" s="1"/>
  <c r="I384" i="7" l="1"/>
  <c r="J388" i="7"/>
  <c r="I388" i="7"/>
  <c r="G388" i="7"/>
  <c r="J371" i="7"/>
  <c r="Q396" i="7"/>
  <c r="J384" i="7"/>
  <c r="G384" i="7"/>
  <c r="Q359" i="7"/>
  <c r="N396" i="7"/>
  <c r="O396" i="7"/>
  <c r="K355" i="7"/>
  <c r="H355" i="7" s="1"/>
  <c r="Q375" i="7"/>
  <c r="Q392" i="7"/>
  <c r="H363" i="7"/>
  <c r="O400" i="7"/>
  <c r="H379" i="7"/>
  <c r="H393" i="7"/>
  <c r="S305" i="7"/>
  <c r="P305" i="7" s="1"/>
  <c r="AA342" i="7"/>
  <c r="Q400" i="7"/>
  <c r="N400" i="7"/>
  <c r="G393" i="7"/>
  <c r="J393" i="7"/>
  <c r="K285" i="7"/>
  <c r="I285" i="7" s="1"/>
  <c r="K335" i="7"/>
  <c r="I335" i="7" s="1"/>
  <c r="K338" i="7"/>
  <c r="G338" i="7" s="1"/>
  <c r="AI284" i="7"/>
  <c r="S301" i="7"/>
  <c r="Q301" i="7" s="1"/>
  <c r="K323" i="7"/>
  <c r="I323" i="7" s="1"/>
  <c r="O392" i="7"/>
  <c r="J379" i="7"/>
  <c r="N379" i="7"/>
  <c r="P379" i="7"/>
  <c r="N371" i="7"/>
  <c r="P371" i="7"/>
  <c r="I379" i="7"/>
  <c r="AA284" i="7"/>
  <c r="K297" i="7"/>
  <c r="I297" i="7" s="1"/>
  <c r="K346" i="7"/>
  <c r="G346" i="7" s="1"/>
  <c r="I400" i="7"/>
  <c r="N392" i="7"/>
  <c r="N359" i="7"/>
  <c r="P359" i="7"/>
  <c r="Q379" i="7"/>
  <c r="Q371" i="7"/>
  <c r="P363" i="7"/>
  <c r="I359" i="7"/>
  <c r="S281" i="7"/>
  <c r="Q281" i="7" s="1"/>
  <c r="K284" i="7"/>
  <c r="H284" i="7" s="1"/>
  <c r="AI292" i="7"/>
  <c r="AA293" i="7"/>
  <c r="AA323" i="7"/>
  <c r="AA335" i="7"/>
  <c r="AA337" i="7"/>
  <c r="K342" i="7"/>
  <c r="G342" i="7" s="1"/>
  <c r="AA350" i="7"/>
  <c r="N375" i="7"/>
  <c r="P375" i="7"/>
  <c r="N367" i="7"/>
  <c r="P367" i="7"/>
  <c r="I363" i="7"/>
  <c r="Q363" i="7"/>
  <c r="J359" i="7"/>
  <c r="H397" i="7"/>
  <c r="J397" i="7"/>
  <c r="AI349" i="7"/>
  <c r="N363" i="7"/>
  <c r="AA285" i="7"/>
  <c r="S292" i="7"/>
  <c r="P292" i="7" s="1"/>
  <c r="K293" i="7"/>
  <c r="AA297" i="7"/>
  <c r="K337" i="7"/>
  <c r="J337" i="7" s="1"/>
  <c r="AA338" i="7"/>
  <c r="AA346" i="7"/>
  <c r="K350" i="7"/>
  <c r="I350" i="7" s="1"/>
  <c r="AA355" i="7"/>
  <c r="Q367" i="7"/>
  <c r="J363" i="7"/>
  <c r="G397" i="7"/>
  <c r="H292" i="7"/>
  <c r="G292" i="7"/>
  <c r="Q323" i="7"/>
  <c r="N323" i="7"/>
  <c r="O323" i="7"/>
  <c r="P323" i="7"/>
  <c r="Q335" i="7"/>
  <c r="N335" i="7"/>
  <c r="O335" i="7"/>
  <c r="P335" i="7"/>
  <c r="I354" i="7"/>
  <c r="J354" i="7"/>
  <c r="G354" i="7"/>
  <c r="H354" i="7"/>
  <c r="Q285" i="7"/>
  <c r="N285" i="7"/>
  <c r="O285" i="7"/>
  <c r="P285" i="7"/>
  <c r="I289" i="7"/>
  <c r="G289" i="7"/>
  <c r="J289" i="7"/>
  <c r="H289" i="7"/>
  <c r="P288" i="7"/>
  <c r="O288" i="7"/>
  <c r="AA300" i="7"/>
  <c r="AI309" i="7"/>
  <c r="S320" i="7"/>
  <c r="O320" i="7" s="1"/>
  <c r="S324" i="7"/>
  <c r="O324" i="7" s="1"/>
  <c r="S328" i="7"/>
  <c r="O328" i="7" s="1"/>
  <c r="S332" i="7"/>
  <c r="O332" i="7" s="1"/>
  <c r="K281" i="7"/>
  <c r="AI285" i="7"/>
  <c r="K288" i="7"/>
  <c r="H288" i="7" s="1"/>
  <c r="AI288" i="7"/>
  <c r="AA289" i="7"/>
  <c r="AA292" i="7"/>
  <c r="S293" i="7"/>
  <c r="AA296" i="7"/>
  <c r="S297" i="7"/>
  <c r="S300" i="7"/>
  <c r="P300" i="7" s="1"/>
  <c r="K301" i="7"/>
  <c r="K305" i="7"/>
  <c r="H305" i="7" s="1"/>
  <c r="S308" i="7"/>
  <c r="AI308" i="7"/>
  <c r="S312" i="7"/>
  <c r="O312" i="7" s="1"/>
  <c r="AI312" i="7"/>
  <c r="K313" i="7"/>
  <c r="J313" i="7" s="1"/>
  <c r="S316" i="7"/>
  <c r="O316" i="7" s="1"/>
  <c r="AI316" i="7"/>
  <c r="K317" i="7"/>
  <c r="J317" i="7" s="1"/>
  <c r="AI323" i="7"/>
  <c r="K327" i="7"/>
  <c r="I327" i="7" s="1"/>
  <c r="S327" i="7"/>
  <c r="AA327" i="7"/>
  <c r="K331" i="7"/>
  <c r="I331" i="7" s="1"/>
  <c r="S331" i="7"/>
  <c r="AA331" i="7"/>
  <c r="AI335" i="7"/>
  <c r="S337" i="7"/>
  <c r="Q337" i="7" s="1"/>
  <c r="AI350" i="7"/>
  <c r="AA354" i="7"/>
  <c r="S355" i="7"/>
  <c r="I396" i="7"/>
  <c r="H375" i="7"/>
  <c r="I389" i="7"/>
  <c r="G389" i="7"/>
  <c r="H389" i="7"/>
  <c r="J389" i="7"/>
  <c r="AA288" i="7"/>
  <c r="K300" i="7"/>
  <c r="I300" i="7" s="1"/>
  <c r="AA309" i="7"/>
  <c r="AA320" i="7"/>
  <c r="K324" i="7"/>
  <c r="G324" i="7" s="1"/>
  <c r="AA332" i="7"/>
  <c r="K336" i="7"/>
  <c r="G336" i="7" s="1"/>
  <c r="AA336" i="7"/>
  <c r="S338" i="7"/>
  <c r="O338" i="7" s="1"/>
  <c r="S342" i="7"/>
  <c r="O342" i="7" s="1"/>
  <c r="S346" i="7"/>
  <c r="O346" i="7" s="1"/>
  <c r="S354" i="7"/>
  <c r="I392" i="7"/>
  <c r="G396" i="7"/>
  <c r="H371" i="7"/>
  <c r="I375" i="7"/>
  <c r="Q389" i="7"/>
  <c r="N389" i="7"/>
  <c r="P389" i="7"/>
  <c r="O389" i="7"/>
  <c r="AI289" i="7"/>
  <c r="AI296" i="7"/>
  <c r="S309" i="7"/>
  <c r="O309" i="7" s="1"/>
  <c r="AI313" i="7"/>
  <c r="AI320" i="7"/>
  <c r="AI324" i="7"/>
  <c r="AI328" i="7"/>
  <c r="AI332" i="7"/>
  <c r="S336" i="7"/>
  <c r="O336" i="7" s="1"/>
  <c r="AI354" i="7"/>
  <c r="AI281" i="7"/>
  <c r="S289" i="7"/>
  <c r="S296" i="7"/>
  <c r="P296" i="7" s="1"/>
  <c r="AI301" i="7"/>
  <c r="S313" i="7"/>
  <c r="N313" i="7" s="1"/>
  <c r="S317" i="7"/>
  <c r="N317" i="7" s="1"/>
  <c r="K328" i="7"/>
  <c r="G328" i="7" s="1"/>
  <c r="K308" i="7"/>
  <c r="H308" i="7" s="1"/>
  <c r="K312" i="7"/>
  <c r="G312" i="7" s="1"/>
  <c r="K316" i="7"/>
  <c r="G316" i="7" s="1"/>
  <c r="AA317" i="7"/>
  <c r="G335" i="7"/>
  <c r="K341" i="7"/>
  <c r="I341" i="7" s="1"/>
  <c r="S341" i="7"/>
  <c r="Q341" i="7" s="1"/>
  <c r="AA341" i="7"/>
  <c r="K345" i="7"/>
  <c r="I345" i="7" s="1"/>
  <c r="S345" i="7"/>
  <c r="Q345" i="7" s="1"/>
  <c r="AA345" i="7"/>
  <c r="K349" i="7"/>
  <c r="S349" i="7"/>
  <c r="Q349" i="7" s="1"/>
  <c r="G400" i="7"/>
  <c r="G392" i="7"/>
  <c r="J400" i="7"/>
  <c r="J396" i="7"/>
  <c r="J392" i="7"/>
  <c r="I371" i="7"/>
  <c r="J375" i="7"/>
  <c r="H359" i="7"/>
  <c r="J286" i="7"/>
  <c r="G286" i="7"/>
  <c r="I286" i="7"/>
  <c r="H286" i="7"/>
  <c r="AI322" i="7"/>
  <c r="AA322" i="7"/>
  <c r="S322" i="7"/>
  <c r="K322" i="7"/>
  <c r="AI330" i="7"/>
  <c r="AA330" i="7"/>
  <c r="S330" i="7"/>
  <c r="K330" i="7"/>
  <c r="AI344" i="7"/>
  <c r="AA344" i="7"/>
  <c r="S344" i="7"/>
  <c r="K344" i="7"/>
  <c r="P350" i="7"/>
  <c r="Q350" i="7"/>
  <c r="N350" i="7"/>
  <c r="O391" i="7"/>
  <c r="P391" i="7"/>
  <c r="N391" i="7"/>
  <c r="Q391" i="7"/>
  <c r="O383" i="7"/>
  <c r="P383" i="7"/>
  <c r="Q383" i="7"/>
  <c r="N383" i="7"/>
  <c r="Q368" i="7"/>
  <c r="N368" i="7"/>
  <c r="O368" i="7"/>
  <c r="P368" i="7"/>
  <c r="AI306" i="7"/>
  <c r="AA306" i="7"/>
  <c r="S306" i="7"/>
  <c r="K306" i="7"/>
  <c r="AI310" i="7"/>
  <c r="AA310" i="7"/>
  <c r="S310" i="7"/>
  <c r="K310" i="7"/>
  <c r="H332" i="7"/>
  <c r="I332" i="7"/>
  <c r="J332" i="7"/>
  <c r="AI353" i="7"/>
  <c r="AA353" i="7"/>
  <c r="S353" i="7"/>
  <c r="K353" i="7"/>
  <c r="G370" i="7"/>
  <c r="H370" i="7"/>
  <c r="I370" i="7"/>
  <c r="J370" i="7"/>
  <c r="O366" i="7"/>
  <c r="P366" i="7"/>
  <c r="Q366" i="7"/>
  <c r="N366" i="7"/>
  <c r="N390" i="7"/>
  <c r="Q390" i="7"/>
  <c r="O390" i="7"/>
  <c r="P390" i="7"/>
  <c r="Q380" i="7"/>
  <c r="N380" i="7"/>
  <c r="O380" i="7"/>
  <c r="P380" i="7"/>
  <c r="Q364" i="7"/>
  <c r="N364" i="7"/>
  <c r="O364" i="7"/>
  <c r="P364" i="7"/>
  <c r="N357" i="7"/>
  <c r="O357" i="7"/>
  <c r="P357" i="7"/>
  <c r="Q357" i="7"/>
  <c r="O284" i="7"/>
  <c r="N284" i="7"/>
  <c r="N288" i="7"/>
  <c r="J292" i="7"/>
  <c r="J296" i="7"/>
  <c r="O350" i="7"/>
  <c r="AI307" i="7"/>
  <c r="AA307" i="7"/>
  <c r="S307" i="7"/>
  <c r="K307" i="7"/>
  <c r="I309" i="7"/>
  <c r="J309" i="7"/>
  <c r="AI314" i="7"/>
  <c r="AA314" i="7"/>
  <c r="S314" i="7"/>
  <c r="K314" i="7"/>
  <c r="AI318" i="7"/>
  <c r="AA318" i="7"/>
  <c r="S318" i="7"/>
  <c r="K318" i="7"/>
  <c r="AI326" i="7"/>
  <c r="AA326" i="7"/>
  <c r="S326" i="7"/>
  <c r="K326" i="7"/>
  <c r="AI334" i="7"/>
  <c r="AA334" i="7"/>
  <c r="S334" i="7"/>
  <c r="K334" i="7"/>
  <c r="AI340" i="7"/>
  <c r="AA340" i="7"/>
  <c r="S340" i="7"/>
  <c r="K340" i="7"/>
  <c r="AI348" i="7"/>
  <c r="AA348" i="7"/>
  <c r="S348" i="7"/>
  <c r="K348" i="7"/>
  <c r="O399" i="7"/>
  <c r="P399" i="7"/>
  <c r="Q399" i="7"/>
  <c r="N399" i="7"/>
  <c r="N386" i="7"/>
  <c r="O386" i="7"/>
  <c r="P386" i="7"/>
  <c r="Q386" i="7"/>
  <c r="Q376" i="7"/>
  <c r="N376" i="7"/>
  <c r="O376" i="7"/>
  <c r="P376" i="7"/>
  <c r="Q360" i="7"/>
  <c r="N360" i="7"/>
  <c r="O360" i="7"/>
  <c r="P360" i="7"/>
  <c r="G296" i="7"/>
  <c r="Q284" i="7"/>
  <c r="K290" i="7"/>
  <c r="S290" i="7"/>
  <c r="I292" i="7"/>
  <c r="K294" i="7"/>
  <c r="S294" i="7"/>
  <c r="AA294" i="7"/>
  <c r="K302" i="7"/>
  <c r="AA302" i="7"/>
  <c r="K303" i="7"/>
  <c r="S303" i="7"/>
  <c r="AA303" i="7"/>
  <c r="G387" i="7"/>
  <c r="H387" i="7"/>
  <c r="I387" i="7"/>
  <c r="J387" i="7"/>
  <c r="H320" i="7"/>
  <c r="I320" i="7"/>
  <c r="J320" i="7"/>
  <c r="AI352" i="7"/>
  <c r="AA352" i="7"/>
  <c r="S352" i="7"/>
  <c r="K352" i="7"/>
  <c r="O395" i="7"/>
  <c r="P395" i="7"/>
  <c r="Q395" i="7"/>
  <c r="N395" i="7"/>
  <c r="Q372" i="7"/>
  <c r="N372" i="7"/>
  <c r="O372" i="7"/>
  <c r="P372" i="7"/>
  <c r="Q356" i="7"/>
  <c r="N356" i="7"/>
  <c r="O356" i="7"/>
  <c r="P356" i="7"/>
  <c r="N369" i="7"/>
  <c r="O369" i="7"/>
  <c r="P369" i="7"/>
  <c r="Q369" i="7"/>
  <c r="N382" i="7"/>
  <c r="O382" i="7"/>
  <c r="P382" i="7"/>
  <c r="Q382" i="7"/>
  <c r="K282" i="7"/>
  <c r="S282" i="7"/>
  <c r="AA282" i="7"/>
  <c r="AI282" i="7"/>
  <c r="S286" i="7"/>
  <c r="AA286" i="7"/>
  <c r="AI286" i="7"/>
  <c r="Q288" i="7"/>
  <c r="AI290" i="7"/>
  <c r="AI294" i="7"/>
  <c r="I296" i="7"/>
  <c r="K298" i="7"/>
  <c r="S298" i="7"/>
  <c r="AA298" i="7"/>
  <c r="AI298" i="7"/>
  <c r="S302" i="7"/>
  <c r="K283" i="7"/>
  <c r="S283" i="7"/>
  <c r="AA283" i="7"/>
  <c r="AI283" i="7"/>
  <c r="K287" i="7"/>
  <c r="S287" i="7"/>
  <c r="AA287" i="7"/>
  <c r="AI287" i="7"/>
  <c r="K291" i="7"/>
  <c r="S291" i="7"/>
  <c r="AA291" i="7"/>
  <c r="AI291" i="7"/>
  <c r="K295" i="7"/>
  <c r="S295" i="7"/>
  <c r="AA295" i="7"/>
  <c r="AI295" i="7"/>
  <c r="K299" i="7"/>
  <c r="S299" i="7"/>
  <c r="AA299" i="7"/>
  <c r="AI299" i="7"/>
  <c r="K304" i="7"/>
  <c r="S304" i="7"/>
  <c r="AA304" i="7"/>
  <c r="AI304" i="7"/>
  <c r="AI305" i="7"/>
  <c r="H309" i="7"/>
  <c r="O387" i="7"/>
  <c r="N387" i="7"/>
  <c r="P387" i="7"/>
  <c r="Q387" i="7"/>
  <c r="G374" i="7"/>
  <c r="H374" i="7"/>
  <c r="I374" i="7"/>
  <c r="J374" i="7"/>
  <c r="O370" i="7"/>
  <c r="P370" i="7"/>
  <c r="Q370" i="7"/>
  <c r="N370" i="7"/>
  <c r="G358" i="7"/>
  <c r="H358" i="7"/>
  <c r="I358" i="7"/>
  <c r="J358" i="7"/>
  <c r="O401" i="7"/>
  <c r="P401" i="7"/>
  <c r="Q401" i="7"/>
  <c r="N401" i="7"/>
  <c r="J357" i="7"/>
  <c r="G357" i="7"/>
  <c r="H357" i="7"/>
  <c r="I357" i="7"/>
  <c r="J369" i="7"/>
  <c r="G369" i="7"/>
  <c r="H369" i="7"/>
  <c r="I369" i="7"/>
  <c r="J382" i="7"/>
  <c r="G382" i="7"/>
  <c r="H382" i="7"/>
  <c r="I382" i="7"/>
  <c r="K321" i="7"/>
  <c r="S321" i="7"/>
  <c r="AA321" i="7"/>
  <c r="K325" i="7"/>
  <c r="S325" i="7"/>
  <c r="AA325" i="7"/>
  <c r="K329" i="7"/>
  <c r="S329" i="7"/>
  <c r="AA329" i="7"/>
  <c r="K333" i="7"/>
  <c r="S333" i="7"/>
  <c r="AA333" i="7"/>
  <c r="K339" i="7"/>
  <c r="S339" i="7"/>
  <c r="AA339" i="7"/>
  <c r="K343" i="7"/>
  <c r="S343" i="7"/>
  <c r="AA343" i="7"/>
  <c r="K347" i="7"/>
  <c r="S347" i="7"/>
  <c r="AA347" i="7"/>
  <c r="K351" i="7"/>
  <c r="S351" i="7"/>
  <c r="AA351" i="7"/>
  <c r="G378" i="7"/>
  <c r="H378" i="7"/>
  <c r="I378" i="7"/>
  <c r="J378" i="7"/>
  <c r="O374" i="7"/>
  <c r="P374" i="7"/>
  <c r="Q374" i="7"/>
  <c r="N374" i="7"/>
  <c r="G362" i="7"/>
  <c r="H362" i="7"/>
  <c r="I362" i="7"/>
  <c r="J362" i="7"/>
  <c r="O358" i="7"/>
  <c r="P358" i="7"/>
  <c r="Q358" i="7"/>
  <c r="N358" i="7"/>
  <c r="J398" i="7"/>
  <c r="I398" i="7"/>
  <c r="G398" i="7"/>
  <c r="H398" i="7"/>
  <c r="J394" i="7"/>
  <c r="I394" i="7"/>
  <c r="G394" i="7"/>
  <c r="H394" i="7"/>
  <c r="I385" i="7"/>
  <c r="J385" i="7"/>
  <c r="G385" i="7"/>
  <c r="H385" i="7"/>
  <c r="I381" i="7"/>
  <c r="J381" i="7"/>
  <c r="G381" i="7"/>
  <c r="H381" i="7"/>
  <c r="N377" i="7"/>
  <c r="O377" i="7"/>
  <c r="P377" i="7"/>
  <c r="Q377" i="7"/>
  <c r="N361" i="7"/>
  <c r="O361" i="7"/>
  <c r="P361" i="7"/>
  <c r="Q361" i="7"/>
  <c r="N373" i="7"/>
  <c r="O373" i="7"/>
  <c r="P373" i="7"/>
  <c r="Q373" i="7"/>
  <c r="N365" i="7"/>
  <c r="O365" i="7"/>
  <c r="P365" i="7"/>
  <c r="Q365" i="7"/>
  <c r="G399" i="7"/>
  <c r="J399" i="7"/>
  <c r="H399" i="7"/>
  <c r="I399" i="7"/>
  <c r="G395" i="7"/>
  <c r="J395" i="7"/>
  <c r="H395" i="7"/>
  <c r="I395" i="7"/>
  <c r="G391" i="7"/>
  <c r="J391" i="7"/>
  <c r="H391" i="7"/>
  <c r="I391" i="7"/>
  <c r="G383" i="7"/>
  <c r="H383" i="7"/>
  <c r="I383" i="7"/>
  <c r="J383" i="7"/>
  <c r="O378" i="7"/>
  <c r="P378" i="7"/>
  <c r="Q378" i="7"/>
  <c r="N378" i="7"/>
  <c r="G366" i="7"/>
  <c r="H366" i="7"/>
  <c r="I366" i="7"/>
  <c r="J366" i="7"/>
  <c r="O362" i="7"/>
  <c r="P362" i="7"/>
  <c r="Q362" i="7"/>
  <c r="N362" i="7"/>
  <c r="N398" i="7"/>
  <c r="Q398" i="7"/>
  <c r="O398" i="7"/>
  <c r="P398" i="7"/>
  <c r="N394" i="7"/>
  <c r="Q394" i="7"/>
  <c r="O394" i="7"/>
  <c r="P394" i="7"/>
  <c r="J390" i="7"/>
  <c r="G390" i="7"/>
  <c r="H390" i="7"/>
  <c r="I390" i="7"/>
  <c r="J386" i="7"/>
  <c r="I386" i="7"/>
  <c r="G386" i="7"/>
  <c r="H386" i="7"/>
  <c r="Q385" i="7"/>
  <c r="N385" i="7"/>
  <c r="P385" i="7"/>
  <c r="O385" i="7"/>
  <c r="Q381" i="7"/>
  <c r="N381" i="7"/>
  <c r="O381" i="7"/>
  <c r="P381" i="7"/>
  <c r="I380" i="7"/>
  <c r="J380" i="7"/>
  <c r="G380" i="7"/>
  <c r="H380" i="7"/>
  <c r="I376" i="7"/>
  <c r="J376" i="7"/>
  <c r="G376" i="7"/>
  <c r="H376" i="7"/>
  <c r="I372" i="7"/>
  <c r="J372" i="7"/>
  <c r="G372" i="7"/>
  <c r="H372" i="7"/>
  <c r="I368" i="7"/>
  <c r="J368" i="7"/>
  <c r="G368" i="7"/>
  <c r="H368" i="7"/>
  <c r="I364" i="7"/>
  <c r="J364" i="7"/>
  <c r="G364" i="7"/>
  <c r="H364" i="7"/>
  <c r="I360" i="7"/>
  <c r="J360" i="7"/>
  <c r="G360" i="7"/>
  <c r="H360" i="7"/>
  <c r="I356" i="7"/>
  <c r="J356" i="7"/>
  <c r="G356" i="7"/>
  <c r="H356" i="7"/>
  <c r="J377" i="7"/>
  <c r="G377" i="7"/>
  <c r="H377" i="7"/>
  <c r="I377" i="7"/>
  <c r="J361" i="7"/>
  <c r="G361" i="7"/>
  <c r="H361" i="7"/>
  <c r="I361" i="7"/>
  <c r="J373" i="7"/>
  <c r="G373" i="7"/>
  <c r="H373" i="7"/>
  <c r="I373" i="7"/>
  <c r="J365" i="7"/>
  <c r="G365" i="7"/>
  <c r="H365" i="7"/>
  <c r="I365" i="7"/>
  <c r="K311" i="7"/>
  <c r="S311" i="7"/>
  <c r="AA311" i="7"/>
  <c r="AI311" i="7"/>
  <c r="K315" i="7"/>
  <c r="S315" i="7"/>
  <c r="AA315" i="7"/>
  <c r="AI315" i="7"/>
  <c r="K319" i="7"/>
  <c r="S319" i="7"/>
  <c r="AA319" i="7"/>
  <c r="AI319" i="7"/>
  <c r="E280" i="7"/>
  <c r="AI280" i="7" s="1"/>
  <c r="E279" i="7"/>
  <c r="K279" i="7" s="1"/>
  <c r="E278" i="7"/>
  <c r="E277" i="7"/>
  <c r="AI277" i="7" s="1"/>
  <c r="E276" i="7"/>
  <c r="AI276" i="7" s="1"/>
  <c r="E275" i="7"/>
  <c r="AI275" i="7" s="1"/>
  <c r="E274" i="7"/>
  <c r="E273" i="7"/>
  <c r="AI273" i="7" s="1"/>
  <c r="E272" i="7"/>
  <c r="AA272" i="7" s="1"/>
  <c r="E271" i="7"/>
  <c r="AI271" i="7" s="1"/>
  <c r="E270" i="7"/>
  <c r="E269" i="7"/>
  <c r="AI269" i="7" s="1"/>
  <c r="E268" i="7"/>
  <c r="AA268" i="7" s="1"/>
  <c r="E267" i="7"/>
  <c r="AI267" i="7" s="1"/>
  <c r="E266" i="7"/>
  <c r="E265" i="7"/>
  <c r="AI265" i="7" s="1"/>
  <c r="E264" i="7"/>
  <c r="AA264" i="7" s="1"/>
  <c r="E263" i="7"/>
  <c r="AI263" i="7" s="1"/>
  <c r="E262" i="7"/>
  <c r="E261" i="7"/>
  <c r="AI261" i="7" s="1"/>
  <c r="E260" i="7"/>
  <c r="AA260" i="7" s="1"/>
  <c r="E259" i="7"/>
  <c r="AI259" i="7" s="1"/>
  <c r="E258" i="7"/>
  <c r="AI258" i="7" s="1"/>
  <c r="E257" i="7"/>
  <c r="AI257" i="7" s="1"/>
  <c r="E256" i="7"/>
  <c r="AA256" i="7" s="1"/>
  <c r="E255" i="7"/>
  <c r="AI255" i="7" s="1"/>
  <c r="E254" i="7"/>
  <c r="E253" i="7"/>
  <c r="AI253" i="7" s="1"/>
  <c r="E252" i="7"/>
  <c r="AA252" i="7" s="1"/>
  <c r="E251" i="7"/>
  <c r="AI251" i="7" s="1"/>
  <c r="E250" i="7"/>
  <c r="E249" i="7"/>
  <c r="AI249" i="7" s="1"/>
  <c r="E248" i="7"/>
  <c r="AA248" i="7" s="1"/>
  <c r="E247" i="7"/>
  <c r="AI247" i="7" s="1"/>
  <c r="E246" i="7"/>
  <c r="E245" i="7"/>
  <c r="AI245" i="7" s="1"/>
  <c r="E244" i="7"/>
  <c r="AA244" i="7" s="1"/>
  <c r="E243" i="7"/>
  <c r="AI243" i="7" s="1"/>
  <c r="E242" i="7"/>
  <c r="E241" i="7"/>
  <c r="AI241" i="7" s="1"/>
  <c r="E240" i="7"/>
  <c r="AA240" i="7" s="1"/>
  <c r="E239" i="7"/>
  <c r="AI239" i="7" s="1"/>
  <c r="E238" i="7"/>
  <c r="E237" i="7"/>
  <c r="AI237" i="7" s="1"/>
  <c r="E236" i="7"/>
  <c r="AA236" i="7" s="1"/>
  <c r="E235" i="7"/>
  <c r="AI235" i="7" s="1"/>
  <c r="E234" i="7"/>
  <c r="AI234" i="7" s="1"/>
  <c r="E233" i="7"/>
  <c r="AI233" i="7" s="1"/>
  <c r="E232" i="7"/>
  <c r="AA232" i="7" s="1"/>
  <c r="E231" i="7"/>
  <c r="AI231" i="7" s="1"/>
  <c r="E230" i="7"/>
  <c r="E229" i="7"/>
  <c r="AI229" i="7" s="1"/>
  <c r="E228" i="7"/>
  <c r="AA228" i="7" s="1"/>
  <c r="E227" i="7"/>
  <c r="AI227" i="7" s="1"/>
  <c r="E226" i="7"/>
  <c r="E225" i="7"/>
  <c r="AI225" i="7" s="1"/>
  <c r="E224" i="7"/>
  <c r="AA224" i="7" s="1"/>
  <c r="E223" i="7"/>
  <c r="AI223" i="7" s="1"/>
  <c r="E222" i="7"/>
  <c r="AI222" i="7" s="1"/>
  <c r="E221" i="7"/>
  <c r="AI221" i="7" s="1"/>
  <c r="E220" i="7"/>
  <c r="AA220" i="7" s="1"/>
  <c r="E219" i="7"/>
  <c r="AI219" i="7" s="1"/>
  <c r="E218" i="7"/>
  <c r="AI218" i="7" s="1"/>
  <c r="E217" i="7"/>
  <c r="AI217" i="7" s="1"/>
  <c r="E216" i="7"/>
  <c r="AA216" i="7" s="1"/>
  <c r="E215" i="7"/>
  <c r="AI215" i="7" s="1"/>
  <c r="E214" i="7"/>
  <c r="AI214" i="7" s="1"/>
  <c r="E213" i="7"/>
  <c r="AI213" i="7" s="1"/>
  <c r="E212" i="7"/>
  <c r="AA212" i="7" s="1"/>
  <c r="E211" i="7"/>
  <c r="AI211" i="7" s="1"/>
  <c r="E210" i="7"/>
  <c r="E209" i="7"/>
  <c r="AI209" i="7" s="1"/>
  <c r="AA208" i="7"/>
  <c r="H316" i="7" l="1"/>
  <c r="J342" i="7"/>
  <c r="J346" i="7"/>
  <c r="H338" i="7"/>
  <c r="I346" i="7"/>
  <c r="H337" i="7"/>
  <c r="Q316" i="7"/>
  <c r="O337" i="7"/>
  <c r="I355" i="7"/>
  <c r="P309" i="7"/>
  <c r="H335" i="7"/>
  <c r="Q308" i="7"/>
  <c r="P338" i="7"/>
  <c r="Q324" i="7"/>
  <c r="I338" i="7"/>
  <c r="J297" i="7"/>
  <c r="G350" i="7"/>
  <c r="N338" i="7"/>
  <c r="H346" i="7"/>
  <c r="J338" i="7"/>
  <c r="G323" i="7"/>
  <c r="J335" i="7"/>
  <c r="J336" i="7"/>
  <c r="S248" i="7"/>
  <c r="P248" i="7" s="1"/>
  <c r="N305" i="7"/>
  <c r="O305" i="7"/>
  <c r="Q346" i="7"/>
  <c r="N312" i="7"/>
  <c r="G288" i="7"/>
  <c r="N346" i="7"/>
  <c r="Q305" i="7"/>
  <c r="N292" i="7"/>
  <c r="I288" i="7"/>
  <c r="J355" i="7"/>
  <c r="N316" i="7"/>
  <c r="Q320" i="7"/>
  <c r="J285" i="7"/>
  <c r="G355" i="7"/>
  <c r="I284" i="7"/>
  <c r="G284" i="7"/>
  <c r="P316" i="7"/>
  <c r="G285" i="7"/>
  <c r="H285" i="7"/>
  <c r="K276" i="7"/>
  <c r="H276" i="7" s="1"/>
  <c r="K259" i="7"/>
  <c r="I259" i="7" s="1"/>
  <c r="K223" i="7"/>
  <c r="I223" i="7" s="1"/>
  <c r="N301" i="7"/>
  <c r="S244" i="7"/>
  <c r="P244" i="7" s="1"/>
  <c r="AA276" i="7"/>
  <c r="AA215" i="7"/>
  <c r="S264" i="7"/>
  <c r="P264" i="7" s="1"/>
  <c r="O296" i="7"/>
  <c r="J350" i="7"/>
  <c r="H324" i="7"/>
  <c r="I312" i="7"/>
  <c r="I337" i="7"/>
  <c r="P301" i="7"/>
  <c r="K215" i="7"/>
  <c r="I215" i="7" s="1"/>
  <c r="S228" i="7"/>
  <c r="P228" i="7" s="1"/>
  <c r="K231" i="7"/>
  <c r="I231" i="7" s="1"/>
  <c r="Q296" i="7"/>
  <c r="P346" i="7"/>
  <c r="I336" i="7"/>
  <c r="N324" i="7"/>
  <c r="P324" i="7"/>
  <c r="G337" i="7"/>
  <c r="P332" i="7"/>
  <c r="I324" i="7"/>
  <c r="AA211" i="7"/>
  <c r="AA219" i="7"/>
  <c r="S260" i="7"/>
  <c r="P260" i="7" s="1"/>
  <c r="K263" i="7"/>
  <c r="I263" i="7" s="1"/>
  <c r="H350" i="7"/>
  <c r="I308" i="7"/>
  <c r="J300" i="7"/>
  <c r="N296" i="7"/>
  <c r="J288" i="7"/>
  <c r="J284" i="7"/>
  <c r="J324" i="7"/>
  <c r="J323" i="7"/>
  <c r="H297" i="7"/>
  <c r="K211" i="7"/>
  <c r="I211" i="7" s="1"/>
  <c r="K219" i="7"/>
  <c r="I219" i="7" s="1"/>
  <c r="S224" i="7"/>
  <c r="P224" i="7" s="1"/>
  <c r="K227" i="7"/>
  <c r="I227" i="7" s="1"/>
  <c r="S232" i="7"/>
  <c r="P232" i="7" s="1"/>
  <c r="K243" i="7"/>
  <c r="I243" i="7" s="1"/>
  <c r="S272" i="7"/>
  <c r="P272" i="7" s="1"/>
  <c r="K275" i="7"/>
  <c r="I275" i="7" s="1"/>
  <c r="Q331" i="7"/>
  <c r="G305" i="7"/>
  <c r="I342" i="7"/>
  <c r="N332" i="7"/>
  <c r="H328" i="7"/>
  <c r="P312" i="7"/>
  <c r="H312" i="7"/>
  <c r="O301" i="7"/>
  <c r="H323" i="7"/>
  <c r="G297" i="7"/>
  <c r="N281" i="7"/>
  <c r="I293" i="7"/>
  <c r="H293" i="7"/>
  <c r="AA255" i="7"/>
  <c r="AA267" i="7"/>
  <c r="N342" i="7"/>
  <c r="S208" i="7"/>
  <c r="P208" i="7" s="1"/>
  <c r="S212" i="7"/>
  <c r="P212" i="7" s="1"/>
  <c r="S216" i="7"/>
  <c r="P216" i="7" s="1"/>
  <c r="S220" i="7"/>
  <c r="P220" i="7" s="1"/>
  <c r="AA231" i="7"/>
  <c r="S240" i="7"/>
  <c r="P240" i="7" s="1"/>
  <c r="AA247" i="7"/>
  <c r="K251" i="7"/>
  <c r="G251" i="7" s="1"/>
  <c r="S256" i="7"/>
  <c r="P256" i="7" s="1"/>
  <c r="AA263" i="7"/>
  <c r="AA280" i="7"/>
  <c r="Q332" i="7"/>
  <c r="I305" i="7"/>
  <c r="Q292" i="7"/>
  <c r="Q342" i="7"/>
  <c r="N336" i="7"/>
  <c r="P336" i="7"/>
  <c r="N328" i="7"/>
  <c r="P328" i="7"/>
  <c r="J312" i="7"/>
  <c r="AA239" i="7"/>
  <c r="AA235" i="7"/>
  <c r="K239" i="7"/>
  <c r="J239" i="7" s="1"/>
  <c r="AA251" i="7"/>
  <c r="K255" i="7"/>
  <c r="J255" i="7" s="1"/>
  <c r="K271" i="7"/>
  <c r="G271" i="7" s="1"/>
  <c r="J308" i="7"/>
  <c r="Q312" i="7"/>
  <c r="P342" i="7"/>
  <c r="AA223" i="7"/>
  <c r="AA227" i="7"/>
  <c r="K235" i="7"/>
  <c r="S236" i="7"/>
  <c r="P236" i="7" s="1"/>
  <c r="AA243" i="7"/>
  <c r="K247" i="7"/>
  <c r="J247" i="7" s="1"/>
  <c r="S252" i="7"/>
  <c r="P252" i="7" s="1"/>
  <c r="AA259" i="7"/>
  <c r="K267" i="7"/>
  <c r="S268" i="7"/>
  <c r="P268" i="7" s="1"/>
  <c r="AA271" i="7"/>
  <c r="AA275" i="7"/>
  <c r="K280" i="7"/>
  <c r="H280" i="7" s="1"/>
  <c r="H342" i="7"/>
  <c r="H336" i="7"/>
  <c r="J305" i="7"/>
  <c r="O292" i="7"/>
  <c r="Q336" i="7"/>
  <c r="Q328" i="7"/>
  <c r="N320" i="7"/>
  <c r="P320" i="7"/>
  <c r="J293" i="7"/>
  <c r="O281" i="7"/>
  <c r="P281" i="7"/>
  <c r="G293" i="7"/>
  <c r="I279" i="7"/>
  <c r="G279" i="7"/>
  <c r="J279" i="7"/>
  <c r="H279" i="7"/>
  <c r="H349" i="7"/>
  <c r="G349" i="7"/>
  <c r="J349" i="7"/>
  <c r="P327" i="7"/>
  <c r="O327" i="7"/>
  <c r="N327" i="7"/>
  <c r="I313" i="7"/>
  <c r="G313" i="7"/>
  <c r="H313" i="7"/>
  <c r="N308" i="7"/>
  <c r="O308" i="7"/>
  <c r="I281" i="7"/>
  <c r="H281" i="7"/>
  <c r="J281" i="7"/>
  <c r="G281" i="7"/>
  <c r="P349" i="7"/>
  <c r="N349" i="7"/>
  <c r="O349" i="7"/>
  <c r="H345" i="7"/>
  <c r="G345" i="7"/>
  <c r="J345" i="7"/>
  <c r="I301" i="7"/>
  <c r="H301" i="7"/>
  <c r="J301" i="7"/>
  <c r="G301" i="7"/>
  <c r="AI279" i="7"/>
  <c r="K208" i="7"/>
  <c r="G208" i="7" s="1"/>
  <c r="S211" i="7"/>
  <c r="K212" i="7"/>
  <c r="J212" i="7" s="1"/>
  <c r="S215" i="7"/>
  <c r="K216" i="7"/>
  <c r="I216" i="7" s="1"/>
  <c r="S219" i="7"/>
  <c r="K220" i="7"/>
  <c r="J220" i="7" s="1"/>
  <c r="S223" i="7"/>
  <c r="K224" i="7"/>
  <c r="J224" i="7" s="1"/>
  <c r="S227" i="7"/>
  <c r="K228" i="7"/>
  <c r="J228" i="7" s="1"/>
  <c r="S231" i="7"/>
  <c r="K232" i="7"/>
  <c r="J232" i="7" s="1"/>
  <c r="S235" i="7"/>
  <c r="K236" i="7"/>
  <c r="J236" i="7" s="1"/>
  <c r="S239" i="7"/>
  <c r="K240" i="7"/>
  <c r="I240" i="7" s="1"/>
  <c r="S243" i="7"/>
  <c r="K244" i="7"/>
  <c r="I244" i="7" s="1"/>
  <c r="S247" i="7"/>
  <c r="K248" i="7"/>
  <c r="G248" i="7" s="1"/>
  <c r="S251" i="7"/>
  <c r="K252" i="7"/>
  <c r="J252" i="7" s="1"/>
  <c r="S255" i="7"/>
  <c r="K256" i="7"/>
  <c r="J256" i="7" s="1"/>
  <c r="S259" i="7"/>
  <c r="K260" i="7"/>
  <c r="J260" i="7" s="1"/>
  <c r="S263" i="7"/>
  <c r="K264" i="7"/>
  <c r="J264" i="7" s="1"/>
  <c r="S267" i="7"/>
  <c r="K268" i="7"/>
  <c r="G268" i="7" s="1"/>
  <c r="S271" i="7"/>
  <c r="K272" i="7"/>
  <c r="I272" i="7" s="1"/>
  <c r="S275" i="7"/>
  <c r="AA279" i="7"/>
  <c r="S280" i="7"/>
  <c r="P280" i="7" s="1"/>
  <c r="Q338" i="7"/>
  <c r="I328" i="7"/>
  <c r="I316" i="7"/>
  <c r="N300" i="7"/>
  <c r="O300" i="7"/>
  <c r="N355" i="7"/>
  <c r="P355" i="7"/>
  <c r="P345" i="7"/>
  <c r="N345" i="7"/>
  <c r="O345" i="7"/>
  <c r="H341" i="7"/>
  <c r="G341" i="7"/>
  <c r="J341" i="7"/>
  <c r="G308" i="7"/>
  <c r="Q313" i="7"/>
  <c r="P313" i="7"/>
  <c r="O313" i="7"/>
  <c r="H331" i="7"/>
  <c r="G331" i="7"/>
  <c r="J331" i="7"/>
  <c r="Q297" i="7"/>
  <c r="P297" i="7"/>
  <c r="N297" i="7"/>
  <c r="O297" i="7"/>
  <c r="Q293" i="7"/>
  <c r="P293" i="7"/>
  <c r="O293" i="7"/>
  <c r="N293" i="7"/>
  <c r="AI212" i="7"/>
  <c r="AI216" i="7"/>
  <c r="AI228" i="7"/>
  <c r="AI232" i="7"/>
  <c r="AI240" i="7"/>
  <c r="AI260" i="7"/>
  <c r="S276" i="7"/>
  <c r="N276" i="7" s="1"/>
  <c r="J328" i="7"/>
  <c r="J316" i="7"/>
  <c r="N337" i="7"/>
  <c r="P337" i="7"/>
  <c r="N309" i="7"/>
  <c r="O355" i="7"/>
  <c r="Q355" i="7"/>
  <c r="P341" i="7"/>
  <c r="N341" i="7"/>
  <c r="O341" i="7"/>
  <c r="Q317" i="7"/>
  <c r="P317" i="7"/>
  <c r="O317" i="7"/>
  <c r="Q289" i="7"/>
  <c r="N289" i="7"/>
  <c r="O289" i="7"/>
  <c r="P289" i="7"/>
  <c r="Q354" i="7"/>
  <c r="N354" i="7"/>
  <c r="O354" i="7"/>
  <c r="P354" i="7"/>
  <c r="H300" i="7"/>
  <c r="G300" i="7"/>
  <c r="P331" i="7"/>
  <c r="O331" i="7"/>
  <c r="N331" i="7"/>
  <c r="H327" i="7"/>
  <c r="G327" i="7"/>
  <c r="J327" i="7"/>
  <c r="I317" i="7"/>
  <c r="G317" i="7"/>
  <c r="H317" i="7"/>
  <c r="AI208" i="7"/>
  <c r="AI220" i="7"/>
  <c r="AI224" i="7"/>
  <c r="AI236" i="7"/>
  <c r="AI244" i="7"/>
  <c r="AI248" i="7"/>
  <c r="AI252" i="7"/>
  <c r="AI256" i="7"/>
  <c r="AI264" i="7"/>
  <c r="AI268" i="7"/>
  <c r="AI272" i="7"/>
  <c r="S279" i="7"/>
  <c r="I349" i="7"/>
  <c r="Q327" i="7"/>
  <c r="Q300" i="7"/>
  <c r="Q309" i="7"/>
  <c r="P308" i="7"/>
  <c r="I339" i="7"/>
  <c r="J339" i="7"/>
  <c r="G339" i="7"/>
  <c r="H339" i="7"/>
  <c r="Q325" i="7"/>
  <c r="N325" i="7"/>
  <c r="O325" i="7"/>
  <c r="P325" i="7"/>
  <c r="N302" i="7"/>
  <c r="O302" i="7"/>
  <c r="Q302" i="7"/>
  <c r="P302" i="7"/>
  <c r="J298" i="7"/>
  <c r="I298" i="7"/>
  <c r="G298" i="7"/>
  <c r="H298" i="7"/>
  <c r="N303" i="7"/>
  <c r="Q303" i="7"/>
  <c r="O303" i="7"/>
  <c r="P303" i="7"/>
  <c r="J340" i="7"/>
  <c r="G340" i="7"/>
  <c r="H340" i="7"/>
  <c r="I340" i="7"/>
  <c r="N318" i="7"/>
  <c r="O318" i="7"/>
  <c r="P318" i="7"/>
  <c r="Q318" i="7"/>
  <c r="G307" i="7"/>
  <c r="H307" i="7"/>
  <c r="J307" i="7"/>
  <c r="I307" i="7"/>
  <c r="N353" i="7"/>
  <c r="O353" i="7"/>
  <c r="P353" i="7"/>
  <c r="Q353" i="7"/>
  <c r="N310" i="7"/>
  <c r="O310" i="7"/>
  <c r="Q310" i="7"/>
  <c r="P310" i="7"/>
  <c r="N330" i="7"/>
  <c r="O330" i="7"/>
  <c r="P330" i="7"/>
  <c r="Q330" i="7"/>
  <c r="I351" i="7"/>
  <c r="J351" i="7"/>
  <c r="G351" i="7"/>
  <c r="H351" i="7"/>
  <c r="Q343" i="7"/>
  <c r="N343" i="7"/>
  <c r="O343" i="7"/>
  <c r="P343" i="7"/>
  <c r="I321" i="7"/>
  <c r="J321" i="7"/>
  <c r="G321" i="7"/>
  <c r="H321" i="7"/>
  <c r="N352" i="7"/>
  <c r="O352" i="7"/>
  <c r="P352" i="7"/>
  <c r="Q352" i="7"/>
  <c r="J290" i="7"/>
  <c r="G290" i="7"/>
  <c r="H290" i="7"/>
  <c r="I290" i="7"/>
  <c r="N334" i="7"/>
  <c r="O334" i="7"/>
  <c r="P334" i="7"/>
  <c r="Q334" i="7"/>
  <c r="J306" i="7"/>
  <c r="G306" i="7"/>
  <c r="I306" i="7"/>
  <c r="H306" i="7"/>
  <c r="J322" i="7"/>
  <c r="G322" i="7"/>
  <c r="H322" i="7"/>
  <c r="I322" i="7"/>
  <c r="O319" i="7"/>
  <c r="P319" i="7"/>
  <c r="Q319" i="7"/>
  <c r="N319" i="7"/>
  <c r="G315" i="7"/>
  <c r="H315" i="7"/>
  <c r="I315" i="7"/>
  <c r="J315" i="7"/>
  <c r="G311" i="7"/>
  <c r="H311" i="7"/>
  <c r="I311" i="7"/>
  <c r="J311" i="7"/>
  <c r="Q351" i="7"/>
  <c r="N351" i="7"/>
  <c r="O351" i="7"/>
  <c r="P351" i="7"/>
  <c r="Q339" i="7"/>
  <c r="N339" i="7"/>
  <c r="O339" i="7"/>
  <c r="P339" i="7"/>
  <c r="I333" i="7"/>
  <c r="J333" i="7"/>
  <c r="G333" i="7"/>
  <c r="H333" i="7"/>
  <c r="Q321" i="7"/>
  <c r="N321" i="7"/>
  <c r="O321" i="7"/>
  <c r="P321" i="7"/>
  <c r="G304" i="7"/>
  <c r="H304" i="7"/>
  <c r="J304" i="7"/>
  <c r="I304" i="7"/>
  <c r="G299" i="7"/>
  <c r="H299" i="7"/>
  <c r="J299" i="7"/>
  <c r="I299" i="7"/>
  <c r="G295" i="7"/>
  <c r="H295" i="7"/>
  <c r="I295" i="7"/>
  <c r="J295" i="7"/>
  <c r="G291" i="7"/>
  <c r="H291" i="7"/>
  <c r="J291" i="7"/>
  <c r="I291" i="7"/>
  <c r="G287" i="7"/>
  <c r="H287" i="7"/>
  <c r="I287" i="7"/>
  <c r="J287" i="7"/>
  <c r="G283" i="7"/>
  <c r="H283" i="7"/>
  <c r="J283" i="7"/>
  <c r="I283" i="7"/>
  <c r="N298" i="7"/>
  <c r="O298" i="7"/>
  <c r="Q298" i="7"/>
  <c r="P298" i="7"/>
  <c r="J352" i="7"/>
  <c r="G352" i="7"/>
  <c r="H352" i="7"/>
  <c r="I352" i="7"/>
  <c r="J302" i="7"/>
  <c r="G302" i="7"/>
  <c r="H302" i="7"/>
  <c r="I302" i="7"/>
  <c r="N290" i="7"/>
  <c r="O290" i="7"/>
  <c r="Q290" i="7"/>
  <c r="P290" i="7"/>
  <c r="N348" i="7"/>
  <c r="O348" i="7"/>
  <c r="P348" i="7"/>
  <c r="Q348" i="7"/>
  <c r="J334" i="7"/>
  <c r="G334" i="7"/>
  <c r="H334" i="7"/>
  <c r="I334" i="7"/>
  <c r="J318" i="7"/>
  <c r="G318" i="7"/>
  <c r="H318" i="7"/>
  <c r="I318" i="7"/>
  <c r="J353" i="7"/>
  <c r="G353" i="7"/>
  <c r="H353" i="7"/>
  <c r="I353" i="7"/>
  <c r="J310" i="7"/>
  <c r="G310" i="7"/>
  <c r="I310" i="7"/>
  <c r="H310" i="7"/>
  <c r="N344" i="7"/>
  <c r="O344" i="7"/>
  <c r="P344" i="7"/>
  <c r="Q344" i="7"/>
  <c r="J330" i="7"/>
  <c r="G330" i="7"/>
  <c r="H330" i="7"/>
  <c r="I330" i="7"/>
  <c r="K209" i="7"/>
  <c r="S209" i="7"/>
  <c r="AA209" i="7"/>
  <c r="K213" i="7"/>
  <c r="S213" i="7"/>
  <c r="AA213" i="7"/>
  <c r="K217" i="7"/>
  <c r="S217" i="7"/>
  <c r="AA217" i="7"/>
  <c r="K221" i="7"/>
  <c r="S221" i="7"/>
  <c r="AA221" i="7"/>
  <c r="K225" i="7"/>
  <c r="S225" i="7"/>
  <c r="AA225" i="7"/>
  <c r="K229" i="7"/>
  <c r="S229" i="7"/>
  <c r="AA229" i="7"/>
  <c r="K233" i="7"/>
  <c r="S233" i="7"/>
  <c r="AA233" i="7"/>
  <c r="K237" i="7"/>
  <c r="S237" i="7"/>
  <c r="AA237" i="7"/>
  <c r="K241" i="7"/>
  <c r="S241" i="7"/>
  <c r="AA241" i="7"/>
  <c r="K245" i="7"/>
  <c r="S245" i="7"/>
  <c r="AA245" i="7"/>
  <c r="K249" i="7"/>
  <c r="S249" i="7"/>
  <c r="AA249" i="7"/>
  <c r="K253" i="7"/>
  <c r="S253" i="7"/>
  <c r="AA253" i="7"/>
  <c r="K257" i="7"/>
  <c r="S257" i="7"/>
  <c r="AA257" i="7"/>
  <c r="K261" i="7"/>
  <c r="S261" i="7"/>
  <c r="AA261" i="7"/>
  <c r="K265" i="7"/>
  <c r="S265" i="7"/>
  <c r="AA265" i="7"/>
  <c r="K269" i="7"/>
  <c r="S269" i="7"/>
  <c r="AA269" i="7"/>
  <c r="K273" i="7"/>
  <c r="S273" i="7"/>
  <c r="AA273" i="7"/>
  <c r="K277" i="7"/>
  <c r="S277" i="7"/>
  <c r="AA277" i="7"/>
  <c r="G319" i="7"/>
  <c r="H319" i="7"/>
  <c r="I319" i="7"/>
  <c r="J319" i="7"/>
  <c r="O315" i="7"/>
  <c r="P315" i="7"/>
  <c r="Q315" i="7"/>
  <c r="N315" i="7"/>
  <c r="O311" i="7"/>
  <c r="P311" i="7"/>
  <c r="Q311" i="7"/>
  <c r="N311" i="7"/>
  <c r="I347" i="7"/>
  <c r="J347" i="7"/>
  <c r="G347" i="7"/>
  <c r="H347" i="7"/>
  <c r="Q333" i="7"/>
  <c r="N333" i="7"/>
  <c r="O333" i="7"/>
  <c r="P333" i="7"/>
  <c r="I329" i="7"/>
  <c r="J329" i="7"/>
  <c r="G329" i="7"/>
  <c r="H329" i="7"/>
  <c r="O304" i="7"/>
  <c r="P304" i="7"/>
  <c r="Q304" i="7"/>
  <c r="N304" i="7"/>
  <c r="O299" i="7"/>
  <c r="P299" i="7"/>
  <c r="Q299" i="7"/>
  <c r="N299" i="7"/>
  <c r="O295" i="7"/>
  <c r="P295" i="7"/>
  <c r="N295" i="7"/>
  <c r="Q295" i="7"/>
  <c r="O291" i="7"/>
  <c r="N291" i="7"/>
  <c r="P291" i="7"/>
  <c r="Q291" i="7"/>
  <c r="O287" i="7"/>
  <c r="P287" i="7"/>
  <c r="N287" i="7"/>
  <c r="Q287" i="7"/>
  <c r="O283" i="7"/>
  <c r="N283" i="7"/>
  <c r="P283" i="7"/>
  <c r="Q283" i="7"/>
  <c r="J282" i="7"/>
  <c r="G282" i="7"/>
  <c r="H282" i="7"/>
  <c r="I282" i="7"/>
  <c r="J294" i="7"/>
  <c r="G294" i="7"/>
  <c r="I294" i="7"/>
  <c r="H294" i="7"/>
  <c r="J348" i="7"/>
  <c r="G348" i="7"/>
  <c r="H348" i="7"/>
  <c r="I348" i="7"/>
  <c r="N326" i="7"/>
  <c r="O326" i="7"/>
  <c r="P326" i="7"/>
  <c r="Q326" i="7"/>
  <c r="N314" i="7"/>
  <c r="O314" i="7"/>
  <c r="P314" i="7"/>
  <c r="Q314" i="7"/>
  <c r="J344" i="7"/>
  <c r="G344" i="7"/>
  <c r="H344" i="7"/>
  <c r="I344" i="7"/>
  <c r="K210" i="7"/>
  <c r="S210" i="7"/>
  <c r="AA210" i="7"/>
  <c r="K230" i="7"/>
  <c r="S230" i="7"/>
  <c r="AA230" i="7"/>
  <c r="AI230" i="7"/>
  <c r="K234" i="7"/>
  <c r="S234" i="7"/>
  <c r="AA234" i="7"/>
  <c r="AI238" i="7"/>
  <c r="K242" i="7"/>
  <c r="S242" i="7"/>
  <c r="AA242" i="7"/>
  <c r="AI242" i="7"/>
  <c r="K246" i="7"/>
  <c r="S246" i="7"/>
  <c r="AA246" i="7"/>
  <c r="AI246" i="7"/>
  <c r="K254" i="7"/>
  <c r="S254" i="7"/>
  <c r="AA254" i="7"/>
  <c r="AI254" i="7"/>
  <c r="K258" i="7"/>
  <c r="S258" i="7"/>
  <c r="AA258" i="7"/>
  <c r="K262" i="7"/>
  <c r="S262" i="7"/>
  <c r="AA262" i="7"/>
  <c r="AI262" i="7"/>
  <c r="K266" i="7"/>
  <c r="S266" i="7"/>
  <c r="AA266" i="7"/>
  <c r="AI266" i="7"/>
  <c r="K270" i="7"/>
  <c r="S270" i="7"/>
  <c r="AA270" i="7"/>
  <c r="AI270" i="7"/>
  <c r="K274" i="7"/>
  <c r="S274" i="7"/>
  <c r="AA274" i="7"/>
  <c r="AI274" i="7"/>
  <c r="K278" i="7"/>
  <c r="S278" i="7"/>
  <c r="AA278" i="7"/>
  <c r="AI278" i="7"/>
  <c r="Q347" i="7"/>
  <c r="N347" i="7"/>
  <c r="O347" i="7"/>
  <c r="P347" i="7"/>
  <c r="I343" i="7"/>
  <c r="J343" i="7"/>
  <c r="G343" i="7"/>
  <c r="H343" i="7"/>
  <c r="Q329" i="7"/>
  <c r="N329" i="7"/>
  <c r="O329" i="7"/>
  <c r="P329" i="7"/>
  <c r="I325" i="7"/>
  <c r="J325" i="7"/>
  <c r="G325" i="7"/>
  <c r="H325" i="7"/>
  <c r="N286" i="7"/>
  <c r="O286" i="7"/>
  <c r="Q286" i="7"/>
  <c r="P286" i="7"/>
  <c r="N282" i="7"/>
  <c r="O282" i="7"/>
  <c r="Q282" i="7"/>
  <c r="P282" i="7"/>
  <c r="J303" i="7"/>
  <c r="I303" i="7"/>
  <c r="G303" i="7"/>
  <c r="H303" i="7"/>
  <c r="N294" i="7"/>
  <c r="O294" i="7"/>
  <c r="Q294" i="7"/>
  <c r="P294" i="7"/>
  <c r="N340" i="7"/>
  <c r="O340" i="7"/>
  <c r="P340" i="7"/>
  <c r="Q340" i="7"/>
  <c r="J326" i="7"/>
  <c r="G326" i="7"/>
  <c r="H326" i="7"/>
  <c r="I326" i="7"/>
  <c r="J314" i="7"/>
  <c r="G314" i="7"/>
  <c r="H314" i="7"/>
  <c r="I314" i="7"/>
  <c r="O307" i="7"/>
  <c r="P307" i="7"/>
  <c r="N307" i="7"/>
  <c r="Q307" i="7"/>
  <c r="N306" i="7"/>
  <c r="O306" i="7"/>
  <c r="Q306" i="7"/>
  <c r="P306" i="7"/>
  <c r="N322" i="7"/>
  <c r="O322" i="7"/>
  <c r="P322" i="7"/>
  <c r="Q322" i="7"/>
  <c r="AI210" i="7"/>
  <c r="K214" i="7"/>
  <c r="S214" i="7"/>
  <c r="AA214" i="7"/>
  <c r="K218" i="7"/>
  <c r="S218" i="7"/>
  <c r="AA218" i="7"/>
  <c r="K222" i="7"/>
  <c r="S222" i="7"/>
  <c r="AA222" i="7"/>
  <c r="K226" i="7"/>
  <c r="S226" i="7"/>
  <c r="AA226" i="7"/>
  <c r="AI226" i="7"/>
  <c r="K238" i="7"/>
  <c r="S238" i="7"/>
  <c r="AA238" i="7"/>
  <c r="K250" i="7"/>
  <c r="S250" i="7"/>
  <c r="AA250" i="7"/>
  <c r="AI250" i="7"/>
  <c r="AI206" i="7"/>
  <c r="AA201" i="7"/>
  <c r="AI198" i="7"/>
  <c r="S197" i="7"/>
  <c r="O197" i="7" s="1"/>
  <c r="AI196" i="7"/>
  <c r="K195" i="7"/>
  <c r="J195" i="7" s="1"/>
  <c r="S194" i="7"/>
  <c r="N194" i="7" s="1"/>
  <c r="AQ193" i="7"/>
  <c r="AA192" i="7"/>
  <c r="AQ191" i="7"/>
  <c r="AI190" i="7"/>
  <c r="AQ189" i="7"/>
  <c r="S188" i="7"/>
  <c r="N188" i="7" s="1"/>
  <c r="AI187" i="7"/>
  <c r="S186" i="7"/>
  <c r="N186" i="7" s="1"/>
  <c r="AA185" i="7"/>
  <c r="AA184" i="7"/>
  <c r="AQ183" i="7"/>
  <c r="AI182" i="7"/>
  <c r="AQ181" i="7"/>
  <c r="AA177" i="7"/>
  <c r="AA176" i="7"/>
  <c r="AQ175" i="7"/>
  <c r="AI174" i="7"/>
  <c r="AQ173" i="7"/>
  <c r="AA172" i="7"/>
  <c r="AI171" i="7"/>
  <c r="S170" i="7"/>
  <c r="N170" i="7" s="1"/>
  <c r="AA169" i="7"/>
  <c r="AQ168" i="7"/>
  <c r="AQ167" i="7"/>
  <c r="AI166" i="7"/>
  <c r="S165" i="7"/>
  <c r="S164" i="7"/>
  <c r="N164" i="7" s="1"/>
  <c r="AQ163" i="7"/>
  <c r="S162" i="7"/>
  <c r="N162" i="7" s="1"/>
  <c r="AQ161" i="7"/>
  <c r="AA160" i="7"/>
  <c r="AQ159" i="7"/>
  <c r="AI158" i="7"/>
  <c r="AQ157" i="7"/>
  <c r="S156" i="7"/>
  <c r="N156" i="7" s="1"/>
  <c r="AI155" i="7"/>
  <c r="S154" i="7"/>
  <c r="N154" i="7" s="1"/>
  <c r="AA153" i="7"/>
  <c r="AA152" i="7"/>
  <c r="AQ151" i="7"/>
  <c r="AI150" i="7"/>
  <c r="AQ149" i="7"/>
  <c r="AA147" i="7"/>
  <c r="S146" i="7"/>
  <c r="S145" i="7"/>
  <c r="AA144" i="7"/>
  <c r="AQ143" i="7"/>
  <c r="AI142" i="7"/>
  <c r="AA141" i="7"/>
  <c r="AI140" i="7"/>
  <c r="AQ139" i="7"/>
  <c r="AI138" i="7"/>
  <c r="AI137" i="7"/>
  <c r="AI136" i="7"/>
  <c r="AQ135" i="7"/>
  <c r="AQ133" i="7"/>
  <c r="AA132" i="7"/>
  <c r="AI131" i="7"/>
  <c r="AI130" i="7"/>
  <c r="AI129" i="7"/>
  <c r="AA128" i="7"/>
  <c r="S127" i="7"/>
  <c r="AI126" i="7"/>
  <c r="AA125" i="7"/>
  <c r="AI124" i="7"/>
  <c r="AQ123" i="7"/>
  <c r="S122" i="7"/>
  <c r="AI121" i="7"/>
  <c r="K120" i="7"/>
  <c r="AQ119" i="7"/>
  <c r="AI118" i="7"/>
  <c r="S117" i="7"/>
  <c r="S116" i="7"/>
  <c r="AA115" i="7"/>
  <c r="AQ114" i="7"/>
  <c r="AQ113" i="7"/>
  <c r="K109" i="7"/>
  <c r="AQ108" i="7"/>
  <c r="K107" i="7"/>
  <c r="AQ106" i="7"/>
  <c r="K105" i="7"/>
  <c r="AQ104" i="7"/>
  <c r="AA103" i="7"/>
  <c r="AQ102" i="7"/>
  <c r="K101" i="7"/>
  <c r="AQ100" i="7"/>
  <c r="K99" i="7"/>
  <c r="AQ98" i="7"/>
  <c r="AQ97" i="7"/>
  <c r="AQ96" i="7"/>
  <c r="AQ95" i="7"/>
  <c r="AQ94" i="7"/>
  <c r="AQ93" i="7"/>
  <c r="AQ92" i="7"/>
  <c r="AQ91" i="7"/>
  <c r="AQ90" i="7"/>
  <c r="AQ89" i="7"/>
  <c r="AQ88" i="7"/>
  <c r="AQ87" i="7"/>
  <c r="AQ86" i="7"/>
  <c r="AQ85" i="7"/>
  <c r="AQ84" i="7"/>
  <c r="AQ83" i="7"/>
  <c r="AQ82" i="7"/>
  <c r="AQ81" i="7"/>
  <c r="AQ80" i="7"/>
  <c r="AQ79" i="7"/>
  <c r="AQ78" i="7"/>
  <c r="AQ77" i="7"/>
  <c r="AQ76" i="7"/>
  <c r="AQ75" i="7"/>
  <c r="AQ69" i="7"/>
  <c r="AQ62" i="7"/>
  <c r="AQ59" i="7"/>
  <c r="AQ56" i="7"/>
  <c r="Q264" i="7" l="1"/>
  <c r="N264" i="7"/>
  <c r="Q248" i="7"/>
  <c r="N248" i="7"/>
  <c r="O248" i="7"/>
  <c r="I208" i="7"/>
  <c r="H259" i="7"/>
  <c r="N220" i="7"/>
  <c r="Q224" i="7"/>
  <c r="J223" i="7"/>
  <c r="G223" i="7"/>
  <c r="N228" i="7"/>
  <c r="Q280" i="7"/>
  <c r="J275" i="7"/>
  <c r="J272" i="7"/>
  <c r="O216" i="7"/>
  <c r="G259" i="7"/>
  <c r="Q232" i="7"/>
  <c r="O264" i="7"/>
  <c r="G272" i="7"/>
  <c r="J276" i="7"/>
  <c r="O232" i="7"/>
  <c r="J259" i="7"/>
  <c r="G276" i="7"/>
  <c r="G247" i="7"/>
  <c r="O272" i="7"/>
  <c r="O220" i="7"/>
  <c r="Q272" i="7"/>
  <c r="N268" i="7"/>
  <c r="O224" i="7"/>
  <c r="J263" i="7"/>
  <c r="J227" i="7"/>
  <c r="G263" i="7"/>
  <c r="G231" i="7"/>
  <c r="I220" i="7"/>
  <c r="Q276" i="7"/>
  <c r="N272" i="7"/>
  <c r="N224" i="7"/>
  <c r="J231" i="7"/>
  <c r="N244" i="7"/>
  <c r="G275" i="7"/>
  <c r="H275" i="7"/>
  <c r="Q256" i="7"/>
  <c r="G227" i="7"/>
  <c r="I232" i="7"/>
  <c r="O256" i="7"/>
  <c r="I276" i="7"/>
  <c r="Q244" i="7"/>
  <c r="O244" i="7"/>
  <c r="G239" i="7"/>
  <c r="AQ146" i="7"/>
  <c r="K174" i="7"/>
  <c r="K162" i="7"/>
  <c r="J162" i="7" s="1"/>
  <c r="K160" i="7"/>
  <c r="AI172" i="7"/>
  <c r="H223" i="7"/>
  <c r="S172" i="7"/>
  <c r="N172" i="7" s="1"/>
  <c r="S196" i="7"/>
  <c r="O196" i="7" s="1"/>
  <c r="AQ118" i="7"/>
  <c r="K141" i="7"/>
  <c r="J141" i="7" s="1"/>
  <c r="S144" i="7"/>
  <c r="S176" i="7"/>
  <c r="N176" i="7" s="1"/>
  <c r="H227" i="7"/>
  <c r="AI160" i="7"/>
  <c r="H231" i="7"/>
  <c r="AA99" i="7"/>
  <c r="K118" i="7"/>
  <c r="G118" i="7" s="1"/>
  <c r="K146" i="7"/>
  <c r="AA164" i="7"/>
  <c r="K176" i="7"/>
  <c r="AQ185" i="7"/>
  <c r="AI186" i="7"/>
  <c r="K185" i="7"/>
  <c r="O186" i="7"/>
  <c r="AQ187" i="7"/>
  <c r="H215" i="7"/>
  <c r="K186" i="7"/>
  <c r="G186" i="7" s="1"/>
  <c r="K187" i="7"/>
  <c r="G187" i="7" s="1"/>
  <c r="Q228" i="7"/>
  <c r="G240" i="7"/>
  <c r="N252" i="7"/>
  <c r="J240" i="7"/>
  <c r="N216" i="7"/>
  <c r="N208" i="7"/>
  <c r="O208" i="7"/>
  <c r="J251" i="7"/>
  <c r="J235" i="7"/>
  <c r="J215" i="7"/>
  <c r="G243" i="7"/>
  <c r="G219" i="7"/>
  <c r="G215" i="7"/>
  <c r="H219" i="7"/>
  <c r="H211" i="7"/>
  <c r="S153" i="7"/>
  <c r="N153" i="7" s="1"/>
  <c r="AI188" i="7"/>
  <c r="Q252" i="7"/>
  <c r="I236" i="7"/>
  <c r="Q208" i="7"/>
  <c r="G236" i="7"/>
  <c r="K153" i="7"/>
  <c r="J153" i="7" s="1"/>
  <c r="AA188" i="7"/>
  <c r="S190" i="7"/>
  <c r="Q216" i="7"/>
  <c r="O260" i="7"/>
  <c r="G255" i="7"/>
  <c r="G235" i="7"/>
  <c r="K97" i="7"/>
  <c r="H97" i="7" s="1"/>
  <c r="S121" i="7"/>
  <c r="AA136" i="7"/>
  <c r="K142" i="7"/>
  <c r="K150" i="7"/>
  <c r="G150" i="7" s="1"/>
  <c r="S158" i="7"/>
  <c r="AI165" i="7"/>
  <c r="AA171" i="7"/>
  <c r="K192" i="7"/>
  <c r="O252" i="7"/>
  <c r="O228" i="7"/>
  <c r="J243" i="7"/>
  <c r="J219" i="7"/>
  <c r="I280" i="7"/>
  <c r="Q268" i="7"/>
  <c r="Q260" i="7"/>
  <c r="I256" i="7"/>
  <c r="Q240" i="7"/>
  <c r="I228" i="7"/>
  <c r="G256" i="7"/>
  <c r="J268" i="7"/>
  <c r="N260" i="7"/>
  <c r="N256" i="7"/>
  <c r="N232" i="7"/>
  <c r="O268" i="7"/>
  <c r="O212" i="7"/>
  <c r="O280" i="7"/>
  <c r="J267" i="7"/>
  <c r="H263" i="7"/>
  <c r="H243" i="7"/>
  <c r="AQ138" i="7"/>
  <c r="AI147" i="7"/>
  <c r="S189" i="7"/>
  <c r="O189" i="7" s="1"/>
  <c r="I268" i="7"/>
  <c r="J244" i="7"/>
  <c r="N240" i="7"/>
  <c r="G280" i="7"/>
  <c r="J211" i="7"/>
  <c r="G267" i="7"/>
  <c r="G211" i="7"/>
  <c r="AA97" i="7"/>
  <c r="AQ107" i="7"/>
  <c r="S114" i="7"/>
  <c r="N114" i="7" s="1"/>
  <c r="AA121" i="7"/>
  <c r="K128" i="7"/>
  <c r="K138" i="7"/>
  <c r="G138" i="7" s="1"/>
  <c r="S147" i="7"/>
  <c r="O147" i="7" s="1"/>
  <c r="AQ153" i="7"/>
  <c r="AA173" i="7"/>
  <c r="AA174" i="7"/>
  <c r="AQ186" i="7"/>
  <c r="K189" i="7"/>
  <c r="AI193" i="7"/>
  <c r="S195" i="7"/>
  <c r="O195" i="7" s="1"/>
  <c r="I224" i="7"/>
  <c r="G244" i="7"/>
  <c r="G224" i="7"/>
  <c r="I260" i="7"/>
  <c r="G232" i="7"/>
  <c r="J280" i="7"/>
  <c r="J248" i="7"/>
  <c r="O240" i="7"/>
  <c r="I267" i="7"/>
  <c r="H267" i="7"/>
  <c r="I255" i="7"/>
  <c r="H255" i="7"/>
  <c r="Q212" i="7"/>
  <c r="O236" i="7"/>
  <c r="N236" i="7"/>
  <c r="I247" i="7"/>
  <c r="H247" i="7"/>
  <c r="I239" i="7"/>
  <c r="H239" i="7"/>
  <c r="I251" i="7"/>
  <c r="H251" i="7"/>
  <c r="AA166" i="7"/>
  <c r="AQ166" i="7"/>
  <c r="AQ170" i="7"/>
  <c r="AA198" i="7"/>
  <c r="AQ131" i="7"/>
  <c r="AQ142" i="7"/>
  <c r="AQ154" i="7"/>
  <c r="AQ155" i="7"/>
  <c r="S157" i="7"/>
  <c r="Q157" i="7" s="1"/>
  <c r="S166" i="7"/>
  <c r="N166" i="7" s="1"/>
  <c r="AQ169" i="7"/>
  <c r="AI170" i="7"/>
  <c r="AA182" i="7"/>
  <c r="AQ190" i="7"/>
  <c r="S198" i="7"/>
  <c r="Q198" i="7" s="1"/>
  <c r="K103" i="7"/>
  <c r="I103" i="7" s="1"/>
  <c r="AA105" i="7"/>
  <c r="AA107" i="7"/>
  <c r="AQ128" i="7"/>
  <c r="S130" i="7"/>
  <c r="O130" i="7" s="1"/>
  <c r="AA131" i="7"/>
  <c r="S132" i="7"/>
  <c r="N132" i="7" s="1"/>
  <c r="AA133" i="7"/>
  <c r="S136" i="7"/>
  <c r="N136" i="7" s="1"/>
  <c r="AA138" i="7"/>
  <c r="AQ141" i="7"/>
  <c r="AA142" i="7"/>
  <c r="AA146" i="7"/>
  <c r="AA150" i="7"/>
  <c r="AI153" i="7"/>
  <c r="K154" i="7"/>
  <c r="G154" i="7" s="1"/>
  <c r="AI154" i="7"/>
  <c r="K155" i="7"/>
  <c r="H155" i="7" s="1"/>
  <c r="AA156" i="7"/>
  <c r="K157" i="7"/>
  <c r="H157" i="7" s="1"/>
  <c r="AQ158" i="7"/>
  <c r="AI161" i="7"/>
  <c r="S163" i="7"/>
  <c r="O163" i="7" s="1"/>
  <c r="K165" i="7"/>
  <c r="H165" i="7" s="1"/>
  <c r="K166" i="7"/>
  <c r="J166" i="7" s="1"/>
  <c r="S169" i="7"/>
  <c r="N169" i="7" s="1"/>
  <c r="AA170" i="7"/>
  <c r="K171" i="7"/>
  <c r="G171" i="7" s="1"/>
  <c r="S173" i="7"/>
  <c r="N173" i="7" s="1"/>
  <c r="S182" i="7"/>
  <c r="AQ182" i="7"/>
  <c r="S184" i="7"/>
  <c r="N184" i="7" s="1"/>
  <c r="AA186" i="7"/>
  <c r="AA187" i="7"/>
  <c r="AI189" i="7"/>
  <c r="K190" i="7"/>
  <c r="I190" i="7" s="1"/>
  <c r="AA190" i="7"/>
  <c r="AA197" i="7"/>
  <c r="K198" i="7"/>
  <c r="H198" i="7" s="1"/>
  <c r="S201" i="7"/>
  <c r="O201" i="7" s="1"/>
  <c r="K206" i="7"/>
  <c r="AA206" i="7"/>
  <c r="N280" i="7"/>
  <c r="I271" i="7"/>
  <c r="H271" i="7"/>
  <c r="I235" i="7"/>
  <c r="H235" i="7"/>
  <c r="S155" i="7"/>
  <c r="Q155" i="7" s="1"/>
  <c r="AA157" i="7"/>
  <c r="S206" i="7"/>
  <c r="P206" i="7" s="1"/>
  <c r="AQ105" i="7"/>
  <c r="AQ132" i="7"/>
  <c r="O154" i="7"/>
  <c r="AI156" i="7"/>
  <c r="AI185" i="7"/>
  <c r="AI197" i="7"/>
  <c r="AQ99" i="7"/>
  <c r="AI114" i="7"/>
  <c r="AI117" i="7"/>
  <c r="AA118" i="7"/>
  <c r="AI120" i="7"/>
  <c r="S128" i="7"/>
  <c r="N128" i="7" s="1"/>
  <c r="K131" i="7"/>
  <c r="J131" i="7" s="1"/>
  <c r="K132" i="7"/>
  <c r="G132" i="7" s="1"/>
  <c r="S133" i="7"/>
  <c r="K137" i="7"/>
  <c r="J137" i="7" s="1"/>
  <c r="S141" i="7"/>
  <c r="S150" i="7"/>
  <c r="P150" i="7" s="1"/>
  <c r="AQ150" i="7"/>
  <c r="S152" i="7"/>
  <c r="N152" i="7" s="1"/>
  <c r="AA154" i="7"/>
  <c r="AA155" i="7"/>
  <c r="AI157" i="7"/>
  <c r="K158" i="7"/>
  <c r="I158" i="7" s="1"/>
  <c r="AA158" i="7"/>
  <c r="K169" i="7"/>
  <c r="I169" i="7" s="1"/>
  <c r="O170" i="7"/>
  <c r="AQ171" i="7"/>
  <c r="S174" i="7"/>
  <c r="AQ174" i="7"/>
  <c r="AI176" i="7"/>
  <c r="K182" i="7"/>
  <c r="S185" i="7"/>
  <c r="N185" i="7" s="1"/>
  <c r="S187" i="7"/>
  <c r="AA189" i="7"/>
  <c r="AI192" i="7"/>
  <c r="K194" i="7"/>
  <c r="AQ195" i="7"/>
  <c r="K197" i="7"/>
  <c r="G197" i="7" s="1"/>
  <c r="K201" i="7"/>
  <c r="G201" i="7" s="1"/>
  <c r="Q236" i="7"/>
  <c r="Q220" i="7"/>
  <c r="N212" i="7"/>
  <c r="J271" i="7"/>
  <c r="H107" i="7"/>
  <c r="H109" i="7"/>
  <c r="N116" i="7"/>
  <c r="N122" i="7"/>
  <c r="O122" i="7"/>
  <c r="H99" i="7"/>
  <c r="H101" i="7"/>
  <c r="N127" i="7"/>
  <c r="O127" i="7"/>
  <c r="AQ134" i="7"/>
  <c r="K134" i="7"/>
  <c r="I134" i="7" s="1"/>
  <c r="AA134" i="7"/>
  <c r="AQ145" i="7"/>
  <c r="AA145" i="7"/>
  <c r="K145" i="7"/>
  <c r="I145" i="7" s="1"/>
  <c r="AQ148" i="7"/>
  <c r="K148" i="7"/>
  <c r="H148" i="7" s="1"/>
  <c r="S148" i="7"/>
  <c r="N148" i="7" s="1"/>
  <c r="AA148" i="7"/>
  <c r="AI148" i="7"/>
  <c r="AA179" i="7"/>
  <c r="S179" i="7"/>
  <c r="AQ179" i="7"/>
  <c r="K179" i="7"/>
  <c r="I179" i="7" s="1"/>
  <c r="AQ180" i="7"/>
  <c r="K180" i="7"/>
  <c r="S180" i="7"/>
  <c r="N180" i="7" s="1"/>
  <c r="AA180" i="7"/>
  <c r="AI180" i="7"/>
  <c r="G195" i="7"/>
  <c r="S202" i="7"/>
  <c r="N202" i="7" s="1"/>
  <c r="AI202" i="7"/>
  <c r="K202" i="7"/>
  <c r="J202" i="7" s="1"/>
  <c r="AA202" i="7"/>
  <c r="AA130" i="7"/>
  <c r="AQ130" i="7"/>
  <c r="K130" i="7"/>
  <c r="I130" i="7" s="1"/>
  <c r="N146" i="7"/>
  <c r="O146" i="7"/>
  <c r="N165" i="7"/>
  <c r="AA168" i="7"/>
  <c r="K168" i="7"/>
  <c r="S168" i="7"/>
  <c r="N168" i="7" s="1"/>
  <c r="AI168" i="7"/>
  <c r="K177" i="7"/>
  <c r="I177" i="7" s="1"/>
  <c r="AI177" i="7"/>
  <c r="AQ177" i="7"/>
  <c r="S177" i="7"/>
  <c r="J185" i="7"/>
  <c r="S126" i="7"/>
  <c r="Q126" i="7" s="1"/>
  <c r="S135" i="7"/>
  <c r="AQ137" i="7"/>
  <c r="AA140" i="7"/>
  <c r="AA101" i="7"/>
  <c r="AQ103" i="7"/>
  <c r="K127" i="7"/>
  <c r="AA127" i="7"/>
  <c r="AQ127" i="7"/>
  <c r="S131" i="7"/>
  <c r="S134" i="7"/>
  <c r="S140" i="7"/>
  <c r="N140" i="7" s="1"/>
  <c r="AI179" i="7"/>
  <c r="AQ116" i="7"/>
  <c r="AI116" i="7"/>
  <c r="K125" i="7"/>
  <c r="J125" i="7" s="1"/>
  <c r="AQ125" i="7"/>
  <c r="S125" i="7"/>
  <c r="AA149" i="7"/>
  <c r="K149" i="7"/>
  <c r="AI149" i="7"/>
  <c r="S149" i="7"/>
  <c r="O149" i="7" s="1"/>
  <c r="H105" i="7"/>
  <c r="AA122" i="7"/>
  <c r="AQ122" i="7"/>
  <c r="K122" i="7"/>
  <c r="H122" i="7" s="1"/>
  <c r="AA137" i="7"/>
  <c r="S137" i="7"/>
  <c r="N137" i="7" s="1"/>
  <c r="AA113" i="7"/>
  <c r="K113" i="7"/>
  <c r="S120" i="7"/>
  <c r="N120" i="7" s="1"/>
  <c r="AA120" i="7"/>
  <c r="AI127" i="7"/>
  <c r="AQ140" i="7"/>
  <c r="AQ101" i="7"/>
  <c r="S123" i="7"/>
  <c r="Q123" i="7" s="1"/>
  <c r="AI123" i="7"/>
  <c r="AI125" i="7"/>
  <c r="AI135" i="7"/>
  <c r="AQ120" i="7"/>
  <c r="AI122" i="7"/>
  <c r="K123" i="7"/>
  <c r="I123" i="7" s="1"/>
  <c r="AA123" i="7"/>
  <c r="AI134" i="7"/>
  <c r="K135" i="7"/>
  <c r="I135" i="7" s="1"/>
  <c r="AA135" i="7"/>
  <c r="K140" i="7"/>
  <c r="AI145" i="7"/>
  <c r="AA126" i="7"/>
  <c r="AQ126" i="7"/>
  <c r="K126" i="7"/>
  <c r="I126" i="7" s="1"/>
  <c r="N145" i="7"/>
  <c r="S178" i="7"/>
  <c r="Q178" i="7" s="1"/>
  <c r="AI178" i="7"/>
  <c r="K178" i="7"/>
  <c r="I178" i="7" s="1"/>
  <c r="AQ178" i="7"/>
  <c r="AA178" i="7"/>
  <c r="AA181" i="7"/>
  <c r="AI181" i="7"/>
  <c r="K181" i="7"/>
  <c r="H181" i="7" s="1"/>
  <c r="S181" i="7"/>
  <c r="Q181" i="7" s="1"/>
  <c r="S205" i="7"/>
  <c r="O205" i="7" s="1"/>
  <c r="AI205" i="7"/>
  <c r="K205" i="7"/>
  <c r="G205" i="7" s="1"/>
  <c r="AA205" i="7"/>
  <c r="AQ156" i="7"/>
  <c r="K156" i="7"/>
  <c r="AQ188" i="7"/>
  <c r="K188" i="7"/>
  <c r="AI98" i="7"/>
  <c r="AI100" i="7"/>
  <c r="AI102" i="7"/>
  <c r="AI104" i="7"/>
  <c r="AI106" i="7"/>
  <c r="AI108" i="7"/>
  <c r="S118" i="7"/>
  <c r="Q118" i="7" s="1"/>
  <c r="AQ121" i="7"/>
  <c r="K124" i="7"/>
  <c r="AA124" i="7"/>
  <c r="AQ124" i="7"/>
  <c r="AI128" i="7"/>
  <c r="K129" i="7"/>
  <c r="J129" i="7" s="1"/>
  <c r="AA129" i="7"/>
  <c r="AQ129" i="7"/>
  <c r="AI132" i="7"/>
  <c r="K133" i="7"/>
  <c r="J133" i="7" s="1"/>
  <c r="AI133" i="7"/>
  <c r="AQ136" i="7"/>
  <c r="S138" i="7"/>
  <c r="AI141" i="7"/>
  <c r="S142" i="7"/>
  <c r="K144" i="7"/>
  <c r="H144" i="7" s="1"/>
  <c r="AQ144" i="7"/>
  <c r="AI146" i="7"/>
  <c r="K147" i="7"/>
  <c r="I147" i="7" s="1"/>
  <c r="AQ147" i="7"/>
  <c r="K152" i="7"/>
  <c r="S160" i="7"/>
  <c r="N160" i="7" s="1"/>
  <c r="K161" i="7"/>
  <c r="G161" i="7" s="1"/>
  <c r="AI162" i="7"/>
  <c r="AA163" i="7"/>
  <c r="AA165" i="7"/>
  <c r="AI169" i="7"/>
  <c r="K170" i="7"/>
  <c r="H170" i="7" s="1"/>
  <c r="S171" i="7"/>
  <c r="K173" i="7"/>
  <c r="AI173" i="7"/>
  <c r="AQ176" i="7"/>
  <c r="K184" i="7"/>
  <c r="S192" i="7"/>
  <c r="N192" i="7" s="1"/>
  <c r="K193" i="7"/>
  <c r="I193" i="7" s="1"/>
  <c r="AI194" i="7"/>
  <c r="AA195" i="7"/>
  <c r="AI201" i="7"/>
  <c r="H272" i="7"/>
  <c r="H268" i="7"/>
  <c r="H264" i="7"/>
  <c r="G264" i="7"/>
  <c r="I264" i="7"/>
  <c r="H260" i="7"/>
  <c r="G260" i="7"/>
  <c r="H256" i="7"/>
  <c r="H252" i="7"/>
  <c r="G252" i="7"/>
  <c r="I252" i="7"/>
  <c r="H248" i="7"/>
  <c r="I248" i="7"/>
  <c r="H244" i="7"/>
  <c r="H240" i="7"/>
  <c r="H236" i="7"/>
  <c r="H232" i="7"/>
  <c r="H228" i="7"/>
  <c r="G228" i="7"/>
  <c r="H224" i="7"/>
  <c r="H220" i="7"/>
  <c r="G220" i="7"/>
  <c r="H216" i="7"/>
  <c r="J216" i="7"/>
  <c r="G216" i="7"/>
  <c r="H212" i="7"/>
  <c r="G212" i="7"/>
  <c r="I212" i="7"/>
  <c r="H208" i="7"/>
  <c r="J208" i="7"/>
  <c r="AI144" i="7"/>
  <c r="AQ165" i="7"/>
  <c r="AQ184" i="7"/>
  <c r="AA193" i="7"/>
  <c r="AI195" i="7"/>
  <c r="AQ164" i="7"/>
  <c r="K164" i="7"/>
  <c r="AQ172" i="7"/>
  <c r="K172" i="7"/>
  <c r="AQ196" i="7"/>
  <c r="AA196" i="7"/>
  <c r="K196" i="7"/>
  <c r="G196" i="7" s="1"/>
  <c r="Q279" i="7"/>
  <c r="N279" i="7"/>
  <c r="P279" i="7"/>
  <c r="O279" i="7"/>
  <c r="AQ152" i="7"/>
  <c r="AA161" i="7"/>
  <c r="AI163" i="7"/>
  <c r="S98" i="7"/>
  <c r="S100" i="7"/>
  <c r="S102" i="7"/>
  <c r="S104" i="7"/>
  <c r="S106" i="7"/>
  <c r="S108" i="7"/>
  <c r="K119" i="7"/>
  <c r="I119" i="7" s="1"/>
  <c r="S119" i="7"/>
  <c r="Q119" i="7" s="1"/>
  <c r="AA119" i="7"/>
  <c r="AI119" i="7"/>
  <c r="K121" i="7"/>
  <c r="J121" i="7" s="1"/>
  <c r="S124" i="7"/>
  <c r="N124" i="7" s="1"/>
  <c r="S129" i="7"/>
  <c r="K136" i="7"/>
  <c r="K139" i="7"/>
  <c r="H139" i="7" s="1"/>
  <c r="S139" i="7"/>
  <c r="Q139" i="7" s="1"/>
  <c r="AA139" i="7"/>
  <c r="AI139" i="7"/>
  <c r="K143" i="7"/>
  <c r="I143" i="7" s="1"/>
  <c r="S143" i="7"/>
  <c r="Q143" i="7" s="1"/>
  <c r="AA143" i="7"/>
  <c r="AI143" i="7"/>
  <c r="AI152" i="7"/>
  <c r="AQ160" i="7"/>
  <c r="S161" i="7"/>
  <c r="P161" i="7" s="1"/>
  <c r="O162" i="7"/>
  <c r="AA162" i="7"/>
  <c r="AQ162" i="7"/>
  <c r="K163" i="7"/>
  <c r="H163" i="7" s="1"/>
  <c r="AI164" i="7"/>
  <c r="AI184" i="7"/>
  <c r="AQ192" i="7"/>
  <c r="S193" i="7"/>
  <c r="O193" i="7" s="1"/>
  <c r="O194" i="7"/>
  <c r="AA194" i="7"/>
  <c r="AQ194" i="7"/>
  <c r="K151" i="7"/>
  <c r="I151" i="7" s="1"/>
  <c r="S151" i="7"/>
  <c r="P151" i="7" s="1"/>
  <c r="AA151" i="7"/>
  <c r="AI151" i="7"/>
  <c r="K159" i="7"/>
  <c r="H159" i="7" s="1"/>
  <c r="S159" i="7"/>
  <c r="P159" i="7" s="1"/>
  <c r="AA159" i="7"/>
  <c r="AI159" i="7"/>
  <c r="K167" i="7"/>
  <c r="I167" i="7" s="1"/>
  <c r="S167" i="7"/>
  <c r="AA167" i="7"/>
  <c r="AI167" i="7"/>
  <c r="K175" i="7"/>
  <c r="H175" i="7" s="1"/>
  <c r="S175" i="7"/>
  <c r="Q175" i="7" s="1"/>
  <c r="AA175" i="7"/>
  <c r="AI175" i="7"/>
  <c r="K183" i="7"/>
  <c r="I183" i="7" s="1"/>
  <c r="S183" i="7"/>
  <c r="P183" i="7" s="1"/>
  <c r="AA183" i="7"/>
  <c r="AI183" i="7"/>
  <c r="K191" i="7"/>
  <c r="I191" i="7" s="1"/>
  <c r="S191" i="7"/>
  <c r="AA191" i="7"/>
  <c r="AI191" i="7"/>
  <c r="P276" i="7"/>
  <c r="O276" i="7"/>
  <c r="Q275" i="7"/>
  <c r="P275" i="7"/>
  <c r="O275" i="7"/>
  <c r="N275" i="7"/>
  <c r="Q271" i="7"/>
  <c r="P271" i="7"/>
  <c r="N271" i="7"/>
  <c r="O271" i="7"/>
  <c r="Q267" i="7"/>
  <c r="P267" i="7"/>
  <c r="O267" i="7"/>
  <c r="N267" i="7"/>
  <c r="Q263" i="7"/>
  <c r="P263" i="7"/>
  <c r="O263" i="7"/>
  <c r="N263" i="7"/>
  <c r="Q259" i="7"/>
  <c r="P259" i="7"/>
  <c r="N259" i="7"/>
  <c r="O259" i="7"/>
  <c r="Q255" i="7"/>
  <c r="P255" i="7"/>
  <c r="O255" i="7"/>
  <c r="N255" i="7"/>
  <c r="Q251" i="7"/>
  <c r="P251" i="7"/>
  <c r="O251" i="7"/>
  <c r="N251" i="7"/>
  <c r="Q247" i="7"/>
  <c r="P247" i="7"/>
  <c r="O247" i="7"/>
  <c r="N247" i="7"/>
  <c r="Q243" i="7"/>
  <c r="P243" i="7"/>
  <c r="O243" i="7"/>
  <c r="N243" i="7"/>
  <c r="Q239" i="7"/>
  <c r="P239" i="7"/>
  <c r="O239" i="7"/>
  <c r="N239" i="7"/>
  <c r="Q235" i="7"/>
  <c r="P235" i="7"/>
  <c r="O235" i="7"/>
  <c r="N235" i="7"/>
  <c r="Q231" i="7"/>
  <c r="P231" i="7"/>
  <c r="O231" i="7"/>
  <c r="N231" i="7"/>
  <c r="Q227" i="7"/>
  <c r="P227" i="7"/>
  <c r="N227" i="7"/>
  <c r="O227" i="7"/>
  <c r="Q223" i="7"/>
  <c r="P223" i="7"/>
  <c r="N223" i="7"/>
  <c r="O223" i="7"/>
  <c r="Q219" i="7"/>
  <c r="P219" i="7"/>
  <c r="N219" i="7"/>
  <c r="O219" i="7"/>
  <c r="Q215" i="7"/>
  <c r="P215" i="7"/>
  <c r="O215" i="7"/>
  <c r="N215" i="7"/>
  <c r="Q211" i="7"/>
  <c r="P211" i="7"/>
  <c r="O211" i="7"/>
  <c r="N211" i="7"/>
  <c r="AQ109" i="7"/>
  <c r="AI109" i="7"/>
  <c r="AA109" i="7"/>
  <c r="AQ110" i="7"/>
  <c r="AI110" i="7"/>
  <c r="AA110" i="7"/>
  <c r="S110" i="7"/>
  <c r="K110" i="7"/>
  <c r="AQ111" i="7"/>
  <c r="AI111" i="7"/>
  <c r="AA111" i="7"/>
  <c r="S111" i="7"/>
  <c r="K111" i="7"/>
  <c r="AA112" i="7"/>
  <c r="S112" i="7"/>
  <c r="K112" i="7"/>
  <c r="AQ112" i="7"/>
  <c r="J99" i="7"/>
  <c r="J101" i="7"/>
  <c r="J105" i="7"/>
  <c r="J107" i="7"/>
  <c r="J109" i="7"/>
  <c r="K115" i="7"/>
  <c r="AQ115" i="7"/>
  <c r="P116" i="7"/>
  <c r="O116" i="7"/>
  <c r="Q116" i="7"/>
  <c r="H120" i="7"/>
  <c r="I120" i="7"/>
  <c r="G120" i="7"/>
  <c r="J120" i="7"/>
  <c r="K56" i="7"/>
  <c r="S56" i="7"/>
  <c r="AA56" i="7"/>
  <c r="AI56" i="7"/>
  <c r="K57" i="7"/>
  <c r="S57" i="7"/>
  <c r="AA57" i="7"/>
  <c r="AI57" i="7"/>
  <c r="AQ57" i="7"/>
  <c r="K58" i="7"/>
  <c r="S58" i="7"/>
  <c r="AA58" i="7"/>
  <c r="AI58" i="7"/>
  <c r="AQ58" i="7"/>
  <c r="K59" i="7"/>
  <c r="S59" i="7"/>
  <c r="AA59" i="7"/>
  <c r="AI59" i="7"/>
  <c r="K60" i="7"/>
  <c r="S60" i="7"/>
  <c r="AA60" i="7"/>
  <c r="AI60" i="7"/>
  <c r="AQ60" i="7"/>
  <c r="K61" i="7"/>
  <c r="S61" i="7"/>
  <c r="AA61" i="7"/>
  <c r="AI61" i="7"/>
  <c r="AQ61" i="7"/>
  <c r="K62" i="7"/>
  <c r="S62" i="7"/>
  <c r="AA62" i="7"/>
  <c r="AI62" i="7"/>
  <c r="K63" i="7"/>
  <c r="S63" i="7"/>
  <c r="AA63" i="7"/>
  <c r="AI63" i="7"/>
  <c r="AQ63" i="7"/>
  <c r="K64" i="7"/>
  <c r="S64" i="7"/>
  <c r="AA64" i="7"/>
  <c r="AI64" i="7"/>
  <c r="AQ64" i="7"/>
  <c r="K65" i="7"/>
  <c r="S65" i="7"/>
  <c r="AA65" i="7"/>
  <c r="AI65" i="7"/>
  <c r="AQ65" i="7"/>
  <c r="K66" i="7"/>
  <c r="S66" i="7"/>
  <c r="AA66" i="7"/>
  <c r="AI66" i="7"/>
  <c r="AQ66" i="7"/>
  <c r="K67" i="7"/>
  <c r="S67" i="7"/>
  <c r="AA67" i="7"/>
  <c r="AI67" i="7"/>
  <c r="AQ67" i="7"/>
  <c r="K68" i="7"/>
  <c r="S68" i="7"/>
  <c r="AA68" i="7"/>
  <c r="AI68" i="7"/>
  <c r="AQ68" i="7"/>
  <c r="K69" i="7"/>
  <c r="S69" i="7"/>
  <c r="AA69" i="7"/>
  <c r="AI69" i="7"/>
  <c r="K70" i="7"/>
  <c r="S70" i="7"/>
  <c r="AA70" i="7"/>
  <c r="AI70" i="7"/>
  <c r="AQ70" i="7"/>
  <c r="K71" i="7"/>
  <c r="S71" i="7"/>
  <c r="AA71" i="7"/>
  <c r="AI71" i="7"/>
  <c r="AQ71" i="7"/>
  <c r="K72" i="7"/>
  <c r="S72" i="7"/>
  <c r="AA72" i="7"/>
  <c r="AI72" i="7"/>
  <c r="AQ72" i="7"/>
  <c r="K73" i="7"/>
  <c r="S73" i="7"/>
  <c r="AA73" i="7"/>
  <c r="AI73" i="7"/>
  <c r="AQ73" i="7"/>
  <c r="K74" i="7"/>
  <c r="S74" i="7"/>
  <c r="AA74" i="7"/>
  <c r="AI74" i="7"/>
  <c r="AQ74" i="7"/>
  <c r="K75" i="7"/>
  <c r="S75" i="7"/>
  <c r="AA75" i="7"/>
  <c r="AI75" i="7"/>
  <c r="K76" i="7"/>
  <c r="S76" i="7"/>
  <c r="AA76" i="7"/>
  <c r="AI76" i="7"/>
  <c r="K77" i="7"/>
  <c r="S77" i="7"/>
  <c r="AA77" i="7"/>
  <c r="AI77" i="7"/>
  <c r="K78" i="7"/>
  <c r="S78" i="7"/>
  <c r="AA78" i="7"/>
  <c r="AI78" i="7"/>
  <c r="K79" i="7"/>
  <c r="S79" i="7"/>
  <c r="AA79" i="7"/>
  <c r="AI79" i="7"/>
  <c r="K80" i="7"/>
  <c r="S80" i="7"/>
  <c r="AA80" i="7"/>
  <c r="AI80" i="7"/>
  <c r="K81" i="7"/>
  <c r="S81" i="7"/>
  <c r="AA81" i="7"/>
  <c r="AI81" i="7"/>
  <c r="K82" i="7"/>
  <c r="S82" i="7"/>
  <c r="AA82" i="7"/>
  <c r="AI82" i="7"/>
  <c r="K83" i="7"/>
  <c r="S83" i="7"/>
  <c r="AA83" i="7"/>
  <c r="AI83" i="7"/>
  <c r="K84" i="7"/>
  <c r="S84" i="7"/>
  <c r="AA84" i="7"/>
  <c r="AI84" i="7"/>
  <c r="K85" i="7"/>
  <c r="S85" i="7"/>
  <c r="AA85" i="7"/>
  <c r="AI85" i="7"/>
  <c r="K86" i="7"/>
  <c r="S86" i="7"/>
  <c r="AA86" i="7"/>
  <c r="AI86" i="7"/>
  <c r="K87" i="7"/>
  <c r="S87" i="7"/>
  <c r="AA87" i="7"/>
  <c r="AI87" i="7"/>
  <c r="K88" i="7"/>
  <c r="S88" i="7"/>
  <c r="AA88" i="7"/>
  <c r="AI88" i="7"/>
  <c r="K89" i="7"/>
  <c r="S89" i="7"/>
  <c r="AA89" i="7"/>
  <c r="AI89" i="7"/>
  <c r="K90" i="7"/>
  <c r="S90" i="7"/>
  <c r="AA90" i="7"/>
  <c r="AI90" i="7"/>
  <c r="K91" i="7"/>
  <c r="S91" i="7"/>
  <c r="AA91" i="7"/>
  <c r="AI91" i="7"/>
  <c r="K92" i="7"/>
  <c r="S92" i="7"/>
  <c r="AA92" i="7"/>
  <c r="AI92" i="7"/>
  <c r="K93" i="7"/>
  <c r="S93" i="7"/>
  <c r="AA93" i="7"/>
  <c r="AI93" i="7"/>
  <c r="K94" i="7"/>
  <c r="S94" i="7"/>
  <c r="AA94" i="7"/>
  <c r="AI94" i="7"/>
  <c r="K95" i="7"/>
  <c r="S95" i="7"/>
  <c r="AA95" i="7"/>
  <c r="AI95" i="7"/>
  <c r="K96" i="7"/>
  <c r="S96" i="7"/>
  <c r="AA96" i="7"/>
  <c r="AI96" i="7"/>
  <c r="S97" i="7"/>
  <c r="AI97" i="7"/>
  <c r="K98" i="7"/>
  <c r="AA98" i="7"/>
  <c r="I99" i="7"/>
  <c r="S99" i="7"/>
  <c r="AI99" i="7"/>
  <c r="K100" i="7"/>
  <c r="AA100" i="7"/>
  <c r="I101" i="7"/>
  <c r="S101" i="7"/>
  <c r="AI101" i="7"/>
  <c r="K102" i="7"/>
  <c r="AA102" i="7"/>
  <c r="S103" i="7"/>
  <c r="AI103" i="7"/>
  <c r="K104" i="7"/>
  <c r="AA104" i="7"/>
  <c r="I105" i="7"/>
  <c r="S105" i="7"/>
  <c r="AI105" i="7"/>
  <c r="K106" i="7"/>
  <c r="AA106" i="7"/>
  <c r="I107" i="7"/>
  <c r="S107" i="7"/>
  <c r="AI107" i="7"/>
  <c r="K108" i="7"/>
  <c r="AA108" i="7"/>
  <c r="I109" i="7"/>
  <c r="S109" i="7"/>
  <c r="AI112" i="7"/>
  <c r="K117" i="7"/>
  <c r="AA117" i="7"/>
  <c r="AQ117" i="7"/>
  <c r="AI113" i="7"/>
  <c r="S113" i="7"/>
  <c r="G99" i="7"/>
  <c r="G101" i="7"/>
  <c r="G105" i="7"/>
  <c r="G107" i="7"/>
  <c r="G109" i="7"/>
  <c r="AI115" i="7"/>
  <c r="S115" i="7"/>
  <c r="P117" i="7"/>
  <c r="Q117" i="7"/>
  <c r="N117" i="7"/>
  <c r="O117" i="7"/>
  <c r="P127" i="7"/>
  <c r="Q127" i="7"/>
  <c r="H195" i="7"/>
  <c r="I195" i="7"/>
  <c r="AI199" i="7"/>
  <c r="AA199" i="7"/>
  <c r="S199" i="7"/>
  <c r="K199" i="7"/>
  <c r="AI207" i="7"/>
  <c r="AA207" i="7"/>
  <c r="S207" i="7"/>
  <c r="K207" i="7"/>
  <c r="I265" i="7"/>
  <c r="J265" i="7"/>
  <c r="G265" i="7"/>
  <c r="H265" i="7"/>
  <c r="Q221" i="7"/>
  <c r="N221" i="7"/>
  <c r="O221" i="7"/>
  <c r="P221" i="7"/>
  <c r="K114" i="7"/>
  <c r="AA114" i="7"/>
  <c r="K116" i="7"/>
  <c r="AA116" i="7"/>
  <c r="O145" i="7"/>
  <c r="O165" i="7"/>
  <c r="P122" i="7"/>
  <c r="Q122" i="7"/>
  <c r="P146" i="7"/>
  <c r="Q146" i="7"/>
  <c r="P154" i="7"/>
  <c r="Q154" i="7"/>
  <c r="P162" i="7"/>
  <c r="Q162" i="7"/>
  <c r="P170" i="7"/>
  <c r="Q170" i="7"/>
  <c r="P186" i="7"/>
  <c r="Q186" i="7"/>
  <c r="P194" i="7"/>
  <c r="Q194" i="7"/>
  <c r="P197" i="7"/>
  <c r="Q197" i="7"/>
  <c r="N197" i="7"/>
  <c r="N250" i="7"/>
  <c r="O250" i="7"/>
  <c r="P250" i="7"/>
  <c r="Q250" i="7"/>
  <c r="J238" i="7"/>
  <c r="I238" i="7"/>
  <c r="G238" i="7"/>
  <c r="H238" i="7"/>
  <c r="J226" i="7"/>
  <c r="G226" i="7"/>
  <c r="H226" i="7"/>
  <c r="I226" i="7"/>
  <c r="N214" i="7"/>
  <c r="Q214" i="7"/>
  <c r="O214" i="7"/>
  <c r="P214" i="7"/>
  <c r="Q237" i="7"/>
  <c r="N237" i="7"/>
  <c r="O237" i="7"/>
  <c r="P237" i="7"/>
  <c r="I217" i="7"/>
  <c r="J217" i="7"/>
  <c r="G217" i="7"/>
  <c r="H217" i="7"/>
  <c r="O156" i="7"/>
  <c r="O164" i="7"/>
  <c r="O188" i="7"/>
  <c r="P145" i="7"/>
  <c r="Q145" i="7"/>
  <c r="P165" i="7"/>
  <c r="Q165" i="7"/>
  <c r="AI203" i="7"/>
  <c r="AA203" i="7"/>
  <c r="S203" i="7"/>
  <c r="K203" i="7"/>
  <c r="N210" i="7"/>
  <c r="O210" i="7"/>
  <c r="Q210" i="7"/>
  <c r="P210" i="7"/>
  <c r="Q253" i="7"/>
  <c r="N253" i="7"/>
  <c r="P253" i="7"/>
  <c r="O253" i="7"/>
  <c r="I233" i="7"/>
  <c r="J233" i="7"/>
  <c r="H233" i="7"/>
  <c r="G233" i="7"/>
  <c r="P156" i="7"/>
  <c r="Q156" i="7"/>
  <c r="P164" i="7"/>
  <c r="Q164" i="7"/>
  <c r="P188" i="7"/>
  <c r="Q188" i="7"/>
  <c r="Q269" i="7"/>
  <c r="P269" i="7"/>
  <c r="N269" i="7"/>
  <c r="O269" i="7"/>
  <c r="I249" i="7"/>
  <c r="J249" i="7"/>
  <c r="H249" i="7"/>
  <c r="G249" i="7"/>
  <c r="N238" i="7"/>
  <c r="O238" i="7"/>
  <c r="P238" i="7"/>
  <c r="Q238" i="7"/>
  <c r="N226" i="7"/>
  <c r="O226" i="7"/>
  <c r="P226" i="7"/>
  <c r="Q226" i="7"/>
  <c r="J222" i="7"/>
  <c r="G222" i="7"/>
  <c r="H222" i="7"/>
  <c r="I222" i="7"/>
  <c r="J278" i="7"/>
  <c r="G278" i="7"/>
  <c r="H278" i="7"/>
  <c r="I278" i="7"/>
  <c r="J274" i="7"/>
  <c r="G274" i="7"/>
  <c r="H274" i="7"/>
  <c r="I274" i="7"/>
  <c r="J270" i="7"/>
  <c r="G270" i="7"/>
  <c r="H270" i="7"/>
  <c r="I270" i="7"/>
  <c r="J266" i="7"/>
  <c r="G266" i="7"/>
  <c r="H266" i="7"/>
  <c r="I266" i="7"/>
  <c r="J262" i="7"/>
  <c r="G262" i="7"/>
  <c r="H262" i="7"/>
  <c r="I262" i="7"/>
  <c r="I277" i="7"/>
  <c r="J277" i="7"/>
  <c r="G277" i="7"/>
  <c r="H277" i="7"/>
  <c r="Q265" i="7"/>
  <c r="N265" i="7"/>
  <c r="P265" i="7"/>
  <c r="O265" i="7"/>
  <c r="I261" i="7"/>
  <c r="J261" i="7"/>
  <c r="G261" i="7"/>
  <c r="H261" i="7"/>
  <c r="Q249" i="7"/>
  <c r="N249" i="7"/>
  <c r="O249" i="7"/>
  <c r="P249" i="7"/>
  <c r="I245" i="7"/>
  <c r="J245" i="7"/>
  <c r="G245" i="7"/>
  <c r="H245" i="7"/>
  <c r="Q233" i="7"/>
  <c r="N233" i="7"/>
  <c r="O233" i="7"/>
  <c r="P233" i="7"/>
  <c r="I229" i="7"/>
  <c r="J229" i="7"/>
  <c r="H229" i="7"/>
  <c r="G229" i="7"/>
  <c r="Q217" i="7"/>
  <c r="N217" i="7"/>
  <c r="P217" i="7"/>
  <c r="O217" i="7"/>
  <c r="I213" i="7"/>
  <c r="J213" i="7"/>
  <c r="H213" i="7"/>
  <c r="G213" i="7"/>
  <c r="N222" i="7"/>
  <c r="O222" i="7"/>
  <c r="P222" i="7"/>
  <c r="Q222" i="7"/>
  <c r="J218" i="7"/>
  <c r="G218" i="7"/>
  <c r="I218" i="7"/>
  <c r="H218" i="7"/>
  <c r="N278" i="7"/>
  <c r="O278" i="7"/>
  <c r="P278" i="7"/>
  <c r="Q278" i="7"/>
  <c r="N274" i="7"/>
  <c r="O274" i="7"/>
  <c r="Q274" i="7"/>
  <c r="P274" i="7"/>
  <c r="N270" i="7"/>
  <c r="Q270" i="7"/>
  <c r="O270" i="7"/>
  <c r="P270" i="7"/>
  <c r="N266" i="7"/>
  <c r="O266" i="7"/>
  <c r="Q266" i="7"/>
  <c r="P266" i="7"/>
  <c r="N262" i="7"/>
  <c r="O262" i="7"/>
  <c r="Q262" i="7"/>
  <c r="P262" i="7"/>
  <c r="J258" i="7"/>
  <c r="G258" i="7"/>
  <c r="H258" i="7"/>
  <c r="I258" i="7"/>
  <c r="J254" i="7"/>
  <c r="G254" i="7"/>
  <c r="I254" i="7"/>
  <c r="H254" i="7"/>
  <c r="J246" i="7"/>
  <c r="G246" i="7"/>
  <c r="H246" i="7"/>
  <c r="I246" i="7"/>
  <c r="J242" i="7"/>
  <c r="G242" i="7"/>
  <c r="I242" i="7"/>
  <c r="H242" i="7"/>
  <c r="J234" i="7"/>
  <c r="G234" i="7"/>
  <c r="H234" i="7"/>
  <c r="I234" i="7"/>
  <c r="J230" i="7"/>
  <c r="G230" i="7"/>
  <c r="I230" i="7"/>
  <c r="H230" i="7"/>
  <c r="Q277" i="7"/>
  <c r="N277" i="7"/>
  <c r="O277" i="7"/>
  <c r="P277" i="7"/>
  <c r="I273" i="7"/>
  <c r="J273" i="7"/>
  <c r="G273" i="7"/>
  <c r="H273" i="7"/>
  <c r="Q261" i="7"/>
  <c r="N261" i="7"/>
  <c r="P261" i="7"/>
  <c r="O261" i="7"/>
  <c r="I257" i="7"/>
  <c r="J257" i="7"/>
  <c r="G257" i="7"/>
  <c r="H257" i="7"/>
  <c r="Q245" i="7"/>
  <c r="N245" i="7"/>
  <c r="P245" i="7"/>
  <c r="O245" i="7"/>
  <c r="I241" i="7"/>
  <c r="J241" i="7"/>
  <c r="H241" i="7"/>
  <c r="G241" i="7"/>
  <c r="Q229" i="7"/>
  <c r="N229" i="7"/>
  <c r="O229" i="7"/>
  <c r="P229" i="7"/>
  <c r="I225" i="7"/>
  <c r="J225" i="7"/>
  <c r="H225" i="7"/>
  <c r="G225" i="7"/>
  <c r="Q213" i="7"/>
  <c r="N213" i="7"/>
  <c r="O213" i="7"/>
  <c r="P213" i="7"/>
  <c r="I209" i="7"/>
  <c r="J209" i="7"/>
  <c r="G209" i="7"/>
  <c r="H209" i="7"/>
  <c r="J250" i="7"/>
  <c r="G250" i="7"/>
  <c r="I250" i="7"/>
  <c r="H250" i="7"/>
  <c r="N218" i="7"/>
  <c r="O218" i="7"/>
  <c r="P218" i="7"/>
  <c r="Q218" i="7"/>
  <c r="J214" i="7"/>
  <c r="G214" i="7"/>
  <c r="I214" i="7"/>
  <c r="H214" i="7"/>
  <c r="N258" i="7"/>
  <c r="O258" i="7"/>
  <c r="Q258" i="7"/>
  <c r="P258" i="7"/>
  <c r="N254" i="7"/>
  <c r="O254" i="7"/>
  <c r="P254" i="7"/>
  <c r="Q254" i="7"/>
  <c r="N246" i="7"/>
  <c r="O246" i="7"/>
  <c r="Q246" i="7"/>
  <c r="P246" i="7"/>
  <c r="N242" i="7"/>
  <c r="O242" i="7"/>
  <c r="P242" i="7"/>
  <c r="Q242" i="7"/>
  <c r="N234" i="7"/>
  <c r="O234" i="7"/>
  <c r="Q234" i="7"/>
  <c r="P234" i="7"/>
  <c r="N230" i="7"/>
  <c r="O230" i="7"/>
  <c r="P230" i="7"/>
  <c r="Q230" i="7"/>
  <c r="J210" i="7"/>
  <c r="G210" i="7"/>
  <c r="H210" i="7"/>
  <c r="I210" i="7"/>
  <c r="Q273" i="7"/>
  <c r="N273" i="7"/>
  <c r="O273" i="7"/>
  <c r="P273" i="7"/>
  <c r="I269" i="7"/>
  <c r="J269" i="7"/>
  <c r="G269" i="7"/>
  <c r="H269" i="7"/>
  <c r="Q257" i="7"/>
  <c r="N257" i="7"/>
  <c r="P257" i="7"/>
  <c r="O257" i="7"/>
  <c r="I253" i="7"/>
  <c r="J253" i="7"/>
  <c r="G253" i="7"/>
  <c r="H253" i="7"/>
  <c r="Q241" i="7"/>
  <c r="N241" i="7"/>
  <c r="O241" i="7"/>
  <c r="P241" i="7"/>
  <c r="I237" i="7"/>
  <c r="J237" i="7"/>
  <c r="H237" i="7"/>
  <c r="G237" i="7"/>
  <c r="Q225" i="7"/>
  <c r="N225" i="7"/>
  <c r="O225" i="7"/>
  <c r="P225" i="7"/>
  <c r="I221" i="7"/>
  <c r="J221" i="7"/>
  <c r="G221" i="7"/>
  <c r="H221" i="7"/>
  <c r="Q209" i="7"/>
  <c r="N209" i="7"/>
  <c r="P209" i="7"/>
  <c r="O209" i="7"/>
  <c r="K200" i="7"/>
  <c r="S200" i="7"/>
  <c r="AA200" i="7"/>
  <c r="AI200" i="7"/>
  <c r="K204" i="7"/>
  <c r="S204" i="7"/>
  <c r="AA204" i="7"/>
  <c r="AI204" i="7"/>
  <c r="AQ55" i="7"/>
  <c r="AI54" i="7"/>
  <c r="AQ53" i="7"/>
  <c r="AI52" i="7"/>
  <c r="AI51" i="7"/>
  <c r="AQ50" i="7"/>
  <c r="AQ49" i="7"/>
  <c r="AI48" i="7"/>
  <c r="AQ47" i="7"/>
  <c r="AI46" i="7"/>
  <c r="AA45" i="7"/>
  <c r="AA44" i="7"/>
  <c r="S43" i="7"/>
  <c r="N43" i="7" s="1"/>
  <c r="K42" i="7"/>
  <c r="H42" i="7" s="1"/>
  <c r="K41" i="7"/>
  <c r="H41" i="7" s="1"/>
  <c r="K40" i="7"/>
  <c r="AI39" i="7"/>
  <c r="AA38" i="7"/>
  <c r="AA37" i="7"/>
  <c r="AA36" i="7"/>
  <c r="AI35" i="7"/>
  <c r="AI34" i="7"/>
  <c r="AI33" i="7"/>
  <c r="AA32" i="7"/>
  <c r="AA31" i="7"/>
  <c r="AA30" i="7"/>
  <c r="AI29" i="7"/>
  <c r="AA28" i="7"/>
  <c r="AQ27" i="7"/>
  <c r="S26" i="7"/>
  <c r="O26" i="7" s="1"/>
  <c r="AQ25" i="7"/>
  <c r="AA24" i="7"/>
  <c r="AQ23" i="7"/>
  <c r="G176" i="7" l="1"/>
  <c r="P172" i="7"/>
  <c r="H166" i="7"/>
  <c r="I162" i="7"/>
  <c r="I187" i="7"/>
  <c r="H185" i="7"/>
  <c r="Q166" i="7"/>
  <c r="G185" i="7"/>
  <c r="Q173" i="7"/>
  <c r="N144" i="7"/>
  <c r="G162" i="7"/>
  <c r="O166" i="7"/>
  <c r="O100" i="7"/>
  <c r="N195" i="7"/>
  <c r="I140" i="7"/>
  <c r="I181" i="7"/>
  <c r="J198" i="7"/>
  <c r="H186" i="7"/>
  <c r="H174" i="7"/>
  <c r="Q163" i="7"/>
  <c r="H178" i="7"/>
  <c r="P149" i="7"/>
  <c r="Q149" i="7"/>
  <c r="G131" i="7"/>
  <c r="P193" i="7"/>
  <c r="Q189" i="7"/>
  <c r="H194" i="7"/>
  <c r="Q104" i="7"/>
  <c r="G194" i="7"/>
  <c r="Q158" i="7"/>
  <c r="Q102" i="7"/>
  <c r="I152" i="7"/>
  <c r="P114" i="7"/>
  <c r="O184" i="7"/>
  <c r="G153" i="7"/>
  <c r="H141" i="7"/>
  <c r="N121" i="7"/>
  <c r="N158" i="7"/>
  <c r="P160" i="7"/>
  <c r="P152" i="7"/>
  <c r="J196" i="7"/>
  <c r="O160" i="7"/>
  <c r="I194" i="7"/>
  <c r="I186" i="7"/>
  <c r="I174" i="7"/>
  <c r="H158" i="7"/>
  <c r="P171" i="7"/>
  <c r="H131" i="7"/>
  <c r="I141" i="7"/>
  <c r="I144" i="7"/>
  <c r="O121" i="7"/>
  <c r="P121" i="7"/>
  <c r="J186" i="7"/>
  <c r="O158" i="7"/>
  <c r="N187" i="7"/>
  <c r="H153" i="7"/>
  <c r="J201" i="7"/>
  <c r="P187" i="7"/>
  <c r="I131" i="7"/>
  <c r="Q121" i="7"/>
  <c r="J174" i="7"/>
  <c r="I153" i="7"/>
  <c r="P158" i="7"/>
  <c r="H154" i="7"/>
  <c r="G169" i="7"/>
  <c r="G141" i="7"/>
  <c r="G174" i="7"/>
  <c r="J194" i="7"/>
  <c r="G182" i="7"/>
  <c r="H205" i="7"/>
  <c r="G177" i="7"/>
  <c r="G136" i="7"/>
  <c r="N163" i="7"/>
  <c r="I128" i="7"/>
  <c r="O108" i="7"/>
  <c r="H124" i="7"/>
  <c r="P168" i="7"/>
  <c r="Q100" i="7"/>
  <c r="G129" i="7"/>
  <c r="O176" i="7"/>
  <c r="H118" i="7"/>
  <c r="P135" i="7"/>
  <c r="P120" i="7"/>
  <c r="N129" i="7"/>
  <c r="I124" i="7"/>
  <c r="G133" i="7"/>
  <c r="O140" i="7"/>
  <c r="H129" i="7"/>
  <c r="P192" i="7"/>
  <c r="Q192" i="7"/>
  <c r="P176" i="7"/>
  <c r="O192" i="7"/>
  <c r="Q150" i="7"/>
  <c r="I118" i="7"/>
  <c r="G124" i="7"/>
  <c r="H133" i="7"/>
  <c r="I129" i="7"/>
  <c r="I197" i="7"/>
  <c r="Q180" i="7"/>
  <c r="Q176" i="7"/>
  <c r="Q183" i="7"/>
  <c r="J124" i="7"/>
  <c r="I133" i="7"/>
  <c r="H189" i="7"/>
  <c r="P182" i="7"/>
  <c r="G128" i="7"/>
  <c r="J136" i="7"/>
  <c r="O124" i="7"/>
  <c r="N182" i="7"/>
  <c r="G206" i="7"/>
  <c r="I189" i="7"/>
  <c r="Q190" i="7"/>
  <c r="Q182" i="7"/>
  <c r="G189" i="7"/>
  <c r="J128" i="7"/>
  <c r="Q108" i="7"/>
  <c r="H136" i="7"/>
  <c r="Q128" i="7"/>
  <c r="P137" i="7"/>
  <c r="O182" i="7"/>
  <c r="N189" i="7"/>
  <c r="J206" i="7"/>
  <c r="P180" i="7"/>
  <c r="P189" i="7"/>
  <c r="O180" i="7"/>
  <c r="G193" i="7"/>
  <c r="P163" i="7"/>
  <c r="H128" i="7"/>
  <c r="G97" i="7"/>
  <c r="I148" i="7"/>
  <c r="I136" i="7"/>
  <c r="O137" i="7"/>
  <c r="O190" i="7"/>
  <c r="J150" i="7"/>
  <c r="J197" i="7"/>
  <c r="H150" i="7"/>
  <c r="N133" i="7"/>
  <c r="G125" i="7"/>
  <c r="J97" i="7"/>
  <c r="N150" i="7"/>
  <c r="J182" i="7"/>
  <c r="I168" i="7"/>
  <c r="H182" i="7"/>
  <c r="I150" i="7"/>
  <c r="H146" i="7"/>
  <c r="J168" i="7"/>
  <c r="O133" i="7"/>
  <c r="P133" i="7"/>
  <c r="H125" i="7"/>
  <c r="I97" i="7"/>
  <c r="O150" i="7"/>
  <c r="H197" i="7"/>
  <c r="P190" i="7"/>
  <c r="I182" i="7"/>
  <c r="I146" i="7"/>
  <c r="I122" i="7"/>
  <c r="I155" i="7"/>
  <c r="Q133" i="7"/>
  <c r="I125" i="7"/>
  <c r="J146" i="7"/>
  <c r="N190" i="7"/>
  <c r="O198" i="7"/>
  <c r="H192" i="7"/>
  <c r="I188" i="7"/>
  <c r="I185" i="7"/>
  <c r="I165" i="7"/>
  <c r="Q161" i="7"/>
  <c r="H138" i="7"/>
  <c r="O185" i="7"/>
  <c r="Q171" i="7"/>
  <c r="P167" i="7"/>
  <c r="I163" i="7"/>
  <c r="P144" i="7"/>
  <c r="J103" i="7"/>
  <c r="O114" i="7"/>
  <c r="J187" i="7"/>
  <c r="H103" i="7"/>
  <c r="J169" i="7"/>
  <c r="O174" i="7"/>
  <c r="J118" i="7"/>
  <c r="G142" i="7"/>
  <c r="Q172" i="7"/>
  <c r="Q160" i="7"/>
  <c r="Q193" i="7"/>
  <c r="O172" i="7"/>
  <c r="O144" i="7"/>
  <c r="J138" i="7"/>
  <c r="I192" i="7"/>
  <c r="P184" i="7"/>
  <c r="H176" i="7"/>
  <c r="H160" i="7"/>
  <c r="Q152" i="7"/>
  <c r="H196" i="7"/>
  <c r="H169" i="7"/>
  <c r="G192" i="7"/>
  <c r="O152" i="7"/>
  <c r="H201" i="7"/>
  <c r="P174" i="7"/>
  <c r="I166" i="7"/>
  <c r="H142" i="7"/>
  <c r="I138" i="7"/>
  <c r="P126" i="7"/>
  <c r="P118" i="7"/>
  <c r="J192" i="7"/>
  <c r="J164" i="7"/>
  <c r="N196" i="7"/>
  <c r="P196" i="7"/>
  <c r="Q187" i="7"/>
  <c r="Q159" i="7"/>
  <c r="Q151" i="7"/>
  <c r="P147" i="7"/>
  <c r="H143" i="7"/>
  <c r="I139" i="7"/>
  <c r="Q144" i="7"/>
  <c r="Q136" i="7"/>
  <c r="G144" i="7"/>
  <c r="Q114" i="7"/>
  <c r="Q184" i="7"/>
  <c r="I176" i="7"/>
  <c r="I160" i="7"/>
  <c r="I196" i="7"/>
  <c r="P173" i="7"/>
  <c r="G160" i="7"/>
  <c r="I201" i="7"/>
  <c r="P166" i="7"/>
  <c r="H162" i="7"/>
  <c r="J176" i="7"/>
  <c r="O173" i="7"/>
  <c r="O161" i="7"/>
  <c r="J160" i="7"/>
  <c r="Q196" i="7"/>
  <c r="P191" i="7"/>
  <c r="H187" i="7"/>
  <c r="G103" i="7"/>
  <c r="H137" i="7"/>
  <c r="H121" i="7"/>
  <c r="J144" i="7"/>
  <c r="N198" i="7"/>
  <c r="H134" i="7"/>
  <c r="G181" i="7"/>
  <c r="Q191" i="7"/>
  <c r="Q167" i="7"/>
  <c r="H123" i="7"/>
  <c r="H190" i="7"/>
  <c r="I170" i="7"/>
  <c r="P175" i="7"/>
  <c r="H113" i="7"/>
  <c r="G148" i="7"/>
  <c r="G146" i="7"/>
  <c r="J148" i="7"/>
  <c r="J113" i="7"/>
  <c r="P198" i="7"/>
  <c r="J189" i="7"/>
  <c r="K37" i="7"/>
  <c r="H37" i="7" s="1"/>
  <c r="AI30" i="7"/>
  <c r="AQ51" i="7"/>
  <c r="S54" i="7"/>
  <c r="N54" i="7" s="1"/>
  <c r="S24" i="7"/>
  <c r="O24" i="7" s="1"/>
  <c r="AI37" i="7"/>
  <c r="AQ32" i="7"/>
  <c r="S44" i="7"/>
  <c r="K47" i="7"/>
  <c r="G47" i="7" s="1"/>
  <c r="I205" i="7"/>
  <c r="H164" i="7"/>
  <c r="P153" i="7"/>
  <c r="I142" i="7"/>
  <c r="J188" i="7"/>
  <c r="J184" i="7"/>
  <c r="O169" i="7"/>
  <c r="Q147" i="7"/>
  <c r="Q137" i="7"/>
  <c r="J132" i="7"/>
  <c r="J142" i="7"/>
  <c r="K29" i="7"/>
  <c r="G29" i="7" s="1"/>
  <c r="AA33" i="7"/>
  <c r="AQ36" i="7"/>
  <c r="J205" i="7"/>
  <c r="H184" i="7"/>
  <c r="I164" i="7"/>
  <c r="H193" i="7"/>
  <c r="P177" i="7"/>
  <c r="Q153" i="7"/>
  <c r="H130" i="7"/>
  <c r="P195" i="7"/>
  <c r="H135" i="7"/>
  <c r="O132" i="7"/>
  <c r="N157" i="7"/>
  <c r="O206" i="7"/>
  <c r="K33" i="7"/>
  <c r="H33" i="7" s="1"/>
  <c r="AA40" i="7"/>
  <c r="AA43" i="7"/>
  <c r="H188" i="7"/>
  <c r="I184" i="7"/>
  <c r="G188" i="7"/>
  <c r="G184" i="7"/>
  <c r="G164" i="7"/>
  <c r="O153" i="7"/>
  <c r="Q195" i="7"/>
  <c r="N147" i="7"/>
  <c r="AQ26" i="7"/>
  <c r="K30" i="7"/>
  <c r="H30" i="7" s="1"/>
  <c r="K32" i="7"/>
  <c r="G32" i="7" s="1"/>
  <c r="K36" i="7"/>
  <c r="H36" i="7" s="1"/>
  <c r="K51" i="7"/>
  <c r="J51" i="7" s="1"/>
  <c r="N206" i="7"/>
  <c r="H172" i="7"/>
  <c r="P169" i="7"/>
  <c r="P138" i="7"/>
  <c r="Q135" i="7"/>
  <c r="H119" i="7"/>
  <c r="O102" i="7"/>
  <c r="P132" i="7"/>
  <c r="I121" i="7"/>
  <c r="P148" i="7"/>
  <c r="N141" i="7"/>
  <c r="P125" i="7"/>
  <c r="P140" i="7"/>
  <c r="H132" i="7"/>
  <c r="I172" i="7"/>
  <c r="Q169" i="7"/>
  <c r="P157" i="7"/>
  <c r="G172" i="7"/>
  <c r="Q138" i="7"/>
  <c r="O157" i="7"/>
  <c r="H191" i="7"/>
  <c r="H179" i="7"/>
  <c r="Q132" i="7"/>
  <c r="O148" i="7"/>
  <c r="O141" i="7"/>
  <c r="P141" i="7"/>
  <c r="O125" i="7"/>
  <c r="Q140" i="7"/>
  <c r="I132" i="7"/>
  <c r="J155" i="7"/>
  <c r="S27" i="7"/>
  <c r="O27" i="7" s="1"/>
  <c r="AQ29" i="7"/>
  <c r="S38" i="7"/>
  <c r="P38" i="7" s="1"/>
  <c r="H168" i="7"/>
  <c r="G168" i="7"/>
  <c r="J172" i="7"/>
  <c r="I175" i="7"/>
  <c r="I159" i="7"/>
  <c r="G121" i="7"/>
  <c r="Q141" i="7"/>
  <c r="Q206" i="7"/>
  <c r="O155" i="7"/>
  <c r="J157" i="7"/>
  <c r="O187" i="7"/>
  <c r="J158" i="7"/>
  <c r="G158" i="7"/>
  <c r="I206" i="7"/>
  <c r="H206" i="7"/>
  <c r="G166" i="7"/>
  <c r="AQ39" i="7"/>
  <c r="AI49" i="7"/>
  <c r="K26" i="7"/>
  <c r="H26" i="7" s="1"/>
  <c r="AA27" i="7"/>
  <c r="AQ30" i="7"/>
  <c r="AI31" i="7"/>
  <c r="S32" i="7"/>
  <c r="P32" i="7" s="1"/>
  <c r="AQ33" i="7"/>
  <c r="AQ34" i="7"/>
  <c r="AA35" i="7"/>
  <c r="AI36" i="7"/>
  <c r="S37" i="7"/>
  <c r="P37" i="7" s="1"/>
  <c r="K38" i="7"/>
  <c r="G38" i="7" s="1"/>
  <c r="AQ38" i="7"/>
  <c r="AA39" i="7"/>
  <c r="AI40" i="7"/>
  <c r="K43" i="7"/>
  <c r="G43" i="7" s="1"/>
  <c r="K44" i="7"/>
  <c r="H44" i="7" s="1"/>
  <c r="AA47" i="7"/>
  <c r="AQ48" i="7"/>
  <c r="AA49" i="7"/>
  <c r="AA52" i="7"/>
  <c r="N201" i="7"/>
  <c r="P201" i="7"/>
  <c r="Q168" i="7"/>
  <c r="Q177" i="7"/>
  <c r="I157" i="7"/>
  <c r="Q174" i="7"/>
  <c r="I154" i="7"/>
  <c r="P130" i="7"/>
  <c r="H126" i="7"/>
  <c r="O177" i="7"/>
  <c r="G165" i="7"/>
  <c r="G157" i="7"/>
  <c r="H171" i="7"/>
  <c r="H167" i="7"/>
  <c r="H151" i="7"/>
  <c r="P131" i="7"/>
  <c r="G113" i="7"/>
  <c r="I137" i="7"/>
  <c r="Q148" i="7"/>
  <c r="P124" i="7"/>
  <c r="J154" i="7"/>
  <c r="J171" i="7"/>
  <c r="J165" i="7"/>
  <c r="G155" i="7"/>
  <c r="AI23" i="7"/>
  <c r="S31" i="7"/>
  <c r="P31" i="7" s="1"/>
  <c r="AQ44" i="7"/>
  <c r="Q201" i="7"/>
  <c r="P185" i="7"/>
  <c r="P181" i="7"/>
  <c r="I161" i="7"/>
  <c r="N205" i="7"/>
  <c r="P205" i="7"/>
  <c r="P178" i="7"/>
  <c r="Q130" i="7"/>
  <c r="O181" i="7"/>
  <c r="H183" i="7"/>
  <c r="I171" i="7"/>
  <c r="P139" i="7"/>
  <c r="Q131" i="7"/>
  <c r="P123" i="7"/>
  <c r="P119" i="7"/>
  <c r="O136" i="7"/>
  <c r="I113" i="7"/>
  <c r="O104" i="7"/>
  <c r="O128" i="7"/>
  <c r="Q124" i="7"/>
  <c r="N155" i="7"/>
  <c r="I198" i="7"/>
  <c r="G198" i="7"/>
  <c r="J190" i="7"/>
  <c r="G190" i="7"/>
  <c r="AQ31" i="7"/>
  <c r="AQ35" i="7"/>
  <c r="AQ28" i="7"/>
  <c r="AA34" i="7"/>
  <c r="S35" i="7"/>
  <c r="P35" i="7" s="1"/>
  <c r="AI38" i="7"/>
  <c r="S39" i="7"/>
  <c r="P39" i="7" s="1"/>
  <c r="AA48" i="7"/>
  <c r="S49" i="7"/>
  <c r="P49" i="7" s="1"/>
  <c r="K23" i="7"/>
  <c r="H23" i="7" s="1"/>
  <c r="S28" i="7"/>
  <c r="P28" i="7" s="1"/>
  <c r="AA29" i="7"/>
  <c r="S30" i="7"/>
  <c r="O30" i="7" s="1"/>
  <c r="K31" i="7"/>
  <c r="G31" i="7" s="1"/>
  <c r="AI32" i="7"/>
  <c r="S33" i="7"/>
  <c r="P33" i="7" s="1"/>
  <c r="K34" i="7"/>
  <c r="G34" i="7" s="1"/>
  <c r="K35" i="7"/>
  <c r="H35" i="7" s="1"/>
  <c r="AQ37" i="7"/>
  <c r="K39" i="7"/>
  <c r="G39" i="7" s="1"/>
  <c r="AQ43" i="7"/>
  <c r="AI44" i="7"/>
  <c r="K48" i="7"/>
  <c r="H48" i="7" s="1"/>
  <c r="K49" i="7"/>
  <c r="J49" i="7" s="1"/>
  <c r="AA51" i="7"/>
  <c r="K52" i="7"/>
  <c r="I52" i="7" s="1"/>
  <c r="AQ52" i="7"/>
  <c r="Q185" i="7"/>
  <c r="O168" i="7"/>
  <c r="Q205" i="7"/>
  <c r="P155" i="7"/>
  <c r="P136" i="7"/>
  <c r="G137" i="7"/>
  <c r="P128" i="7"/>
  <c r="N174" i="7"/>
  <c r="N130" i="7"/>
  <c r="H40" i="7"/>
  <c r="G40" i="7"/>
  <c r="N143" i="7"/>
  <c r="O143" i="7"/>
  <c r="P106" i="7"/>
  <c r="N106" i="7"/>
  <c r="P98" i="7"/>
  <c r="N98" i="7"/>
  <c r="J173" i="7"/>
  <c r="J161" i="7"/>
  <c r="G147" i="7"/>
  <c r="J147" i="7"/>
  <c r="N142" i="7"/>
  <c r="O142" i="7"/>
  <c r="J149" i="7"/>
  <c r="N134" i="7"/>
  <c r="O134" i="7"/>
  <c r="J127" i="7"/>
  <c r="G127" i="7"/>
  <c r="J177" i="7"/>
  <c r="O179" i="7"/>
  <c r="N179" i="7"/>
  <c r="J145" i="7"/>
  <c r="N193" i="7"/>
  <c r="P108" i="7"/>
  <c r="N108" i="7"/>
  <c r="P100" i="7"/>
  <c r="N100" i="7"/>
  <c r="N118" i="7"/>
  <c r="O118" i="7"/>
  <c r="J178" i="7"/>
  <c r="G178" i="7"/>
  <c r="N126" i="7"/>
  <c r="O126" i="7"/>
  <c r="G130" i="7"/>
  <c r="J130" i="7"/>
  <c r="I202" i="7"/>
  <c r="H202" i="7"/>
  <c r="G202" i="7"/>
  <c r="AA41" i="7"/>
  <c r="S53" i="7"/>
  <c r="S55" i="7"/>
  <c r="Q55" i="7" s="1"/>
  <c r="AI55" i="7"/>
  <c r="AA23" i="7"/>
  <c r="K24" i="7"/>
  <c r="G24" i="7" s="1"/>
  <c r="AQ24" i="7"/>
  <c r="AA25" i="7"/>
  <c r="AI26" i="7"/>
  <c r="K27" i="7"/>
  <c r="I27" i="7" s="1"/>
  <c r="AI27" i="7"/>
  <c r="K28" i="7"/>
  <c r="H28" i="7" s="1"/>
  <c r="S29" i="7"/>
  <c r="O29" i="7" s="1"/>
  <c r="S34" i="7"/>
  <c r="P34" i="7" s="1"/>
  <c r="S36" i="7"/>
  <c r="P36" i="7" s="1"/>
  <c r="S40" i="7"/>
  <c r="Q40" i="7" s="1"/>
  <c r="AQ40" i="7"/>
  <c r="S41" i="7"/>
  <c r="Q41" i="7" s="1"/>
  <c r="AQ41" i="7"/>
  <c r="AA42" i="7"/>
  <c r="AI43" i="7"/>
  <c r="S45" i="7"/>
  <c r="N45" i="7" s="1"/>
  <c r="AQ45" i="7"/>
  <c r="S46" i="7"/>
  <c r="Q46" i="7" s="1"/>
  <c r="AI47" i="7"/>
  <c r="S50" i="7"/>
  <c r="AI50" i="7"/>
  <c r="AA54" i="7"/>
  <c r="AQ54" i="7"/>
  <c r="H180" i="7"/>
  <c r="H156" i="7"/>
  <c r="H173" i="7"/>
  <c r="H149" i="7"/>
  <c r="G180" i="7"/>
  <c r="G156" i="7"/>
  <c r="J180" i="7"/>
  <c r="J156" i="7"/>
  <c r="G145" i="7"/>
  <c r="P179" i="7"/>
  <c r="H127" i="7"/>
  <c r="Q120" i="7"/>
  <c r="O98" i="7"/>
  <c r="G140" i="7"/>
  <c r="O129" i="7"/>
  <c r="P129" i="7"/>
  <c r="Q125" i="7"/>
  <c r="G191" i="7"/>
  <c r="J191" i="7"/>
  <c r="J183" i="7"/>
  <c r="G183" i="7"/>
  <c r="G175" i="7"/>
  <c r="J175" i="7"/>
  <c r="G167" i="7"/>
  <c r="J167" i="7"/>
  <c r="G159" i="7"/>
  <c r="J159" i="7"/>
  <c r="J151" i="7"/>
  <c r="G151" i="7"/>
  <c r="G139" i="7"/>
  <c r="J139" i="7"/>
  <c r="G119" i="7"/>
  <c r="J119" i="7"/>
  <c r="P102" i="7"/>
  <c r="N102" i="7"/>
  <c r="J170" i="7"/>
  <c r="G170" i="7"/>
  <c r="N138" i="7"/>
  <c r="O138" i="7"/>
  <c r="J181" i="7"/>
  <c r="J135" i="7"/>
  <c r="G135" i="7"/>
  <c r="N149" i="7"/>
  <c r="N135" i="7"/>
  <c r="O135" i="7"/>
  <c r="G179" i="7"/>
  <c r="J179" i="7"/>
  <c r="G134" i="7"/>
  <c r="J134" i="7"/>
  <c r="AI25" i="7"/>
  <c r="AI42" i="7"/>
  <c r="AA46" i="7"/>
  <c r="AI53" i="7"/>
  <c r="S51" i="7"/>
  <c r="Q51" i="7" s="1"/>
  <c r="AA55" i="7"/>
  <c r="I180" i="7"/>
  <c r="I156" i="7"/>
  <c r="I173" i="7"/>
  <c r="I149" i="7"/>
  <c r="P142" i="7"/>
  <c r="P134" i="7"/>
  <c r="G173" i="7"/>
  <c r="G149" i="7"/>
  <c r="Q179" i="7"/>
  <c r="I127" i="7"/>
  <c r="O106" i="7"/>
  <c r="J140" i="7"/>
  <c r="Q129" i="7"/>
  <c r="N191" i="7"/>
  <c r="O191" i="7"/>
  <c r="N183" i="7"/>
  <c r="O183" i="7"/>
  <c r="N175" i="7"/>
  <c r="O175" i="7"/>
  <c r="O167" i="7"/>
  <c r="N167" i="7"/>
  <c r="N159" i="7"/>
  <c r="O159" i="7"/>
  <c r="N151" i="7"/>
  <c r="O151" i="7"/>
  <c r="G163" i="7"/>
  <c r="J163" i="7"/>
  <c r="N161" i="7"/>
  <c r="G143" i="7"/>
  <c r="J143" i="7"/>
  <c r="O139" i="7"/>
  <c r="N139" i="7"/>
  <c r="O119" i="7"/>
  <c r="N119" i="7"/>
  <c r="P104" i="7"/>
  <c r="N104" i="7"/>
  <c r="J193" i="7"/>
  <c r="O171" i="7"/>
  <c r="N171" i="7"/>
  <c r="N181" i="7"/>
  <c r="N178" i="7"/>
  <c r="O178" i="7"/>
  <c r="G126" i="7"/>
  <c r="J126" i="7"/>
  <c r="J123" i="7"/>
  <c r="G123" i="7"/>
  <c r="N123" i="7"/>
  <c r="O123" i="7"/>
  <c r="G122" i="7"/>
  <c r="J122" i="7"/>
  <c r="N131" i="7"/>
  <c r="O131" i="7"/>
  <c r="N177" i="7"/>
  <c r="Q202" i="7"/>
  <c r="O202" i="7"/>
  <c r="P202" i="7"/>
  <c r="S23" i="7"/>
  <c r="N23" i="7" s="1"/>
  <c r="AI24" i="7"/>
  <c r="S25" i="7"/>
  <c r="P25" i="7" s="1"/>
  <c r="AA26" i="7"/>
  <c r="AI28" i="7"/>
  <c r="AI41" i="7"/>
  <c r="S42" i="7"/>
  <c r="P42" i="7" s="1"/>
  <c r="AQ42" i="7"/>
  <c r="K45" i="7"/>
  <c r="I45" i="7" s="1"/>
  <c r="AI45" i="7"/>
  <c r="AQ46" i="7"/>
  <c r="S48" i="7"/>
  <c r="Q48" i="7" s="1"/>
  <c r="K53" i="7"/>
  <c r="I53" i="7" s="1"/>
  <c r="AA53" i="7"/>
  <c r="K55" i="7"/>
  <c r="K25" i="7"/>
  <c r="H25" i="7" s="1"/>
  <c r="K46" i="7"/>
  <c r="S47" i="7"/>
  <c r="N47" i="7" s="1"/>
  <c r="K50" i="7"/>
  <c r="AA50" i="7"/>
  <c r="S52" i="7"/>
  <c r="K54" i="7"/>
  <c r="H152" i="7"/>
  <c r="H177" i="7"/>
  <c r="H161" i="7"/>
  <c r="H145" i="7"/>
  <c r="G152" i="7"/>
  <c r="Q142" i="7"/>
  <c r="Q134" i="7"/>
  <c r="J152" i="7"/>
  <c r="H147" i="7"/>
  <c r="P143" i="7"/>
  <c r="O120" i="7"/>
  <c r="H140" i="7"/>
  <c r="Q106" i="7"/>
  <c r="Q98" i="7"/>
  <c r="N125" i="7"/>
  <c r="G204" i="7"/>
  <c r="H204" i="7"/>
  <c r="I204" i="7"/>
  <c r="J204" i="7"/>
  <c r="G200" i="7"/>
  <c r="H200" i="7"/>
  <c r="I200" i="7"/>
  <c r="J200" i="7"/>
  <c r="J203" i="7"/>
  <c r="G203" i="7"/>
  <c r="H203" i="7"/>
  <c r="I203" i="7"/>
  <c r="H114" i="7"/>
  <c r="J114" i="7"/>
  <c r="G114" i="7"/>
  <c r="I114" i="7"/>
  <c r="N199" i="7"/>
  <c r="O199" i="7"/>
  <c r="P199" i="7"/>
  <c r="Q199" i="7"/>
  <c r="P113" i="7"/>
  <c r="N113" i="7"/>
  <c r="O113" i="7"/>
  <c r="Q113" i="7"/>
  <c r="H108" i="7"/>
  <c r="I108" i="7"/>
  <c r="J108" i="7"/>
  <c r="G108" i="7"/>
  <c r="P107" i="7"/>
  <c r="Q107" i="7"/>
  <c r="N107" i="7"/>
  <c r="O107" i="7"/>
  <c r="H100" i="7"/>
  <c r="I100" i="7"/>
  <c r="J100" i="7"/>
  <c r="G100" i="7"/>
  <c r="P99" i="7"/>
  <c r="Q99" i="7"/>
  <c r="N99" i="7"/>
  <c r="O99" i="7"/>
  <c r="J73" i="7"/>
  <c r="G73" i="7"/>
  <c r="I73" i="7"/>
  <c r="H73" i="7"/>
  <c r="N72" i="7"/>
  <c r="O72" i="7"/>
  <c r="Q72" i="7"/>
  <c r="P72" i="7"/>
  <c r="J68" i="7"/>
  <c r="G68" i="7"/>
  <c r="I68" i="7"/>
  <c r="H68" i="7"/>
  <c r="N67" i="7"/>
  <c r="O67" i="7"/>
  <c r="Q67" i="7"/>
  <c r="P67" i="7"/>
  <c r="J64" i="7"/>
  <c r="G64" i="7"/>
  <c r="H64" i="7"/>
  <c r="I64" i="7"/>
  <c r="N63" i="7"/>
  <c r="O63" i="7"/>
  <c r="P63" i="7"/>
  <c r="Q63" i="7"/>
  <c r="Q62" i="7"/>
  <c r="N62" i="7"/>
  <c r="O62" i="7"/>
  <c r="P62" i="7"/>
  <c r="J58" i="7"/>
  <c r="G58" i="7"/>
  <c r="H58" i="7"/>
  <c r="I58" i="7"/>
  <c r="Q57" i="7"/>
  <c r="N57" i="7"/>
  <c r="O57" i="7"/>
  <c r="P57" i="7"/>
  <c r="N56" i="7"/>
  <c r="O56" i="7"/>
  <c r="Q56" i="7"/>
  <c r="P56" i="7"/>
  <c r="G110" i="7"/>
  <c r="H110" i="7"/>
  <c r="I110" i="7"/>
  <c r="J110" i="7"/>
  <c r="G41" i="7"/>
  <c r="G42" i="7"/>
  <c r="N26" i="7"/>
  <c r="Q26" i="7"/>
  <c r="I40" i="7"/>
  <c r="I41" i="7"/>
  <c r="I42" i="7"/>
  <c r="Q43" i="7"/>
  <c r="O204" i="7"/>
  <c r="P204" i="7"/>
  <c r="Q204" i="7"/>
  <c r="N204" i="7"/>
  <c r="O200" i="7"/>
  <c r="P200" i="7"/>
  <c r="Q200" i="7"/>
  <c r="N200" i="7"/>
  <c r="N207" i="7"/>
  <c r="O207" i="7"/>
  <c r="P207" i="7"/>
  <c r="Q207" i="7"/>
  <c r="J199" i="7"/>
  <c r="G199" i="7"/>
  <c r="H199" i="7"/>
  <c r="I199" i="7"/>
  <c r="P109" i="7"/>
  <c r="Q109" i="7"/>
  <c r="N109" i="7"/>
  <c r="O109" i="7"/>
  <c r="H102" i="7"/>
  <c r="I102" i="7"/>
  <c r="J102" i="7"/>
  <c r="G102" i="7"/>
  <c r="P101" i="7"/>
  <c r="Q101" i="7"/>
  <c r="N101" i="7"/>
  <c r="O101" i="7"/>
  <c r="I74" i="7"/>
  <c r="J74" i="7"/>
  <c r="G74" i="7"/>
  <c r="H74" i="7"/>
  <c r="N73" i="7"/>
  <c r="O73" i="7"/>
  <c r="Q73" i="7"/>
  <c r="P73" i="7"/>
  <c r="I70" i="7"/>
  <c r="J70" i="7"/>
  <c r="G70" i="7"/>
  <c r="H70" i="7"/>
  <c r="J69" i="7"/>
  <c r="G69" i="7"/>
  <c r="H69" i="7"/>
  <c r="I69" i="7"/>
  <c r="N68" i="7"/>
  <c r="O68" i="7"/>
  <c r="Q68" i="7"/>
  <c r="P68" i="7"/>
  <c r="J65" i="7"/>
  <c r="G65" i="7"/>
  <c r="H65" i="7"/>
  <c r="I65" i="7"/>
  <c r="N64" i="7"/>
  <c r="O64" i="7"/>
  <c r="P64" i="7"/>
  <c r="Q64" i="7"/>
  <c r="I60" i="7"/>
  <c r="J60" i="7"/>
  <c r="G60" i="7"/>
  <c r="H60" i="7"/>
  <c r="J59" i="7"/>
  <c r="G59" i="7"/>
  <c r="I59" i="7"/>
  <c r="H59" i="7"/>
  <c r="N58" i="7"/>
  <c r="O58" i="7"/>
  <c r="Q58" i="7"/>
  <c r="P58" i="7"/>
  <c r="O112" i="7"/>
  <c r="P112" i="7"/>
  <c r="N112" i="7"/>
  <c r="Q112" i="7"/>
  <c r="O111" i="7"/>
  <c r="P111" i="7"/>
  <c r="N111" i="7"/>
  <c r="Q111" i="7"/>
  <c r="O43" i="7"/>
  <c r="J40" i="7"/>
  <c r="J41" i="7"/>
  <c r="J42" i="7"/>
  <c r="P26" i="7"/>
  <c r="P43" i="7"/>
  <c r="H116" i="7"/>
  <c r="J116" i="7"/>
  <c r="G116" i="7"/>
  <c r="I116" i="7"/>
  <c r="J207" i="7"/>
  <c r="G207" i="7"/>
  <c r="H207" i="7"/>
  <c r="I207" i="7"/>
  <c r="P115" i="7"/>
  <c r="N115" i="7"/>
  <c r="O115" i="7"/>
  <c r="Q115" i="7"/>
  <c r="H104" i="7"/>
  <c r="I104" i="7"/>
  <c r="J104" i="7"/>
  <c r="G104" i="7"/>
  <c r="P103" i="7"/>
  <c r="Q103" i="7"/>
  <c r="N103" i="7"/>
  <c r="O103" i="7"/>
  <c r="I96" i="7"/>
  <c r="J96" i="7"/>
  <c r="G96" i="7"/>
  <c r="H96" i="7"/>
  <c r="I95" i="7"/>
  <c r="J95" i="7"/>
  <c r="G95" i="7"/>
  <c r="H95" i="7"/>
  <c r="I94" i="7"/>
  <c r="J94" i="7"/>
  <c r="G94" i="7"/>
  <c r="H94" i="7"/>
  <c r="I93" i="7"/>
  <c r="J93" i="7"/>
  <c r="G93" i="7"/>
  <c r="H93" i="7"/>
  <c r="I92" i="7"/>
  <c r="J92" i="7"/>
  <c r="G92" i="7"/>
  <c r="H92" i="7"/>
  <c r="I91" i="7"/>
  <c r="J91" i="7"/>
  <c r="G91" i="7"/>
  <c r="H91" i="7"/>
  <c r="I90" i="7"/>
  <c r="J90" i="7"/>
  <c r="G90" i="7"/>
  <c r="H90" i="7"/>
  <c r="I89" i="7"/>
  <c r="J89" i="7"/>
  <c r="G89" i="7"/>
  <c r="H89" i="7"/>
  <c r="I88" i="7"/>
  <c r="J88" i="7"/>
  <c r="G88" i="7"/>
  <c r="H88" i="7"/>
  <c r="I87" i="7"/>
  <c r="J87" i="7"/>
  <c r="G87" i="7"/>
  <c r="H87" i="7"/>
  <c r="I86" i="7"/>
  <c r="J86" i="7"/>
  <c r="G86" i="7"/>
  <c r="H86" i="7"/>
  <c r="I85" i="7"/>
  <c r="J85" i="7"/>
  <c r="G85" i="7"/>
  <c r="H85" i="7"/>
  <c r="I84" i="7"/>
  <c r="J84" i="7"/>
  <c r="G84" i="7"/>
  <c r="H84" i="7"/>
  <c r="I83" i="7"/>
  <c r="J83" i="7"/>
  <c r="G83" i="7"/>
  <c r="H83" i="7"/>
  <c r="I82" i="7"/>
  <c r="J82" i="7"/>
  <c r="G82" i="7"/>
  <c r="H82" i="7"/>
  <c r="I81" i="7"/>
  <c r="J81" i="7"/>
  <c r="G81" i="7"/>
  <c r="H81" i="7"/>
  <c r="I80" i="7"/>
  <c r="J80" i="7"/>
  <c r="G80" i="7"/>
  <c r="H80" i="7"/>
  <c r="I79" i="7"/>
  <c r="J79" i="7"/>
  <c r="G79" i="7"/>
  <c r="H79" i="7"/>
  <c r="I78" i="7"/>
  <c r="J78" i="7"/>
  <c r="G78" i="7"/>
  <c r="H78" i="7"/>
  <c r="I77" i="7"/>
  <c r="J77" i="7"/>
  <c r="G77" i="7"/>
  <c r="H77" i="7"/>
  <c r="I76" i="7"/>
  <c r="J76" i="7"/>
  <c r="G76" i="7"/>
  <c r="H76" i="7"/>
  <c r="I75" i="7"/>
  <c r="J75" i="7"/>
  <c r="G75" i="7"/>
  <c r="H75" i="7"/>
  <c r="Q74" i="7"/>
  <c r="N74" i="7"/>
  <c r="O74" i="7"/>
  <c r="P74" i="7"/>
  <c r="J71" i="7"/>
  <c r="G71" i="7"/>
  <c r="I71" i="7"/>
  <c r="H71" i="7"/>
  <c r="Q70" i="7"/>
  <c r="N70" i="7"/>
  <c r="O70" i="7"/>
  <c r="P70" i="7"/>
  <c r="N69" i="7"/>
  <c r="O69" i="7"/>
  <c r="P69" i="7"/>
  <c r="Q69" i="7"/>
  <c r="J66" i="7"/>
  <c r="G66" i="7"/>
  <c r="H66" i="7"/>
  <c r="I66" i="7"/>
  <c r="N65" i="7"/>
  <c r="O65" i="7"/>
  <c r="P65" i="7"/>
  <c r="Q65" i="7"/>
  <c r="I61" i="7"/>
  <c r="J61" i="7"/>
  <c r="G61" i="7"/>
  <c r="H61" i="7"/>
  <c r="N60" i="7"/>
  <c r="O60" i="7"/>
  <c r="Q60" i="7"/>
  <c r="P60" i="7"/>
  <c r="Q59" i="7"/>
  <c r="N59" i="7"/>
  <c r="O59" i="7"/>
  <c r="P59" i="7"/>
  <c r="H115" i="7"/>
  <c r="G115" i="7"/>
  <c r="I115" i="7"/>
  <c r="J115" i="7"/>
  <c r="G112" i="7"/>
  <c r="H112" i="7"/>
  <c r="I112" i="7"/>
  <c r="J112" i="7"/>
  <c r="G111" i="7"/>
  <c r="H111" i="7"/>
  <c r="I111" i="7"/>
  <c r="J111" i="7"/>
  <c r="N203" i="7"/>
  <c r="O203" i="7"/>
  <c r="P203" i="7"/>
  <c r="Q203" i="7"/>
  <c r="H117" i="7"/>
  <c r="G117" i="7"/>
  <c r="I117" i="7"/>
  <c r="J117" i="7"/>
  <c r="H106" i="7"/>
  <c r="I106" i="7"/>
  <c r="J106" i="7"/>
  <c r="G106" i="7"/>
  <c r="P105" i="7"/>
  <c r="Q105" i="7"/>
  <c r="N105" i="7"/>
  <c r="O105" i="7"/>
  <c r="H98" i="7"/>
  <c r="I98" i="7"/>
  <c r="J98" i="7"/>
  <c r="G98" i="7"/>
  <c r="P97" i="7"/>
  <c r="Q97" i="7"/>
  <c r="N97" i="7"/>
  <c r="O97" i="7"/>
  <c r="Q96" i="7"/>
  <c r="N96" i="7"/>
  <c r="O96" i="7"/>
  <c r="P96" i="7"/>
  <c r="Q95" i="7"/>
  <c r="N95" i="7"/>
  <c r="O95" i="7"/>
  <c r="P95" i="7"/>
  <c r="Q94" i="7"/>
  <c r="N94" i="7"/>
  <c r="O94" i="7"/>
  <c r="P94" i="7"/>
  <c r="Q93" i="7"/>
  <c r="N93" i="7"/>
  <c r="O93" i="7"/>
  <c r="P93" i="7"/>
  <c r="Q92" i="7"/>
  <c r="N92" i="7"/>
  <c r="O92" i="7"/>
  <c r="P92" i="7"/>
  <c r="Q91" i="7"/>
  <c r="N91" i="7"/>
  <c r="O91" i="7"/>
  <c r="P91" i="7"/>
  <c r="Q90" i="7"/>
  <c r="N90" i="7"/>
  <c r="O90" i="7"/>
  <c r="P90" i="7"/>
  <c r="Q89" i="7"/>
  <c r="N89" i="7"/>
  <c r="O89" i="7"/>
  <c r="P89" i="7"/>
  <c r="Q88" i="7"/>
  <c r="N88" i="7"/>
  <c r="O88" i="7"/>
  <c r="P88" i="7"/>
  <c r="Q87" i="7"/>
  <c r="N87" i="7"/>
  <c r="O87" i="7"/>
  <c r="P87" i="7"/>
  <c r="Q86" i="7"/>
  <c r="N86" i="7"/>
  <c r="O86" i="7"/>
  <c r="P86" i="7"/>
  <c r="Q85" i="7"/>
  <c r="N85" i="7"/>
  <c r="O85" i="7"/>
  <c r="P85" i="7"/>
  <c r="Q84" i="7"/>
  <c r="N84" i="7"/>
  <c r="O84" i="7"/>
  <c r="P84" i="7"/>
  <c r="Q83" i="7"/>
  <c r="N83" i="7"/>
  <c r="O83" i="7"/>
  <c r="P83" i="7"/>
  <c r="Q82" i="7"/>
  <c r="N82" i="7"/>
  <c r="O82" i="7"/>
  <c r="P82" i="7"/>
  <c r="Q81" i="7"/>
  <c r="N81" i="7"/>
  <c r="O81" i="7"/>
  <c r="P81" i="7"/>
  <c r="Q80" i="7"/>
  <c r="N80" i="7"/>
  <c r="O80" i="7"/>
  <c r="P80" i="7"/>
  <c r="Q79" i="7"/>
  <c r="N79" i="7"/>
  <c r="O79" i="7"/>
  <c r="P79" i="7"/>
  <c r="Q78" i="7"/>
  <c r="N78" i="7"/>
  <c r="O78" i="7"/>
  <c r="P78" i="7"/>
  <c r="Q77" i="7"/>
  <c r="N77" i="7"/>
  <c r="O77" i="7"/>
  <c r="P77" i="7"/>
  <c r="Q76" i="7"/>
  <c r="N76" i="7"/>
  <c r="O76" i="7"/>
  <c r="P76" i="7"/>
  <c r="Q75" i="7"/>
  <c r="N75" i="7"/>
  <c r="O75" i="7"/>
  <c r="P75" i="7"/>
  <c r="J72" i="7"/>
  <c r="G72" i="7"/>
  <c r="H72" i="7"/>
  <c r="I72" i="7"/>
  <c r="N71" i="7"/>
  <c r="O71" i="7"/>
  <c r="P71" i="7"/>
  <c r="Q71" i="7"/>
  <c r="J67" i="7"/>
  <c r="G67" i="7"/>
  <c r="I67" i="7"/>
  <c r="H67" i="7"/>
  <c r="N66" i="7"/>
  <c r="O66" i="7"/>
  <c r="P66" i="7"/>
  <c r="Q66" i="7"/>
  <c r="I63" i="7"/>
  <c r="J63" i="7"/>
  <c r="G63" i="7"/>
  <c r="H63" i="7"/>
  <c r="J62" i="7"/>
  <c r="G62" i="7"/>
  <c r="H62" i="7"/>
  <c r="I62" i="7"/>
  <c r="N61" i="7"/>
  <c r="O61" i="7"/>
  <c r="P61" i="7"/>
  <c r="Q61" i="7"/>
  <c r="J57" i="7"/>
  <c r="I57" i="7"/>
  <c r="G57" i="7"/>
  <c r="H57" i="7"/>
  <c r="J56" i="7"/>
  <c r="G56" i="7"/>
  <c r="H56" i="7"/>
  <c r="I56" i="7"/>
  <c r="O110" i="7"/>
  <c r="P110" i="7"/>
  <c r="N110" i="7"/>
  <c r="Q110" i="7"/>
  <c r="S22" i="7"/>
  <c r="AQ17" i="7"/>
  <c r="AQ7" i="7"/>
  <c r="Q34" i="7" l="1"/>
  <c r="J48" i="7"/>
  <c r="N28" i="7"/>
  <c r="I48" i="7"/>
  <c r="Q28" i="7"/>
  <c r="O28" i="7"/>
  <c r="P53" i="7"/>
  <c r="Q53" i="7"/>
  <c r="O34" i="7"/>
  <c r="O54" i="7"/>
  <c r="G48" i="7"/>
  <c r="N38" i="7"/>
  <c r="O38" i="7"/>
  <c r="J44" i="7"/>
  <c r="I44" i="7"/>
  <c r="Q38" i="7"/>
  <c r="H51" i="7"/>
  <c r="G44" i="7"/>
  <c r="J32" i="7"/>
  <c r="I32" i="7"/>
  <c r="P29" i="7"/>
  <c r="N34" i="7"/>
  <c r="O44" i="7"/>
  <c r="P47" i="7"/>
  <c r="H32" i="7"/>
  <c r="J33" i="7"/>
  <c r="G33" i="7"/>
  <c r="H29" i="7"/>
  <c r="Q32" i="7"/>
  <c r="I26" i="7"/>
  <c r="N32" i="7"/>
  <c r="G35" i="7"/>
  <c r="J26" i="7"/>
  <c r="P52" i="7"/>
  <c r="H31" i="7"/>
  <c r="J31" i="7"/>
  <c r="O47" i="7"/>
  <c r="I35" i="7"/>
  <c r="N52" i="7"/>
  <c r="Q52" i="7"/>
  <c r="Q47" i="7"/>
  <c r="J35" i="7"/>
  <c r="Q49" i="7"/>
  <c r="I31" i="7"/>
  <c r="I54" i="7"/>
  <c r="I51" i="7"/>
  <c r="Q50" i="7"/>
  <c r="I25" i="7"/>
  <c r="P50" i="7"/>
  <c r="J29" i="7"/>
  <c r="I29" i="7"/>
  <c r="G51" i="7"/>
  <c r="J28" i="7"/>
  <c r="O49" i="7"/>
  <c r="O45" i="7"/>
  <c r="J30" i="7"/>
  <c r="N27" i="7"/>
  <c r="I55" i="7"/>
  <c r="I49" i="7"/>
  <c r="I39" i="7"/>
  <c r="H54" i="7"/>
  <c r="Q44" i="7"/>
  <c r="I37" i="7"/>
  <c r="J37" i="7"/>
  <c r="N24" i="7"/>
  <c r="P24" i="7"/>
  <c r="N37" i="7"/>
  <c r="I33" i="7"/>
  <c r="N44" i="7"/>
  <c r="G30" i="7"/>
  <c r="P44" i="7"/>
  <c r="Q24" i="7"/>
  <c r="G37" i="7"/>
  <c r="I30" i="7"/>
  <c r="Q27" i="7"/>
  <c r="O32" i="7"/>
  <c r="H47" i="7"/>
  <c r="H39" i="7"/>
  <c r="N46" i="7"/>
  <c r="O39" i="7"/>
  <c r="Q37" i="7"/>
  <c r="J39" i="7"/>
  <c r="N31" i="7"/>
  <c r="G26" i="7"/>
  <c r="G49" i="7"/>
  <c r="H49" i="7"/>
  <c r="P27" i="7"/>
  <c r="N39" i="7"/>
  <c r="N33" i="7"/>
  <c r="Q54" i="7"/>
  <c r="Q39" i="7"/>
  <c r="O37" i="7"/>
  <c r="O33" i="7"/>
  <c r="P54" i="7"/>
  <c r="P46" i="7"/>
  <c r="J47" i="7"/>
  <c r="I47" i="7"/>
  <c r="Q42" i="7"/>
  <c r="Q33" i="7"/>
  <c r="N25" i="7"/>
  <c r="H52" i="7"/>
  <c r="N36" i="7"/>
  <c r="N35" i="7"/>
  <c r="J23" i="7"/>
  <c r="O35" i="7"/>
  <c r="Q31" i="7"/>
  <c r="I23" i="7"/>
  <c r="N40" i="7"/>
  <c r="O36" i="7"/>
  <c r="O31" i="7"/>
  <c r="N53" i="7"/>
  <c r="H55" i="7"/>
  <c r="H53" i="7"/>
  <c r="P51" i="7"/>
  <c r="P48" i="7"/>
  <c r="N49" i="7"/>
  <c r="G28" i="7"/>
  <c r="Q36" i="7"/>
  <c r="Q35" i="7"/>
  <c r="Q23" i="7"/>
  <c r="I28" i="7"/>
  <c r="J45" i="7"/>
  <c r="G23" i="7"/>
  <c r="AA22" i="7"/>
  <c r="N51" i="7"/>
  <c r="I36" i="7"/>
  <c r="J36" i="7"/>
  <c r="G25" i="7"/>
  <c r="J25" i="7"/>
  <c r="Q30" i="7"/>
  <c r="J38" i="7"/>
  <c r="G36" i="7"/>
  <c r="J52" i="7"/>
  <c r="G52" i="7"/>
  <c r="P55" i="7"/>
  <c r="H43" i="7"/>
  <c r="P30" i="7"/>
  <c r="J24" i="7"/>
  <c r="O25" i="7"/>
  <c r="N55" i="7"/>
  <c r="I38" i="7"/>
  <c r="I34" i="7"/>
  <c r="N30" i="7"/>
  <c r="H38" i="7"/>
  <c r="H34" i="7"/>
  <c r="H24" i="7"/>
  <c r="I24" i="7"/>
  <c r="J43" i="7"/>
  <c r="J34" i="7"/>
  <c r="I43" i="7"/>
  <c r="J55" i="7"/>
  <c r="G55" i="7"/>
  <c r="N48" i="7"/>
  <c r="O48" i="7"/>
  <c r="N50" i="7"/>
  <c r="O50" i="7"/>
  <c r="O53" i="7"/>
  <c r="P45" i="7"/>
  <c r="J50" i="7"/>
  <c r="N41" i="7"/>
  <c r="J27" i="7"/>
  <c r="O52" i="7"/>
  <c r="J53" i="7"/>
  <c r="G53" i="7"/>
  <c r="H45" i="7"/>
  <c r="G45" i="7"/>
  <c r="P23" i="7"/>
  <c r="O23" i="7"/>
  <c r="O51" i="7"/>
  <c r="O46" i="7"/>
  <c r="P40" i="7"/>
  <c r="O40" i="7"/>
  <c r="O55" i="7"/>
  <c r="G46" i="7"/>
  <c r="O42" i="7"/>
  <c r="I50" i="7"/>
  <c r="I46" i="7"/>
  <c r="N42" i="7"/>
  <c r="J54" i="7"/>
  <c r="G54" i="7"/>
  <c r="H46" i="7"/>
  <c r="Q45" i="7"/>
  <c r="Q29" i="7"/>
  <c r="Q25" i="7"/>
  <c r="J46" i="7"/>
  <c r="N29" i="7"/>
  <c r="H50" i="7"/>
  <c r="G50" i="7"/>
  <c r="P41" i="7"/>
  <c r="O41" i="7"/>
  <c r="H27" i="7"/>
  <c r="G27" i="7"/>
  <c r="N22" i="7"/>
  <c r="Q22" i="7"/>
  <c r="P22" i="7"/>
  <c r="AQ22" i="7"/>
  <c r="AI22" i="7"/>
  <c r="K7" i="7"/>
  <c r="S7" i="7"/>
  <c r="AA7" i="7"/>
  <c r="AI7" i="7"/>
  <c r="K8" i="7"/>
  <c r="S8" i="7"/>
  <c r="AA8" i="7"/>
  <c r="AI8" i="7"/>
  <c r="AQ8" i="7"/>
  <c r="K9" i="7"/>
  <c r="S9" i="7"/>
  <c r="AA9" i="7"/>
  <c r="AI9" i="7"/>
  <c r="AQ9" i="7"/>
  <c r="K10" i="7"/>
  <c r="S10" i="7"/>
  <c r="AA10" i="7"/>
  <c r="AI10" i="7"/>
  <c r="AQ10" i="7"/>
  <c r="K11" i="7"/>
  <c r="S11" i="7"/>
  <c r="N11" i="7" s="1"/>
  <c r="AA11" i="7"/>
  <c r="AI11" i="7"/>
  <c r="AQ11" i="7"/>
  <c r="K12" i="7"/>
  <c r="S12" i="7"/>
  <c r="AA12" i="7"/>
  <c r="AI12" i="7"/>
  <c r="AQ12" i="7"/>
  <c r="K13" i="7"/>
  <c r="S13" i="7"/>
  <c r="AA13" i="7"/>
  <c r="AI13" i="7"/>
  <c r="AQ13" i="7"/>
  <c r="K14" i="7"/>
  <c r="S14" i="7"/>
  <c r="AA14" i="7"/>
  <c r="AI14" i="7"/>
  <c r="AQ14" i="7"/>
  <c r="K15" i="7"/>
  <c r="S15" i="7"/>
  <c r="AA15" i="7"/>
  <c r="AI15" i="7"/>
  <c r="AQ15" i="7"/>
  <c r="K16" i="7"/>
  <c r="S16" i="7"/>
  <c r="AA16" i="7"/>
  <c r="AI16" i="7"/>
  <c r="AQ16" i="7"/>
  <c r="K17" i="7"/>
  <c r="S17" i="7"/>
  <c r="AA17" i="7"/>
  <c r="AI17" i="7"/>
  <c r="K18" i="7"/>
  <c r="S18" i="7"/>
  <c r="AA18" i="7"/>
  <c r="AI18" i="7"/>
  <c r="AQ18" i="7"/>
  <c r="K19" i="7"/>
  <c r="S19" i="7"/>
  <c r="AA19" i="7"/>
  <c r="AI19" i="7"/>
  <c r="AQ19" i="7"/>
  <c r="K20" i="7"/>
  <c r="S20" i="7"/>
  <c r="AA20" i="7"/>
  <c r="AI20" i="7"/>
  <c r="AQ20" i="7"/>
  <c r="K21" i="7"/>
  <c r="S21" i="7"/>
  <c r="AA21" i="7"/>
  <c r="AI21" i="7"/>
  <c r="AQ21" i="7"/>
  <c r="K22" i="7"/>
  <c r="O22" i="7"/>
  <c r="AQ6" i="7"/>
  <c r="AI6" i="7" l="1"/>
  <c r="S6" i="7"/>
  <c r="Q6" i="7" s="1"/>
  <c r="K6" i="7"/>
  <c r="J6" i="7" s="1"/>
  <c r="AA6" i="7"/>
  <c r="J21" i="7"/>
  <c r="G21" i="7"/>
  <c r="H21" i="7"/>
  <c r="I21" i="7"/>
  <c r="O15" i="7"/>
  <c r="Q15" i="7"/>
  <c r="P15" i="7"/>
  <c r="N15" i="7"/>
  <c r="J22" i="7"/>
  <c r="G22" i="7"/>
  <c r="H22" i="7"/>
  <c r="I22" i="7"/>
  <c r="N21" i="7"/>
  <c r="O21" i="7"/>
  <c r="Q21" i="7"/>
  <c r="P21" i="7"/>
  <c r="G18" i="7"/>
  <c r="I18" i="7"/>
  <c r="J18" i="7"/>
  <c r="H18" i="7"/>
  <c r="J17" i="7"/>
  <c r="G17" i="7"/>
  <c r="H17" i="7"/>
  <c r="I17" i="7"/>
  <c r="N16" i="7"/>
  <c r="O16" i="7"/>
  <c r="Q16" i="7"/>
  <c r="P16" i="7"/>
  <c r="G13" i="7"/>
  <c r="I13" i="7"/>
  <c r="H13" i="7"/>
  <c r="J13" i="7"/>
  <c r="O12" i="7"/>
  <c r="N12" i="7"/>
  <c r="P12" i="7"/>
  <c r="Q12" i="7"/>
  <c r="J9" i="7"/>
  <c r="G9" i="7"/>
  <c r="H9" i="7"/>
  <c r="I9" i="7"/>
  <c r="O8" i="7"/>
  <c r="P8" i="7"/>
  <c r="Q8" i="7"/>
  <c r="N8" i="7"/>
  <c r="Q7" i="7"/>
  <c r="N7" i="7"/>
  <c r="O7" i="7"/>
  <c r="P7" i="7"/>
  <c r="O20" i="7"/>
  <c r="Q20" i="7"/>
  <c r="P20" i="7"/>
  <c r="N20" i="7"/>
  <c r="G16" i="7"/>
  <c r="I16" i="7"/>
  <c r="J16" i="7"/>
  <c r="H16" i="7"/>
  <c r="I12" i="7"/>
  <c r="J12" i="7"/>
  <c r="G12" i="7"/>
  <c r="H12" i="7"/>
  <c r="G8" i="7"/>
  <c r="I8" i="7"/>
  <c r="J8" i="7"/>
  <c r="H8" i="7"/>
  <c r="I19" i="7"/>
  <c r="G19" i="7"/>
  <c r="J19" i="7"/>
  <c r="H19" i="7"/>
  <c r="O18" i="7"/>
  <c r="P18" i="7"/>
  <c r="Q18" i="7"/>
  <c r="N18" i="7"/>
  <c r="O17" i="7"/>
  <c r="Q17" i="7"/>
  <c r="P17" i="7"/>
  <c r="N17" i="7"/>
  <c r="J14" i="7"/>
  <c r="G14" i="7"/>
  <c r="H14" i="7"/>
  <c r="I14" i="7"/>
  <c r="Q13" i="7"/>
  <c r="O13" i="7"/>
  <c r="N13" i="7"/>
  <c r="P13" i="7"/>
  <c r="J10" i="7"/>
  <c r="G10" i="7"/>
  <c r="I10" i="7"/>
  <c r="H10" i="7"/>
  <c r="N9" i="7"/>
  <c r="O9" i="7"/>
  <c r="Q9" i="7"/>
  <c r="P9" i="7"/>
  <c r="J20" i="7"/>
  <c r="G20" i="7"/>
  <c r="H20" i="7"/>
  <c r="I20" i="7"/>
  <c r="O19" i="7"/>
  <c r="Q19" i="7"/>
  <c r="P19" i="7"/>
  <c r="N19" i="7"/>
  <c r="J15" i="7"/>
  <c r="G15" i="7"/>
  <c r="H15" i="7"/>
  <c r="I15" i="7"/>
  <c r="N14" i="7"/>
  <c r="O14" i="7"/>
  <c r="P14" i="7"/>
  <c r="Q14" i="7"/>
  <c r="G11" i="7"/>
  <c r="I11" i="7"/>
  <c r="H11" i="7"/>
  <c r="J11" i="7"/>
  <c r="O10" i="7"/>
  <c r="Q10" i="7"/>
  <c r="P10" i="7"/>
  <c r="N10" i="7"/>
  <c r="AD7" i="7"/>
  <c r="AH7" i="7"/>
  <c r="AH17" i="7"/>
  <c r="AD17" i="7"/>
  <c r="R11" i="7"/>
  <c r="O11" i="7"/>
  <c r="Q11" i="7"/>
  <c r="P11" i="7"/>
  <c r="G7" i="7"/>
  <c r="I7" i="7"/>
  <c r="J7" i="7"/>
  <c r="H7" i="7"/>
  <c r="AP3" i="7"/>
  <c r="AO3" i="7"/>
  <c r="AO13" i="7" s="1"/>
  <c r="AN3" i="7"/>
  <c r="AN9" i="7" s="1"/>
  <c r="AM3" i="7"/>
  <c r="AM13" i="7" s="1"/>
  <c r="AL3" i="7"/>
  <c r="AK3" i="7"/>
  <c r="AK8" i="7" s="1"/>
  <c r="AH3" i="7"/>
  <c r="AH19" i="7" s="1"/>
  <c r="AG3" i="7"/>
  <c r="AG13" i="7" s="1"/>
  <c r="AF3" i="7"/>
  <c r="AE3" i="7"/>
  <c r="AE10" i="7" s="1"/>
  <c r="AD3" i="7"/>
  <c r="AD22" i="7" s="1"/>
  <c r="AC3" i="7"/>
  <c r="AC13" i="7" s="1"/>
  <c r="Z3" i="7"/>
  <c r="Y3" i="7"/>
  <c r="Y19" i="7" s="1"/>
  <c r="X3" i="7"/>
  <c r="X10" i="7" s="1"/>
  <c r="W3" i="7"/>
  <c r="W21" i="7" s="1"/>
  <c r="V3" i="7"/>
  <c r="U3" i="7"/>
  <c r="U12" i="7" s="1"/>
  <c r="R3" i="7"/>
  <c r="R21" i="7" s="1"/>
  <c r="Q3" i="7"/>
  <c r="P3" i="7"/>
  <c r="O3" i="7"/>
  <c r="N3" i="7"/>
  <c r="M3" i="7"/>
  <c r="M20" i="7" s="1"/>
  <c r="J3" i="7"/>
  <c r="I3" i="7"/>
  <c r="H3" i="7"/>
  <c r="G3" i="7"/>
  <c r="F3" i="7"/>
  <c r="F16" i="7" s="1"/>
  <c r="C9" i="6"/>
  <c r="K5" i="6"/>
  <c r="L5" i="6" s="1"/>
  <c r="N5" i="6" l="1"/>
  <c r="O5" i="6" s="1"/>
  <c r="V553" i="7"/>
  <c r="V534" i="7"/>
  <c r="V542" i="7"/>
  <c r="V539" i="7"/>
  <c r="V548" i="7"/>
  <c r="V551" i="7"/>
  <c r="V543" i="7"/>
  <c r="V541" i="7"/>
  <c r="V552" i="7"/>
  <c r="V537" i="7"/>
  <c r="V549" i="7"/>
  <c r="V544" i="7"/>
  <c r="V546" i="7"/>
  <c r="V536" i="7"/>
  <c r="V540" i="7"/>
  <c r="V545" i="7"/>
  <c r="V550" i="7"/>
  <c r="V538" i="7"/>
  <c r="V526" i="7"/>
  <c r="V535" i="7"/>
  <c r="V547" i="7"/>
  <c r="V533" i="7"/>
  <c r="V523" i="7"/>
  <c r="V524" i="7"/>
  <c r="V531" i="7"/>
  <c r="V527" i="7"/>
  <c r="V528" i="7"/>
  <c r="V525" i="7"/>
  <c r="V529" i="7"/>
  <c r="V532" i="7"/>
  <c r="V530" i="7"/>
  <c r="V522" i="7"/>
  <c r="V512" i="7"/>
  <c r="V505" i="7"/>
  <c r="V520" i="7"/>
  <c r="V516" i="7"/>
  <c r="V509" i="7"/>
  <c r="V515" i="7"/>
  <c r="V513" i="7"/>
  <c r="V519" i="7"/>
  <c r="V521" i="7"/>
  <c r="V455" i="7"/>
  <c r="V514" i="7"/>
  <c r="V506" i="7"/>
  <c r="V481" i="7"/>
  <c r="V510" i="7"/>
  <c r="V518" i="7"/>
  <c r="V508" i="7"/>
  <c r="V511" i="7"/>
  <c r="V517" i="7"/>
  <c r="V507" i="7"/>
  <c r="V447" i="7"/>
  <c r="V502" i="7"/>
  <c r="V457" i="7"/>
  <c r="V499" i="7"/>
  <c r="V468" i="7"/>
  <c r="V450" i="7"/>
  <c r="V461" i="7"/>
  <c r="V485" i="7"/>
  <c r="V497" i="7"/>
  <c r="V480" i="7"/>
  <c r="V476" i="7"/>
  <c r="V490" i="7"/>
  <c r="V451" i="7"/>
  <c r="V474" i="7"/>
  <c r="V487" i="7"/>
  <c r="V464" i="7"/>
  <c r="V479" i="7"/>
  <c r="V484" i="7"/>
  <c r="V463" i="7"/>
  <c r="V483" i="7"/>
  <c r="V475" i="7"/>
  <c r="V471" i="7"/>
  <c r="V496" i="7"/>
  <c r="V492" i="7"/>
  <c r="V467" i="7"/>
  <c r="V462" i="7"/>
  <c r="V456" i="7"/>
  <c r="V500" i="7"/>
  <c r="V504" i="7"/>
  <c r="V446" i="7"/>
  <c r="V466" i="7"/>
  <c r="V493" i="7"/>
  <c r="V453" i="7"/>
  <c r="V477" i="7"/>
  <c r="V465" i="7"/>
  <c r="V448" i="7"/>
  <c r="V478" i="7"/>
  <c r="V503" i="7"/>
  <c r="V489" i="7"/>
  <c r="V501" i="7"/>
  <c r="V454" i="7"/>
  <c r="V498" i="7"/>
  <c r="V470" i="7"/>
  <c r="V495" i="7"/>
  <c r="V488" i="7"/>
  <c r="V472" i="7"/>
  <c r="V482" i="7"/>
  <c r="V469" i="7"/>
  <c r="V473" i="7"/>
  <c r="V486" i="7"/>
  <c r="V458" i="7"/>
  <c r="V452" i="7"/>
  <c r="V460" i="7"/>
  <c r="V459" i="7"/>
  <c r="V449" i="7"/>
  <c r="V494" i="7"/>
  <c r="V491" i="7"/>
  <c r="V442" i="7"/>
  <c r="V443" i="7"/>
  <c r="V444" i="7"/>
  <c r="V445" i="7"/>
  <c r="V419" i="7"/>
  <c r="V427" i="7"/>
  <c r="V437" i="7"/>
  <c r="V410" i="7"/>
  <c r="V441" i="7"/>
  <c r="V420" i="7"/>
  <c r="V440" i="7"/>
  <c r="V411" i="7"/>
  <c r="V363" i="7"/>
  <c r="V416" i="7"/>
  <c r="V408" i="7"/>
  <c r="V429" i="7"/>
  <c r="V404" i="7"/>
  <c r="V406" i="7"/>
  <c r="V433" i="7"/>
  <c r="V403" i="7"/>
  <c r="V359" i="7"/>
  <c r="V371" i="7"/>
  <c r="V426" i="7"/>
  <c r="V392" i="7"/>
  <c r="V400" i="7"/>
  <c r="V415" i="7"/>
  <c r="V422" i="7"/>
  <c r="V407" i="7"/>
  <c r="V402" i="7"/>
  <c r="V428" i="7"/>
  <c r="V414" i="7"/>
  <c r="V375" i="7"/>
  <c r="V379" i="7"/>
  <c r="V425" i="7"/>
  <c r="V430" i="7"/>
  <c r="V417" i="7"/>
  <c r="V434" i="7"/>
  <c r="V431" i="7"/>
  <c r="V423" i="7"/>
  <c r="V421" i="7"/>
  <c r="V412" i="7"/>
  <c r="V409" i="7"/>
  <c r="V435" i="7"/>
  <c r="V413" i="7"/>
  <c r="V396" i="7"/>
  <c r="V424" i="7"/>
  <c r="V432" i="7"/>
  <c r="V436" i="7"/>
  <c r="V438" i="7"/>
  <c r="V418" i="7"/>
  <c r="V439" i="7"/>
  <c r="V405" i="7"/>
  <c r="V301" i="7"/>
  <c r="V384" i="7"/>
  <c r="V281" i="7"/>
  <c r="V308" i="7"/>
  <c r="V367" i="7"/>
  <c r="V388" i="7"/>
  <c r="V393" i="7"/>
  <c r="V397" i="7"/>
  <c r="V349" i="7"/>
  <c r="V324" i="7"/>
  <c r="V381" i="7"/>
  <c r="V362" i="7"/>
  <c r="V394" i="7"/>
  <c r="V383" i="7"/>
  <c r="V368" i="7"/>
  <c r="V377" i="7"/>
  <c r="V389" i="7"/>
  <c r="V385" i="7"/>
  <c r="V401" i="7"/>
  <c r="V378" i="7"/>
  <c r="V316" i="7"/>
  <c r="V395" i="7"/>
  <c r="V386" i="7"/>
  <c r="V376" i="7"/>
  <c r="V360" i="7"/>
  <c r="V373" i="7"/>
  <c r="V290" i="7"/>
  <c r="V305" i="7"/>
  <c r="V328" i="7"/>
  <c r="V398" i="7"/>
  <c r="V366" i="7"/>
  <c r="V364" i="7"/>
  <c r="V356" i="7"/>
  <c r="V358" i="7"/>
  <c r="V369" i="7"/>
  <c r="V312" i="7"/>
  <c r="V399" i="7"/>
  <c r="V391" i="7"/>
  <c r="V390" i="7"/>
  <c r="V380" i="7"/>
  <c r="V372" i="7"/>
  <c r="V361" i="7"/>
  <c r="V365" i="7"/>
  <c r="V313" i="7"/>
  <c r="V374" i="7"/>
  <c r="V357" i="7"/>
  <c r="V382" i="7"/>
  <c r="V387" i="7"/>
  <c r="V370" i="7"/>
  <c r="V332" i="7"/>
  <c r="V338" i="7"/>
  <c r="V293" i="7"/>
  <c r="V288" i="7"/>
  <c r="V341" i="7"/>
  <c r="V289" i="7"/>
  <c r="V296" i="7"/>
  <c r="V303" i="7"/>
  <c r="V212" i="7"/>
  <c r="V220" i="7"/>
  <c r="V228" i="7"/>
  <c r="V236" i="7"/>
  <c r="V244" i="7"/>
  <c r="V252" i="7"/>
  <c r="V260" i="7"/>
  <c r="V268" i="7"/>
  <c r="V307" i="7"/>
  <c r="V320" i="7"/>
  <c r="V297" i="7"/>
  <c r="V309" i="7"/>
  <c r="V345" i="7"/>
  <c r="V292" i="7"/>
  <c r="V329" i="7"/>
  <c r="V282" i="7"/>
  <c r="V294" i="7"/>
  <c r="V314" i="7"/>
  <c r="V342" i="7"/>
  <c r="V350" i="7"/>
  <c r="V323" i="7"/>
  <c r="V327" i="7"/>
  <c r="V347" i="7"/>
  <c r="V348" i="7"/>
  <c r="V344" i="7"/>
  <c r="V343" i="7"/>
  <c r="V326" i="7"/>
  <c r="V208" i="7"/>
  <c r="V216" i="7"/>
  <c r="V224" i="7"/>
  <c r="V232" i="7"/>
  <c r="V240" i="7"/>
  <c r="V248" i="7"/>
  <c r="V256" i="7"/>
  <c r="V264" i="7"/>
  <c r="V272" i="7"/>
  <c r="V319" i="7"/>
  <c r="V339" i="7"/>
  <c r="V302" i="7"/>
  <c r="V340" i="7"/>
  <c r="V306" i="7"/>
  <c r="V300" i="7"/>
  <c r="V317" i="7"/>
  <c r="V355" i="7"/>
  <c r="V284" i="7"/>
  <c r="V336" i="7"/>
  <c r="V285" i="7"/>
  <c r="V335" i="7"/>
  <c r="V337" i="7"/>
  <c r="V346" i="7"/>
  <c r="V331" i="7"/>
  <c r="V354" i="7"/>
  <c r="V286" i="7"/>
  <c r="V325" i="7"/>
  <c r="V351" i="7"/>
  <c r="V321" i="7"/>
  <c r="V298" i="7"/>
  <c r="V322" i="7"/>
  <c r="V304" i="7"/>
  <c r="V295" i="7"/>
  <c r="V291" i="7"/>
  <c r="V287" i="7"/>
  <c r="V352" i="7"/>
  <c r="V318" i="7"/>
  <c r="V333" i="7"/>
  <c r="V334" i="7"/>
  <c r="V353" i="7"/>
  <c r="V330" i="7"/>
  <c r="V299" i="7"/>
  <c r="V315" i="7"/>
  <c r="V311" i="7"/>
  <c r="V283" i="7"/>
  <c r="V310" i="7"/>
  <c r="V152" i="7"/>
  <c r="V176" i="7"/>
  <c r="V184" i="7"/>
  <c r="V211" i="7"/>
  <c r="V215" i="7"/>
  <c r="V239" i="7"/>
  <c r="V255" i="7"/>
  <c r="V223" i="7"/>
  <c r="V177" i="7"/>
  <c r="V153" i="7"/>
  <c r="V141" i="7"/>
  <c r="V201" i="7"/>
  <c r="V160" i="7"/>
  <c r="V192" i="7"/>
  <c r="V219" i="7"/>
  <c r="V235" i="7"/>
  <c r="V267" i="7"/>
  <c r="V231" i="7"/>
  <c r="V279" i="7"/>
  <c r="V115" i="7"/>
  <c r="V125" i="7"/>
  <c r="V128" i="7"/>
  <c r="V227" i="7"/>
  <c r="V251" i="7"/>
  <c r="V103" i="7"/>
  <c r="V185" i="7"/>
  <c r="V132" i="7"/>
  <c r="V144" i="7"/>
  <c r="V241" i="7"/>
  <c r="V172" i="7"/>
  <c r="V276" i="7"/>
  <c r="V247" i="7"/>
  <c r="V243" i="7"/>
  <c r="V280" i="7"/>
  <c r="V263" i="7"/>
  <c r="V259" i="7"/>
  <c r="V271" i="7"/>
  <c r="V275" i="7"/>
  <c r="V147" i="7"/>
  <c r="V169" i="7"/>
  <c r="V214" i="7"/>
  <c r="V237" i="7"/>
  <c r="V238" i="7"/>
  <c r="V233" i="7"/>
  <c r="V278" i="7"/>
  <c r="V270" i="7"/>
  <c r="V262" i="7"/>
  <c r="V277" i="7"/>
  <c r="V218" i="7"/>
  <c r="V254" i="7"/>
  <c r="V242" i="7"/>
  <c r="V230" i="7"/>
  <c r="V225" i="7"/>
  <c r="V250" i="7"/>
  <c r="V210" i="7"/>
  <c r="V221" i="7"/>
  <c r="V265" i="7"/>
  <c r="V217" i="7"/>
  <c r="V261" i="7"/>
  <c r="V257" i="7"/>
  <c r="V269" i="7"/>
  <c r="V226" i="7"/>
  <c r="V274" i="7"/>
  <c r="V266" i="7"/>
  <c r="V245" i="7"/>
  <c r="V258" i="7"/>
  <c r="V246" i="7"/>
  <c r="V234" i="7"/>
  <c r="V273" i="7"/>
  <c r="V209" i="7"/>
  <c r="V253" i="7"/>
  <c r="V249" i="7"/>
  <c r="V222" i="7"/>
  <c r="V229" i="7"/>
  <c r="V213" i="7"/>
  <c r="V189" i="7"/>
  <c r="V156" i="7"/>
  <c r="V166" i="7"/>
  <c r="V99" i="7"/>
  <c r="V131" i="7"/>
  <c r="V157" i="7"/>
  <c r="V182" i="7"/>
  <c r="V202" i="7"/>
  <c r="V187" i="7"/>
  <c r="V146" i="7"/>
  <c r="V105" i="7"/>
  <c r="V142" i="7"/>
  <c r="V139" i="7"/>
  <c r="V181" i="7"/>
  <c r="V127" i="7"/>
  <c r="V196" i="7"/>
  <c r="V120" i="7"/>
  <c r="V124" i="7"/>
  <c r="V113" i="7"/>
  <c r="V137" i="7"/>
  <c r="V155" i="7"/>
  <c r="V133" i="7"/>
  <c r="V170" i="7"/>
  <c r="V174" i="7"/>
  <c r="V158" i="7"/>
  <c r="V205" i="7"/>
  <c r="V186" i="7"/>
  <c r="V164" i="7"/>
  <c r="V180" i="7"/>
  <c r="V140" i="7"/>
  <c r="V107" i="7"/>
  <c r="V138" i="7"/>
  <c r="V150" i="7"/>
  <c r="V173" i="7"/>
  <c r="V97" i="7"/>
  <c r="V188" i="7"/>
  <c r="V168" i="7"/>
  <c r="V136" i="7"/>
  <c r="V198" i="7"/>
  <c r="V171" i="7"/>
  <c r="V118" i="7"/>
  <c r="V206" i="7"/>
  <c r="V197" i="7"/>
  <c r="V121" i="7"/>
  <c r="V154" i="7"/>
  <c r="V119" i="7"/>
  <c r="V195" i="7"/>
  <c r="V122" i="7"/>
  <c r="V151" i="7"/>
  <c r="V193" i="7"/>
  <c r="V161" i="7"/>
  <c r="V178" i="7"/>
  <c r="V179" i="7"/>
  <c r="V134" i="7"/>
  <c r="V112" i="7"/>
  <c r="V30" i="7"/>
  <c r="V98" i="7"/>
  <c r="V67" i="7"/>
  <c r="V56" i="7"/>
  <c r="V36" i="7"/>
  <c r="V203" i="7"/>
  <c r="V100" i="7"/>
  <c r="V68" i="7"/>
  <c r="V109" i="7"/>
  <c r="V74" i="7"/>
  <c r="V60" i="7"/>
  <c r="V191" i="7"/>
  <c r="V167" i="7"/>
  <c r="V126" i="7"/>
  <c r="V101" i="7"/>
  <c r="V148" i="7"/>
  <c r="V165" i="7"/>
  <c r="V149" i="7"/>
  <c r="V130" i="7"/>
  <c r="V129" i="7"/>
  <c r="V104" i="7"/>
  <c r="V95" i="7"/>
  <c r="V93" i="7"/>
  <c r="V91" i="7"/>
  <c r="V89" i="7"/>
  <c r="V87" i="7"/>
  <c r="V85" i="7"/>
  <c r="V83" i="7"/>
  <c r="V81" i="7"/>
  <c r="V79" i="7"/>
  <c r="V77" i="7"/>
  <c r="V76" i="7"/>
  <c r="V75" i="7"/>
  <c r="V71" i="7"/>
  <c r="V31" i="7"/>
  <c r="V114" i="7"/>
  <c r="V106" i="7"/>
  <c r="V63" i="7"/>
  <c r="V57" i="7"/>
  <c r="V200" i="7"/>
  <c r="V108" i="7"/>
  <c r="V64" i="7"/>
  <c r="V116" i="7"/>
  <c r="V59" i="7"/>
  <c r="V190" i="7"/>
  <c r="V183" i="7"/>
  <c r="V123" i="7"/>
  <c r="V162" i="7"/>
  <c r="V194" i="7"/>
  <c r="V135" i="7"/>
  <c r="V145" i="7"/>
  <c r="V61" i="7"/>
  <c r="V111" i="7"/>
  <c r="V24" i="7"/>
  <c r="V28" i="7"/>
  <c r="V32" i="7"/>
  <c r="V44" i="7"/>
  <c r="V38" i="7"/>
  <c r="V73" i="7"/>
  <c r="V58" i="7"/>
  <c r="V110" i="7"/>
  <c r="V102" i="7"/>
  <c r="V69" i="7"/>
  <c r="V65" i="7"/>
  <c r="V175" i="7"/>
  <c r="V159" i="7"/>
  <c r="V143" i="7"/>
  <c r="V163" i="7"/>
  <c r="V207" i="7"/>
  <c r="V117" i="7"/>
  <c r="V96" i="7"/>
  <c r="V94" i="7"/>
  <c r="V92" i="7"/>
  <c r="V90" i="7"/>
  <c r="V88" i="7"/>
  <c r="V86" i="7"/>
  <c r="V84" i="7"/>
  <c r="V82" i="7"/>
  <c r="V80" i="7"/>
  <c r="V78" i="7"/>
  <c r="V66" i="7"/>
  <c r="V37" i="7"/>
  <c r="V45" i="7"/>
  <c r="V72" i="7"/>
  <c r="V62" i="7"/>
  <c r="V204" i="7"/>
  <c r="V199" i="7"/>
  <c r="V70" i="7"/>
  <c r="V33" i="7"/>
  <c r="V39" i="7"/>
  <c r="V27" i="7"/>
  <c r="V40" i="7"/>
  <c r="V52" i="7"/>
  <c r="V46" i="7"/>
  <c r="V26" i="7"/>
  <c r="V50" i="7"/>
  <c r="V48" i="7"/>
  <c r="V54" i="7"/>
  <c r="V55" i="7"/>
  <c r="V43" i="7"/>
  <c r="V35" i="7"/>
  <c r="V25" i="7"/>
  <c r="V34" i="7"/>
  <c r="V53" i="7"/>
  <c r="V47" i="7"/>
  <c r="V42" i="7"/>
  <c r="V29" i="7"/>
  <c r="V23" i="7"/>
  <c r="V51" i="7"/>
  <c r="V49" i="7"/>
  <c r="V41" i="7"/>
  <c r="Z534" i="7"/>
  <c r="Z553" i="7"/>
  <c r="Z550" i="7"/>
  <c r="Z535" i="7"/>
  <c r="Z541" i="7"/>
  <c r="Z546" i="7"/>
  <c r="Z537" i="7"/>
  <c r="Z538" i="7"/>
  <c r="Z540" i="7"/>
  <c r="Z545" i="7"/>
  <c r="Z526" i="7"/>
  <c r="Z542" i="7"/>
  <c r="Z539" i="7"/>
  <c r="Z548" i="7"/>
  <c r="Z547" i="7"/>
  <c r="Z543" i="7"/>
  <c r="Z536" i="7"/>
  <c r="Z544" i="7"/>
  <c r="Z551" i="7"/>
  <c r="Z552" i="7"/>
  <c r="Z549" i="7"/>
  <c r="Z532" i="7"/>
  <c r="Z533" i="7"/>
  <c r="Z530" i="7"/>
  <c r="Z527" i="7"/>
  <c r="Z522" i="7"/>
  <c r="Z529" i="7"/>
  <c r="Z523" i="7"/>
  <c r="Z525" i="7"/>
  <c r="Z528" i="7"/>
  <c r="Z524" i="7"/>
  <c r="Z531" i="7"/>
  <c r="Z519" i="7"/>
  <c r="Z512" i="7"/>
  <c r="Z517" i="7"/>
  <c r="Z447" i="7"/>
  <c r="Z509" i="7"/>
  <c r="Z515" i="7"/>
  <c r="Z513" i="7"/>
  <c r="Z507" i="7"/>
  <c r="Z510" i="7"/>
  <c r="Z511" i="7"/>
  <c r="Z502" i="7"/>
  <c r="Z521" i="7"/>
  <c r="Z508" i="7"/>
  <c r="Z455" i="7"/>
  <c r="Z518" i="7"/>
  <c r="Z514" i="7"/>
  <c r="Z506" i="7"/>
  <c r="Z481" i="7"/>
  <c r="Z505" i="7"/>
  <c r="Z520" i="7"/>
  <c r="Z516" i="7"/>
  <c r="Z453" i="7"/>
  <c r="Z468" i="7"/>
  <c r="Z460" i="7"/>
  <c r="Z462" i="7"/>
  <c r="Z497" i="7"/>
  <c r="Z499" i="7"/>
  <c r="Z485" i="7"/>
  <c r="Z479" i="7"/>
  <c r="Z484" i="7"/>
  <c r="Z463" i="7"/>
  <c r="Z467" i="7"/>
  <c r="Z456" i="7"/>
  <c r="Z477" i="7"/>
  <c r="Z446" i="7"/>
  <c r="Z475" i="7"/>
  <c r="Z478" i="7"/>
  <c r="Z464" i="7"/>
  <c r="Z487" i="7"/>
  <c r="Z466" i="7"/>
  <c r="Z480" i="7"/>
  <c r="Z486" i="7"/>
  <c r="Z490" i="7"/>
  <c r="Z498" i="7"/>
  <c r="Z465" i="7"/>
  <c r="Z448" i="7"/>
  <c r="Z476" i="7"/>
  <c r="Z457" i="7"/>
  <c r="Z451" i="7"/>
  <c r="Z500" i="7"/>
  <c r="Z504" i="7"/>
  <c r="Z471" i="7"/>
  <c r="Z493" i="7"/>
  <c r="Z488" i="7"/>
  <c r="Z458" i="7"/>
  <c r="Z473" i="7"/>
  <c r="Z449" i="7"/>
  <c r="Z474" i="7"/>
  <c r="Z472" i="7"/>
  <c r="Z452" i="7"/>
  <c r="Z469" i="7"/>
  <c r="Z459" i="7"/>
  <c r="Z450" i="7"/>
  <c r="Z470" i="7"/>
  <c r="Z495" i="7"/>
  <c r="Z482" i="7"/>
  <c r="Z454" i="7"/>
  <c r="Z461" i="7"/>
  <c r="Z483" i="7"/>
  <c r="Z496" i="7"/>
  <c r="Z492" i="7"/>
  <c r="Z503" i="7"/>
  <c r="Z494" i="7"/>
  <c r="Z491" i="7"/>
  <c r="Z489" i="7"/>
  <c r="Z501" i="7"/>
  <c r="Z442" i="7"/>
  <c r="Z444" i="7"/>
  <c r="Z445" i="7"/>
  <c r="Z443" i="7"/>
  <c r="Z437" i="7"/>
  <c r="Z410" i="7"/>
  <c r="Z441" i="7"/>
  <c r="Z419" i="7"/>
  <c r="Z427" i="7"/>
  <c r="Z432" i="7"/>
  <c r="Z420" i="7"/>
  <c r="Z359" i="7"/>
  <c r="Z371" i="7"/>
  <c r="Z396" i="7"/>
  <c r="Z416" i="7"/>
  <c r="Z429" i="7"/>
  <c r="Z440" i="7"/>
  <c r="Z406" i="7"/>
  <c r="Z403" i="7"/>
  <c r="Z436" i="7"/>
  <c r="Z414" i="7"/>
  <c r="Z375" i="7"/>
  <c r="Z379" i="7"/>
  <c r="Z425" i="7"/>
  <c r="Z434" i="7"/>
  <c r="Z421" i="7"/>
  <c r="Z412" i="7"/>
  <c r="Z422" i="7"/>
  <c r="Z418" i="7"/>
  <c r="Z435" i="7"/>
  <c r="Z363" i="7"/>
  <c r="Z413" i="7"/>
  <c r="Z426" i="7"/>
  <c r="Z404" i="7"/>
  <c r="Z433" i="7"/>
  <c r="Z424" i="7"/>
  <c r="Z415" i="7"/>
  <c r="Z428" i="7"/>
  <c r="Z438" i="7"/>
  <c r="Z392" i="7"/>
  <c r="Z400" i="7"/>
  <c r="Z439" i="7"/>
  <c r="Z405" i="7"/>
  <c r="Z402" i="7"/>
  <c r="Z407" i="7"/>
  <c r="Z411" i="7"/>
  <c r="Z430" i="7"/>
  <c r="Z417" i="7"/>
  <c r="Z431" i="7"/>
  <c r="Z423" i="7"/>
  <c r="Z408" i="7"/>
  <c r="Z409" i="7"/>
  <c r="Z384" i="7"/>
  <c r="Z301" i="7"/>
  <c r="Z388" i="7"/>
  <c r="Z281" i="7"/>
  <c r="Z349" i="7"/>
  <c r="Z397" i="7"/>
  <c r="Z367" i="7"/>
  <c r="Z393" i="7"/>
  <c r="Z389" i="7"/>
  <c r="Z305" i="7"/>
  <c r="Z385" i="7"/>
  <c r="Z401" i="7"/>
  <c r="Z316" i="7"/>
  <c r="Z308" i="7"/>
  <c r="Z386" i="7"/>
  <c r="Z376" i="7"/>
  <c r="Z360" i="7"/>
  <c r="Z373" i="7"/>
  <c r="Z290" i="7"/>
  <c r="Z362" i="7"/>
  <c r="Z328" i="7"/>
  <c r="Z398" i="7"/>
  <c r="Z366" i="7"/>
  <c r="Z368" i="7"/>
  <c r="Z312" i="7"/>
  <c r="Z378" i="7"/>
  <c r="Z395" i="7"/>
  <c r="Z390" i="7"/>
  <c r="Z380" i="7"/>
  <c r="Z372" i="7"/>
  <c r="Z361" i="7"/>
  <c r="Z365" i="7"/>
  <c r="Z387" i="7"/>
  <c r="Z374" i="7"/>
  <c r="Z357" i="7"/>
  <c r="Z382" i="7"/>
  <c r="Z324" i="7"/>
  <c r="Z381" i="7"/>
  <c r="Z394" i="7"/>
  <c r="Z399" i="7"/>
  <c r="Z391" i="7"/>
  <c r="Z383" i="7"/>
  <c r="Z364" i="7"/>
  <c r="Z356" i="7"/>
  <c r="Z377" i="7"/>
  <c r="Z369" i="7"/>
  <c r="Z313" i="7"/>
  <c r="Z370" i="7"/>
  <c r="Z358" i="7"/>
  <c r="Z342" i="7"/>
  <c r="Z335" i="7"/>
  <c r="Z288" i="7"/>
  <c r="Z332" i="7"/>
  <c r="Z329" i="7"/>
  <c r="Z282" i="7"/>
  <c r="Z294" i="7"/>
  <c r="Z314" i="7"/>
  <c r="Z285" i="7"/>
  <c r="Z297" i="7"/>
  <c r="Z337" i="7"/>
  <c r="Z327" i="7"/>
  <c r="Z309" i="7"/>
  <c r="Z347" i="7"/>
  <c r="Z348" i="7"/>
  <c r="Z344" i="7"/>
  <c r="Z343" i="7"/>
  <c r="Z326" i="7"/>
  <c r="Z212" i="7"/>
  <c r="Z220" i="7"/>
  <c r="Z228" i="7"/>
  <c r="Z236" i="7"/>
  <c r="Z244" i="7"/>
  <c r="Z252" i="7"/>
  <c r="Z260" i="7"/>
  <c r="Z268" i="7"/>
  <c r="Z339" i="7"/>
  <c r="Z302" i="7"/>
  <c r="Z340" i="7"/>
  <c r="Z307" i="7"/>
  <c r="Z306" i="7"/>
  <c r="Z296" i="7"/>
  <c r="Z350" i="7"/>
  <c r="Z300" i="7"/>
  <c r="Z336" i="7"/>
  <c r="Z284" i="7"/>
  <c r="Z346" i="7"/>
  <c r="Z320" i="7"/>
  <c r="Z338" i="7"/>
  <c r="Z341" i="7"/>
  <c r="Z331" i="7"/>
  <c r="Z354" i="7"/>
  <c r="Z286" i="7"/>
  <c r="Z325" i="7"/>
  <c r="Z351" i="7"/>
  <c r="Z321" i="7"/>
  <c r="Z298" i="7"/>
  <c r="Z322" i="7"/>
  <c r="Z315" i="7"/>
  <c r="Z317" i="7"/>
  <c r="Z355" i="7"/>
  <c r="Z323" i="7"/>
  <c r="Z292" i="7"/>
  <c r="Z293" i="7"/>
  <c r="Z345" i="7"/>
  <c r="Z289" i="7"/>
  <c r="Z303" i="7"/>
  <c r="Z208" i="7"/>
  <c r="Z216" i="7"/>
  <c r="Z224" i="7"/>
  <c r="Z232" i="7"/>
  <c r="Z240" i="7"/>
  <c r="Z248" i="7"/>
  <c r="Z256" i="7"/>
  <c r="Z264" i="7"/>
  <c r="Z272" i="7"/>
  <c r="Z319" i="7"/>
  <c r="Z333" i="7"/>
  <c r="Z334" i="7"/>
  <c r="Z353" i="7"/>
  <c r="Z330" i="7"/>
  <c r="Z304" i="7"/>
  <c r="Z295" i="7"/>
  <c r="Z287" i="7"/>
  <c r="Z311" i="7"/>
  <c r="Z291" i="7"/>
  <c r="Z283" i="7"/>
  <c r="Z310" i="7"/>
  <c r="Z299" i="7"/>
  <c r="Z352" i="7"/>
  <c r="Z318" i="7"/>
  <c r="Z275" i="7"/>
  <c r="Z259" i="7"/>
  <c r="Z251" i="7"/>
  <c r="Z227" i="7"/>
  <c r="Z147" i="7"/>
  <c r="Z169" i="7"/>
  <c r="Z144" i="7"/>
  <c r="Z241" i="7"/>
  <c r="Z172" i="7"/>
  <c r="Z125" i="7"/>
  <c r="Z263" i="7"/>
  <c r="Z276" i="7"/>
  <c r="Z247" i="7"/>
  <c r="Z219" i="7"/>
  <c r="Z177" i="7"/>
  <c r="Z153" i="7"/>
  <c r="Z132" i="7"/>
  <c r="Z103" i="7"/>
  <c r="Z184" i="7"/>
  <c r="Z192" i="7"/>
  <c r="Z218" i="7"/>
  <c r="Z223" i="7"/>
  <c r="Z267" i="7"/>
  <c r="Z239" i="7"/>
  <c r="Z211" i="7"/>
  <c r="Z231" i="7"/>
  <c r="Z243" i="7"/>
  <c r="Z152" i="7"/>
  <c r="Z160" i="7"/>
  <c r="Z176" i="7"/>
  <c r="Z141" i="7"/>
  <c r="Z271" i="7"/>
  <c r="Z280" i="7"/>
  <c r="Z215" i="7"/>
  <c r="Z255" i="7"/>
  <c r="Z235" i="7"/>
  <c r="Z185" i="7"/>
  <c r="Z279" i="7"/>
  <c r="Z115" i="7"/>
  <c r="Z128" i="7"/>
  <c r="Z254" i="7"/>
  <c r="Z242" i="7"/>
  <c r="Z230" i="7"/>
  <c r="Z209" i="7"/>
  <c r="Z225" i="7"/>
  <c r="Z250" i="7"/>
  <c r="Z210" i="7"/>
  <c r="Z221" i="7"/>
  <c r="Z217" i="7"/>
  <c r="Z277" i="7"/>
  <c r="Z245" i="7"/>
  <c r="Z213" i="7"/>
  <c r="Z229" i="7"/>
  <c r="Z269" i="7"/>
  <c r="Z226" i="7"/>
  <c r="Z274" i="7"/>
  <c r="Z266" i="7"/>
  <c r="Z258" i="7"/>
  <c r="Z246" i="7"/>
  <c r="Z234" i="7"/>
  <c r="Z273" i="7"/>
  <c r="Z253" i="7"/>
  <c r="Z249" i="7"/>
  <c r="Z222" i="7"/>
  <c r="Z201" i="7"/>
  <c r="Z257" i="7"/>
  <c r="Z214" i="7"/>
  <c r="Z237" i="7"/>
  <c r="Z238" i="7"/>
  <c r="Z265" i="7"/>
  <c r="Z233" i="7"/>
  <c r="Z278" i="7"/>
  <c r="Z270" i="7"/>
  <c r="Z262" i="7"/>
  <c r="Z261" i="7"/>
  <c r="Z129" i="7"/>
  <c r="Z101" i="7"/>
  <c r="Z196" i="7"/>
  <c r="Z189" i="7"/>
  <c r="Z154" i="7"/>
  <c r="Z174" i="7"/>
  <c r="Z180" i="7"/>
  <c r="Z150" i="7"/>
  <c r="Z191" i="7"/>
  <c r="Z183" i="7"/>
  <c r="Z167" i="7"/>
  <c r="Z159" i="7"/>
  <c r="Z151" i="7"/>
  <c r="Z119" i="7"/>
  <c r="Z162" i="7"/>
  <c r="Z195" i="7"/>
  <c r="Z133" i="7"/>
  <c r="Z202" i="7"/>
  <c r="Z113" i="7"/>
  <c r="Z156" i="7"/>
  <c r="Z206" i="7"/>
  <c r="Z164" i="7"/>
  <c r="Z142" i="7"/>
  <c r="Z190" i="7"/>
  <c r="Z107" i="7"/>
  <c r="Z120" i="7"/>
  <c r="Z118" i="7"/>
  <c r="Z137" i="7"/>
  <c r="Z166" i="7"/>
  <c r="Z121" i="7"/>
  <c r="Z155" i="7"/>
  <c r="Z146" i="7"/>
  <c r="Z99" i="7"/>
  <c r="Z198" i="7"/>
  <c r="Z173" i="7"/>
  <c r="Z205" i="7"/>
  <c r="Z182" i="7"/>
  <c r="Z186" i="7"/>
  <c r="Z158" i="7"/>
  <c r="Z187" i="7"/>
  <c r="Z157" i="7"/>
  <c r="Z170" i="7"/>
  <c r="Z105" i="7"/>
  <c r="Z136" i="7"/>
  <c r="Z148" i="7"/>
  <c r="Z171" i="7"/>
  <c r="Z168" i="7"/>
  <c r="Z138" i="7"/>
  <c r="Z131" i="7"/>
  <c r="Z188" i="7"/>
  <c r="Z197" i="7"/>
  <c r="Z97" i="7"/>
  <c r="Z175" i="7"/>
  <c r="Z143" i="7"/>
  <c r="Z161" i="7"/>
  <c r="Z126" i="7"/>
  <c r="Z181" i="7"/>
  <c r="Z163" i="7"/>
  <c r="Z194" i="7"/>
  <c r="Z95" i="7"/>
  <c r="Z93" i="7"/>
  <c r="Z91" i="7"/>
  <c r="Z89" i="7"/>
  <c r="Z87" i="7"/>
  <c r="Z85" i="7"/>
  <c r="Z83" i="7"/>
  <c r="Z81" i="7"/>
  <c r="Z79" i="7"/>
  <c r="Z77" i="7"/>
  <c r="Z76" i="7"/>
  <c r="Z75" i="7"/>
  <c r="Z71" i="7"/>
  <c r="Z111" i="7"/>
  <c r="Z38" i="7"/>
  <c r="Z63" i="7"/>
  <c r="Z57" i="7"/>
  <c r="Z24" i="7"/>
  <c r="Z28" i="7"/>
  <c r="Z32" i="7"/>
  <c r="Z45" i="7"/>
  <c r="Z204" i="7"/>
  <c r="Z64" i="7"/>
  <c r="Z110" i="7"/>
  <c r="Z102" i="7"/>
  <c r="Z193" i="7"/>
  <c r="Z122" i="7"/>
  <c r="Z135" i="7"/>
  <c r="Z179" i="7"/>
  <c r="Z117" i="7"/>
  <c r="Z61" i="7"/>
  <c r="Z37" i="7"/>
  <c r="Z73" i="7"/>
  <c r="Z58" i="7"/>
  <c r="Z69" i="7"/>
  <c r="Z65" i="7"/>
  <c r="Z59" i="7"/>
  <c r="Z139" i="7"/>
  <c r="Z165" i="7"/>
  <c r="Z178" i="7"/>
  <c r="Z149" i="7"/>
  <c r="Z134" i="7"/>
  <c r="Z140" i="7"/>
  <c r="Z207" i="7"/>
  <c r="Z96" i="7"/>
  <c r="Z94" i="7"/>
  <c r="Z92" i="7"/>
  <c r="Z90" i="7"/>
  <c r="Z88" i="7"/>
  <c r="Z86" i="7"/>
  <c r="Z84" i="7"/>
  <c r="Z82" i="7"/>
  <c r="Z80" i="7"/>
  <c r="Z78" i="7"/>
  <c r="Z66" i="7"/>
  <c r="Z112" i="7"/>
  <c r="Z36" i="7"/>
  <c r="Z98" i="7"/>
  <c r="Z72" i="7"/>
  <c r="Z62" i="7"/>
  <c r="Z30" i="7"/>
  <c r="Z200" i="7"/>
  <c r="Z100" i="7"/>
  <c r="Z109" i="7"/>
  <c r="Z199" i="7"/>
  <c r="Z70" i="7"/>
  <c r="Z123" i="7"/>
  <c r="Z127" i="7"/>
  <c r="Z130" i="7"/>
  <c r="Z145" i="7"/>
  <c r="Z124" i="7"/>
  <c r="Z104" i="7"/>
  <c r="Z114" i="7"/>
  <c r="Z106" i="7"/>
  <c r="Z67" i="7"/>
  <c r="Z56" i="7"/>
  <c r="Z31" i="7"/>
  <c r="Z44" i="7"/>
  <c r="Z203" i="7"/>
  <c r="Z108" i="7"/>
  <c r="Z68" i="7"/>
  <c r="Z116" i="7"/>
  <c r="Z74" i="7"/>
  <c r="Z60" i="7"/>
  <c r="Z43" i="7"/>
  <c r="Z23" i="7"/>
  <c r="Z26" i="7"/>
  <c r="Z49" i="7"/>
  <c r="Z48" i="7"/>
  <c r="Z54" i="7"/>
  <c r="Z35" i="7"/>
  <c r="Z25" i="7"/>
  <c r="Z42" i="7"/>
  <c r="Z27" i="7"/>
  <c r="Z50" i="7"/>
  <c r="Z46" i="7"/>
  <c r="Z41" i="7"/>
  <c r="Z33" i="7"/>
  <c r="Z47" i="7"/>
  <c r="Z51" i="7"/>
  <c r="Z52" i="7"/>
  <c r="Z53" i="7"/>
  <c r="Z55" i="7"/>
  <c r="Z39" i="7"/>
  <c r="Z29" i="7"/>
  <c r="Z40" i="7"/>
  <c r="Z34" i="7"/>
  <c r="AF553" i="7"/>
  <c r="AF538" i="7"/>
  <c r="AF536" i="7"/>
  <c r="AF537" i="7"/>
  <c r="AF546" i="7"/>
  <c r="AF541" i="7"/>
  <c r="AF543" i="7"/>
  <c r="AF529" i="7"/>
  <c r="AF542" i="7"/>
  <c r="AF534" i="7"/>
  <c r="AF540" i="7"/>
  <c r="AF539" i="7"/>
  <c r="AF549" i="7"/>
  <c r="AF544" i="7"/>
  <c r="AF552" i="7"/>
  <c r="AF550" i="7"/>
  <c r="AF525" i="7"/>
  <c r="AF551" i="7"/>
  <c r="AF548" i="7"/>
  <c r="AF535" i="7"/>
  <c r="AF547" i="7"/>
  <c r="AF545" i="7"/>
  <c r="AF518" i="7"/>
  <c r="AF531" i="7"/>
  <c r="AF528" i="7"/>
  <c r="AF522" i="7"/>
  <c r="AF524" i="7"/>
  <c r="AF523" i="7"/>
  <c r="AF508" i="7"/>
  <c r="AF527" i="7"/>
  <c r="AF519" i="7"/>
  <c r="AF526" i="7"/>
  <c r="AF530" i="7"/>
  <c r="AF512" i="7"/>
  <c r="AF532" i="7"/>
  <c r="AF533" i="7"/>
  <c r="AF450" i="7"/>
  <c r="AF497" i="7"/>
  <c r="AF485" i="7"/>
  <c r="AF510" i="7"/>
  <c r="AF499" i="7"/>
  <c r="AF505" i="7"/>
  <c r="AF514" i="7"/>
  <c r="AF520" i="7"/>
  <c r="AF509" i="7"/>
  <c r="AF473" i="7"/>
  <c r="AF511" i="7"/>
  <c r="AF479" i="7"/>
  <c r="AF521" i="7"/>
  <c r="AF516" i="7"/>
  <c r="AF468" i="7"/>
  <c r="AF457" i="7"/>
  <c r="AF507" i="7"/>
  <c r="AF464" i="7"/>
  <c r="AF470" i="7"/>
  <c r="AF456" i="7"/>
  <c r="AF517" i="7"/>
  <c r="AF463" i="7"/>
  <c r="AF515" i="7"/>
  <c r="AF513" i="7"/>
  <c r="AF506" i="7"/>
  <c r="AF460" i="7"/>
  <c r="AF462" i="7"/>
  <c r="AF455" i="7"/>
  <c r="AF484" i="7"/>
  <c r="AF458" i="7"/>
  <c r="AF472" i="7"/>
  <c r="AF481" i="7"/>
  <c r="AF471" i="7"/>
  <c r="AF466" i="7"/>
  <c r="AF491" i="7"/>
  <c r="AF467" i="7"/>
  <c r="AF480" i="7"/>
  <c r="AF490" i="7"/>
  <c r="AF486" i="7"/>
  <c r="AF489" i="7"/>
  <c r="AF498" i="7"/>
  <c r="AF487" i="7"/>
  <c r="AF477" i="7"/>
  <c r="AF442" i="7"/>
  <c r="AF495" i="7"/>
  <c r="AF453" i="7"/>
  <c r="AF469" i="7"/>
  <c r="AF504" i="7"/>
  <c r="AF501" i="7"/>
  <c r="AF476" i="7"/>
  <c r="AF447" i="7"/>
  <c r="AF451" i="7"/>
  <c r="AF488" i="7"/>
  <c r="AF474" i="7"/>
  <c r="AF465" i="7"/>
  <c r="AF482" i="7"/>
  <c r="AF493" i="7"/>
  <c r="AF496" i="7"/>
  <c r="AF452" i="7"/>
  <c r="AF449" i="7"/>
  <c r="AF448" i="7"/>
  <c r="AF502" i="7"/>
  <c r="AF461" i="7"/>
  <c r="AF500" i="7"/>
  <c r="AF454" i="7"/>
  <c r="AF483" i="7"/>
  <c r="AF478" i="7"/>
  <c r="AF503" i="7"/>
  <c r="AF492" i="7"/>
  <c r="AF459" i="7"/>
  <c r="AF446" i="7"/>
  <c r="AF475" i="7"/>
  <c r="AF494" i="7"/>
  <c r="AF441" i="7"/>
  <c r="AF443" i="7"/>
  <c r="AF444" i="7"/>
  <c r="AF445" i="7"/>
  <c r="AF414" i="7"/>
  <c r="AF433" i="7"/>
  <c r="AF428" i="7"/>
  <c r="AF431" i="7"/>
  <c r="AF440" i="7"/>
  <c r="AF423" i="7"/>
  <c r="AF420" i="7"/>
  <c r="AF434" i="7"/>
  <c r="AF438" i="7"/>
  <c r="AF436" i="7"/>
  <c r="AF403" i="7"/>
  <c r="AF407" i="7"/>
  <c r="AF416" i="7"/>
  <c r="AF424" i="7"/>
  <c r="AF421" i="7"/>
  <c r="AF376" i="7"/>
  <c r="AF437" i="7"/>
  <c r="AF356" i="7"/>
  <c r="AF405" i="7"/>
  <c r="AF408" i="7"/>
  <c r="AF435" i="7"/>
  <c r="AF419" i="7"/>
  <c r="AF430" i="7"/>
  <c r="AF417" i="7"/>
  <c r="AF360" i="7"/>
  <c r="AF385" i="7"/>
  <c r="AF390" i="7"/>
  <c r="AF406" i="7"/>
  <c r="AF368" i="7"/>
  <c r="AF415" i="7"/>
  <c r="AF432" i="7"/>
  <c r="AF411" i="7"/>
  <c r="AF364" i="7"/>
  <c r="AF426" i="7"/>
  <c r="AF413" i="7"/>
  <c r="AF418" i="7"/>
  <c r="AF439" i="7"/>
  <c r="AF410" i="7"/>
  <c r="AF402" i="7"/>
  <c r="AF381" i="7"/>
  <c r="AF429" i="7"/>
  <c r="AF389" i="7"/>
  <c r="AF372" i="7"/>
  <c r="AF404" i="7"/>
  <c r="AF422" i="7"/>
  <c r="AF409" i="7"/>
  <c r="AF425" i="7"/>
  <c r="AF412" i="7"/>
  <c r="AF427" i="7"/>
  <c r="AF380" i="7"/>
  <c r="AF351" i="7"/>
  <c r="AF392" i="7"/>
  <c r="AF333" i="7"/>
  <c r="AF359" i="7"/>
  <c r="AF367" i="7"/>
  <c r="AF371" i="7"/>
  <c r="AF293" i="7"/>
  <c r="AF297" i="7"/>
  <c r="AF345" i="7"/>
  <c r="AF384" i="7"/>
  <c r="AF388" i="7"/>
  <c r="AF379" i="7"/>
  <c r="AF363" i="7"/>
  <c r="AF339" i="7"/>
  <c r="AF300" i="7"/>
  <c r="AF400" i="7"/>
  <c r="AF317" i="7"/>
  <c r="AF396" i="7"/>
  <c r="AF341" i="7"/>
  <c r="AF325" i="7"/>
  <c r="AF375" i="7"/>
  <c r="AF327" i="7"/>
  <c r="AF331" i="7"/>
  <c r="AF361" i="7"/>
  <c r="AF373" i="7"/>
  <c r="AF347" i="7"/>
  <c r="AF337" i="7"/>
  <c r="AF346" i="7"/>
  <c r="AF358" i="7"/>
  <c r="AF362" i="7"/>
  <c r="AF394" i="7"/>
  <c r="AF336" i="7"/>
  <c r="AF374" i="7"/>
  <c r="AF343" i="7"/>
  <c r="AF378" i="7"/>
  <c r="AF393" i="7"/>
  <c r="AF342" i="7"/>
  <c r="AF365" i="7"/>
  <c r="AF321" i="7"/>
  <c r="AF398" i="7"/>
  <c r="AF401" i="7"/>
  <c r="AF397" i="7"/>
  <c r="AF303" i="7"/>
  <c r="AF302" i="7"/>
  <c r="AF377" i="7"/>
  <c r="AF355" i="7"/>
  <c r="AF338" i="7"/>
  <c r="AF329" i="7"/>
  <c r="AF395" i="7"/>
  <c r="AF366" i="7"/>
  <c r="AF387" i="7"/>
  <c r="AF391" i="7"/>
  <c r="AF357" i="7"/>
  <c r="AF369" i="7"/>
  <c r="AF383" i="7"/>
  <c r="AF386" i="7"/>
  <c r="AF370" i="7"/>
  <c r="AF399" i="7"/>
  <c r="AF382" i="7"/>
  <c r="AF288" i="7"/>
  <c r="AF312" i="7"/>
  <c r="AF308" i="7"/>
  <c r="AF324" i="7"/>
  <c r="AF316" i="7"/>
  <c r="AF350" i="7"/>
  <c r="AF227" i="7"/>
  <c r="AF223" i="7"/>
  <c r="AF239" i="7"/>
  <c r="AF255" i="7"/>
  <c r="AF251" i="7"/>
  <c r="AF289" i="7"/>
  <c r="AF218" i="7"/>
  <c r="AF234" i="7"/>
  <c r="AF221" i="7"/>
  <c r="AF253" i="7"/>
  <c r="AF269" i="7"/>
  <c r="AF304" i="7"/>
  <c r="AF314" i="7"/>
  <c r="AF282" i="7"/>
  <c r="AF290" i="7"/>
  <c r="AF353" i="7"/>
  <c r="AF276" i="7"/>
  <c r="AF292" i="7"/>
  <c r="AF349" i="7"/>
  <c r="AF309" i="7"/>
  <c r="AF211" i="7"/>
  <c r="AF247" i="7"/>
  <c r="AF263" i="7"/>
  <c r="AF271" i="7"/>
  <c r="AF267" i="7"/>
  <c r="AF354" i="7"/>
  <c r="AF301" i="7"/>
  <c r="AF313" i="7"/>
  <c r="AF323" i="7"/>
  <c r="AF335" i="7"/>
  <c r="AF217" i="7"/>
  <c r="AF241" i="7"/>
  <c r="AF249" i="7"/>
  <c r="AF291" i="7"/>
  <c r="AF315" i="7"/>
  <c r="AF299" i="7"/>
  <c r="AF287" i="7"/>
  <c r="AF305" i="7"/>
  <c r="AF340" i="7"/>
  <c r="AF280" i="7"/>
  <c r="AF296" i="7"/>
  <c r="AF284" i="7"/>
  <c r="AF332" i="7"/>
  <c r="AF215" i="7"/>
  <c r="AF243" i="7"/>
  <c r="AF275" i="7"/>
  <c r="AF285" i="7"/>
  <c r="AF281" i="7"/>
  <c r="AF328" i="7"/>
  <c r="AF277" i="7"/>
  <c r="AF209" i="7"/>
  <c r="AF225" i="7"/>
  <c r="AF233" i="7"/>
  <c r="AF237" i="7"/>
  <c r="AF257" i="7"/>
  <c r="AF265" i="7"/>
  <c r="AF273" i="7"/>
  <c r="AF306" i="7"/>
  <c r="AF322" i="7"/>
  <c r="AF352" i="7"/>
  <c r="AF334" i="7"/>
  <c r="AF318" i="7"/>
  <c r="AF320" i="7"/>
  <c r="AF219" i="7"/>
  <c r="AF259" i="7"/>
  <c r="AF231" i="7"/>
  <c r="AF235" i="7"/>
  <c r="AF214" i="7"/>
  <c r="AF222" i="7"/>
  <c r="AF258" i="7"/>
  <c r="AF213" i="7"/>
  <c r="AF229" i="7"/>
  <c r="AF245" i="7"/>
  <c r="AF261" i="7"/>
  <c r="AF283" i="7"/>
  <c r="AF326" i="7"/>
  <c r="AF311" i="7"/>
  <c r="AF295" i="7"/>
  <c r="AF286" i="7"/>
  <c r="AF307" i="7"/>
  <c r="AF310" i="7"/>
  <c r="AF330" i="7"/>
  <c r="AF344" i="7"/>
  <c r="AF319" i="7"/>
  <c r="AF294" i="7"/>
  <c r="AF298" i="7"/>
  <c r="AF348" i="7"/>
  <c r="AF252" i="7"/>
  <c r="AF256" i="7"/>
  <c r="AF220" i="7"/>
  <c r="AF124" i="7"/>
  <c r="AF136" i="7"/>
  <c r="AF142" i="7"/>
  <c r="AF158" i="7"/>
  <c r="AF174" i="7"/>
  <c r="AF224" i="7"/>
  <c r="AF232" i="7"/>
  <c r="AF264" i="7"/>
  <c r="AF236" i="7"/>
  <c r="AF198" i="7"/>
  <c r="AF206" i="7"/>
  <c r="AF228" i="7"/>
  <c r="AF155" i="7"/>
  <c r="AF171" i="7"/>
  <c r="AF118" i="7"/>
  <c r="AF138" i="7"/>
  <c r="AF190" i="7"/>
  <c r="AF240" i="7"/>
  <c r="AF244" i="7"/>
  <c r="AF260" i="7"/>
  <c r="AF268" i="7"/>
  <c r="AF248" i="7"/>
  <c r="AF279" i="7"/>
  <c r="AF137" i="7"/>
  <c r="AF129" i="7"/>
  <c r="AF187" i="7"/>
  <c r="AF196" i="7"/>
  <c r="AF130" i="7"/>
  <c r="AF150" i="7"/>
  <c r="AF166" i="7"/>
  <c r="AF272" i="7"/>
  <c r="AF212" i="7"/>
  <c r="AF208" i="7"/>
  <c r="AF216" i="7"/>
  <c r="AF121" i="7"/>
  <c r="AF140" i="7"/>
  <c r="AF131" i="7"/>
  <c r="AF126" i="7"/>
  <c r="AF182" i="7"/>
  <c r="AF250" i="7"/>
  <c r="AF226" i="7"/>
  <c r="AF274" i="7"/>
  <c r="AF262" i="7"/>
  <c r="AF246" i="7"/>
  <c r="AF230" i="7"/>
  <c r="AF266" i="7"/>
  <c r="AF254" i="7"/>
  <c r="AF242" i="7"/>
  <c r="AF210" i="7"/>
  <c r="AF278" i="7"/>
  <c r="AF270" i="7"/>
  <c r="AF238" i="7"/>
  <c r="AF33" i="7"/>
  <c r="AF154" i="7"/>
  <c r="AF165" i="7"/>
  <c r="AF179" i="7"/>
  <c r="AF116" i="7"/>
  <c r="AF186" i="7"/>
  <c r="AF183" i="7"/>
  <c r="AF181" i="7"/>
  <c r="AF188" i="7"/>
  <c r="AF120" i="7"/>
  <c r="AF161" i="7"/>
  <c r="AF157" i="7"/>
  <c r="AF205" i="7"/>
  <c r="AF149" i="7"/>
  <c r="AF189" i="7"/>
  <c r="AF195" i="7"/>
  <c r="AF134" i="7"/>
  <c r="AF176" i="7"/>
  <c r="AF125" i="7"/>
  <c r="AF108" i="7"/>
  <c r="AF202" i="7"/>
  <c r="AF164" i="7"/>
  <c r="AF39" i="7"/>
  <c r="AF146" i="7"/>
  <c r="AF148" i="7"/>
  <c r="AF160" i="7"/>
  <c r="AF193" i="7"/>
  <c r="AF175" i="7"/>
  <c r="AF153" i="7"/>
  <c r="AF173" i="7"/>
  <c r="AF185" i="7"/>
  <c r="AF197" i="7"/>
  <c r="AF201" i="7"/>
  <c r="AF184" i="7"/>
  <c r="AF143" i="7"/>
  <c r="AF169" i="7"/>
  <c r="AF159" i="7"/>
  <c r="AF172" i="7"/>
  <c r="AF139" i="7"/>
  <c r="AF167" i="7"/>
  <c r="AF119" i="7"/>
  <c r="AF192" i="7"/>
  <c r="AF156" i="7"/>
  <c r="AF117" i="7"/>
  <c r="AF177" i="7"/>
  <c r="AF170" i="7"/>
  <c r="AF122" i="7"/>
  <c r="AF132" i="7"/>
  <c r="AF147" i="7"/>
  <c r="AF114" i="7"/>
  <c r="AF29" i="7"/>
  <c r="AF162" i="7"/>
  <c r="AF151" i="7"/>
  <c r="AF163" i="7"/>
  <c r="AF141" i="7"/>
  <c r="AF145" i="7"/>
  <c r="AF191" i="7"/>
  <c r="AF128" i="7"/>
  <c r="AF180" i="7"/>
  <c r="AF127" i="7"/>
  <c r="AF102" i="7"/>
  <c r="AF135" i="7"/>
  <c r="AF104" i="7"/>
  <c r="AF98" i="7"/>
  <c r="AF152" i="7"/>
  <c r="AF65" i="7"/>
  <c r="AF60" i="7"/>
  <c r="AF61" i="7"/>
  <c r="AF48" i="7"/>
  <c r="AF113" i="7"/>
  <c r="AF101" i="7"/>
  <c r="AF73" i="7"/>
  <c r="AF168" i="7"/>
  <c r="AF74" i="7"/>
  <c r="AF96" i="7"/>
  <c r="AF94" i="7"/>
  <c r="AF92" i="7"/>
  <c r="AF90" i="7"/>
  <c r="AF88" i="7"/>
  <c r="AF86" i="7"/>
  <c r="AF84" i="7"/>
  <c r="AF82" i="7"/>
  <c r="AF80" i="7"/>
  <c r="AF78" i="7"/>
  <c r="AF76" i="7"/>
  <c r="AF110" i="7"/>
  <c r="AF54" i="7"/>
  <c r="AF67" i="7"/>
  <c r="AF62" i="7"/>
  <c r="AF204" i="7"/>
  <c r="AF111" i="7"/>
  <c r="AF194" i="7"/>
  <c r="AF106" i="7"/>
  <c r="AF70" i="7"/>
  <c r="AF59" i="7"/>
  <c r="AF97" i="7"/>
  <c r="AF66" i="7"/>
  <c r="AF34" i="7"/>
  <c r="AF46" i="7"/>
  <c r="AF51" i="7"/>
  <c r="AF199" i="7"/>
  <c r="AF99" i="7"/>
  <c r="AF63" i="7"/>
  <c r="AF56" i="7"/>
  <c r="AF68" i="7"/>
  <c r="AF100" i="7"/>
  <c r="AF178" i="7"/>
  <c r="AF144" i="7"/>
  <c r="AF123" i="7"/>
  <c r="AF133" i="7"/>
  <c r="AF103" i="7"/>
  <c r="AF69" i="7"/>
  <c r="AF203" i="7"/>
  <c r="AF115" i="7"/>
  <c r="AF105" i="7"/>
  <c r="AF95" i="7"/>
  <c r="AF93" i="7"/>
  <c r="AF91" i="7"/>
  <c r="AF89" i="7"/>
  <c r="AF87" i="7"/>
  <c r="AF85" i="7"/>
  <c r="AF83" i="7"/>
  <c r="AF81" i="7"/>
  <c r="AF79" i="7"/>
  <c r="AF77" i="7"/>
  <c r="AF75" i="7"/>
  <c r="AF71" i="7"/>
  <c r="AF109" i="7"/>
  <c r="AF35" i="7"/>
  <c r="AF52" i="7"/>
  <c r="AF112" i="7"/>
  <c r="AF107" i="7"/>
  <c r="AF72" i="7"/>
  <c r="AF57" i="7"/>
  <c r="AF200" i="7"/>
  <c r="AF207" i="7"/>
  <c r="AF64" i="7"/>
  <c r="AF58" i="7"/>
  <c r="AF26" i="7"/>
  <c r="AF50" i="7"/>
  <c r="AF27" i="7"/>
  <c r="AF25" i="7"/>
  <c r="AF41" i="7"/>
  <c r="AF28" i="7"/>
  <c r="AF23" i="7"/>
  <c r="AF36" i="7"/>
  <c r="AF37" i="7"/>
  <c r="AF53" i="7"/>
  <c r="AF47" i="7"/>
  <c r="AF38" i="7"/>
  <c r="AF31" i="7"/>
  <c r="AF43" i="7"/>
  <c r="AF49" i="7"/>
  <c r="AF24" i="7"/>
  <c r="AF42" i="7"/>
  <c r="AF30" i="7"/>
  <c r="AF44" i="7"/>
  <c r="AF40" i="7"/>
  <c r="AF45" i="7"/>
  <c r="AF55" i="7"/>
  <c r="AF32" i="7"/>
  <c r="AL543" i="7"/>
  <c r="AL551" i="7"/>
  <c r="AL544" i="7"/>
  <c r="AL535" i="7"/>
  <c r="AL538" i="7"/>
  <c r="AL546" i="7"/>
  <c r="AL549" i="7"/>
  <c r="AL536" i="7"/>
  <c r="AL527" i="7"/>
  <c r="AL542" i="7"/>
  <c r="AL545" i="7"/>
  <c r="AL539" i="7"/>
  <c r="AL552" i="7"/>
  <c r="AL547" i="7"/>
  <c r="AL548" i="7"/>
  <c r="AL540" i="7"/>
  <c r="AL530" i="7"/>
  <c r="AL531" i="7"/>
  <c r="AL528" i="7"/>
  <c r="AL533" i="7"/>
  <c r="AL524" i="7"/>
  <c r="AL532" i="7"/>
  <c r="AL529" i="7"/>
  <c r="AL525" i="7"/>
  <c r="AL509" i="7"/>
  <c r="AL522" i="7"/>
  <c r="AL523" i="7"/>
  <c r="AL519" i="7"/>
  <c r="AL476" i="7"/>
  <c r="AL510" i="7"/>
  <c r="AL466" i="7"/>
  <c r="AL507" i="7"/>
  <c r="AL511" i="7"/>
  <c r="AL506" i="7"/>
  <c r="AL514" i="7"/>
  <c r="AL520" i="7"/>
  <c r="AL467" i="7"/>
  <c r="AL480" i="7"/>
  <c r="AL475" i="7"/>
  <c r="AL516" i="7"/>
  <c r="AL468" i="7"/>
  <c r="AL508" i="7"/>
  <c r="AL462" i="7"/>
  <c r="AL515" i="7"/>
  <c r="AL464" i="7"/>
  <c r="AL463" i="7"/>
  <c r="AL485" i="7"/>
  <c r="AL456" i="7"/>
  <c r="AL457" i="7"/>
  <c r="AL479" i="7"/>
  <c r="AL460" i="7"/>
  <c r="AL482" i="7"/>
  <c r="AL481" i="7"/>
  <c r="AL488" i="7"/>
  <c r="AL484" i="7"/>
  <c r="AL453" i="7"/>
  <c r="AL502" i="7"/>
  <c r="AL497" i="7"/>
  <c r="AL455" i="7"/>
  <c r="AL459" i="7"/>
  <c r="AL461" i="7"/>
  <c r="AL496" i="7"/>
  <c r="AL504" i="7"/>
  <c r="AL483" i="7"/>
  <c r="AL477" i="7"/>
  <c r="AL492" i="7"/>
  <c r="AL454" i="7"/>
  <c r="AL472" i="7"/>
  <c r="AL487" i="7"/>
  <c r="AL499" i="7"/>
  <c r="AL501" i="7"/>
  <c r="AL491" i="7"/>
  <c r="AL490" i="7"/>
  <c r="AL458" i="7"/>
  <c r="AL451" i="7"/>
  <c r="AL452" i="7"/>
  <c r="AL495" i="7"/>
  <c r="AL500" i="7"/>
  <c r="AL469" i="7"/>
  <c r="AL473" i="7"/>
  <c r="AL503" i="7"/>
  <c r="AL494" i="7"/>
  <c r="AL471" i="7"/>
  <c r="AL493" i="7"/>
  <c r="AL474" i="7"/>
  <c r="AL478" i="7"/>
  <c r="AL191" i="7"/>
  <c r="AL123" i="7"/>
  <c r="AL157" i="7"/>
  <c r="AL151" i="7"/>
  <c r="AL183" i="7"/>
  <c r="AL56" i="7"/>
  <c r="AL98" i="7"/>
  <c r="AL102" i="7"/>
  <c r="AL106" i="7"/>
  <c r="AL69" i="7"/>
  <c r="AL59" i="7"/>
  <c r="AL167" i="7"/>
  <c r="AL139" i="7"/>
  <c r="AL97" i="7"/>
  <c r="AL161" i="7"/>
  <c r="AL77" i="7"/>
  <c r="AL80" i="7"/>
  <c r="AL88" i="7"/>
  <c r="AL96" i="7"/>
  <c r="AL79" i="7"/>
  <c r="AL87" i="7"/>
  <c r="AL95" i="7"/>
  <c r="AL82" i="7"/>
  <c r="AL90" i="7"/>
  <c r="AL81" i="7"/>
  <c r="AL113" i="7"/>
  <c r="AL114" i="7"/>
  <c r="AL168" i="7"/>
  <c r="AL175" i="7"/>
  <c r="AL159" i="7"/>
  <c r="AL119" i="7"/>
  <c r="AL135" i="7"/>
  <c r="AL149" i="7"/>
  <c r="AL189" i="7"/>
  <c r="AL193" i="7"/>
  <c r="AL62" i="7"/>
  <c r="AL100" i="7"/>
  <c r="AL104" i="7"/>
  <c r="AL108" i="7"/>
  <c r="AL173" i="7"/>
  <c r="AL181" i="7"/>
  <c r="AL143" i="7"/>
  <c r="AL163" i="7"/>
  <c r="AL93" i="7"/>
  <c r="AL76" i="7"/>
  <c r="AL84" i="7"/>
  <c r="AL92" i="7"/>
  <c r="AL85" i="7"/>
  <c r="AL75" i="7"/>
  <c r="AL83" i="7"/>
  <c r="AL91" i="7"/>
  <c r="AL78" i="7"/>
  <c r="AL86" i="7"/>
  <c r="AL94" i="7"/>
  <c r="AL89" i="7"/>
  <c r="AL133" i="7"/>
  <c r="AL192" i="7"/>
  <c r="AL124" i="7"/>
  <c r="AL140" i="7"/>
  <c r="AL152" i="7"/>
  <c r="AL172" i="7"/>
  <c r="AL107" i="7"/>
  <c r="AL171" i="7"/>
  <c r="AL187" i="7"/>
  <c r="AL148" i="7"/>
  <c r="AL131" i="7"/>
  <c r="AL165" i="7"/>
  <c r="AL162" i="7"/>
  <c r="AL164" i="7"/>
  <c r="AL180" i="7"/>
  <c r="AL146" i="7"/>
  <c r="AL105" i="7"/>
  <c r="AL186" i="7"/>
  <c r="AL99" i="7"/>
  <c r="AL185" i="7"/>
  <c r="AL129" i="7"/>
  <c r="AL132" i="7"/>
  <c r="AL138" i="7"/>
  <c r="AL153" i="7"/>
  <c r="AL174" i="7"/>
  <c r="AL155" i="7"/>
  <c r="AL196" i="7"/>
  <c r="AL170" i="7"/>
  <c r="AL190" i="7"/>
  <c r="AL176" i="7"/>
  <c r="AL136" i="7"/>
  <c r="AL188" i="7"/>
  <c r="AL128" i="7"/>
  <c r="AL184" i="7"/>
  <c r="AL156" i="7"/>
  <c r="AL195" i="7"/>
  <c r="AL158" i="7"/>
  <c r="AL142" i="7"/>
  <c r="AL141" i="7"/>
  <c r="AL154" i="7"/>
  <c r="AL166" i="7"/>
  <c r="AL120" i="7"/>
  <c r="AL160" i="7"/>
  <c r="AL144" i="7"/>
  <c r="AL118" i="7"/>
  <c r="AL121" i="7"/>
  <c r="AL137" i="7"/>
  <c r="AL150" i="7"/>
  <c r="AL182" i="7"/>
  <c r="AL125" i="7"/>
  <c r="AL169" i="7"/>
  <c r="AL130" i="7"/>
  <c r="AL179" i="7"/>
  <c r="AL122" i="7"/>
  <c r="AL73" i="7"/>
  <c r="AL58" i="7"/>
  <c r="AL117" i="7"/>
  <c r="AL65" i="7"/>
  <c r="AL66" i="7"/>
  <c r="AL111" i="7"/>
  <c r="AL194" i="7"/>
  <c r="AL127" i="7"/>
  <c r="AL177" i="7"/>
  <c r="AL145" i="7"/>
  <c r="AL116" i="7"/>
  <c r="AL110" i="7"/>
  <c r="AL23" i="7"/>
  <c r="AL47" i="7"/>
  <c r="AL67" i="7"/>
  <c r="AL115" i="7"/>
  <c r="AL55" i="7"/>
  <c r="AL112" i="7"/>
  <c r="AL134" i="7"/>
  <c r="AL178" i="7"/>
  <c r="AL103" i="7"/>
  <c r="AL68" i="7"/>
  <c r="AL50" i="7"/>
  <c r="AL71" i="7"/>
  <c r="AL63" i="7"/>
  <c r="AL147" i="7"/>
  <c r="AL126" i="7"/>
  <c r="AL101" i="7"/>
  <c r="AL64" i="7"/>
  <c r="AL109" i="7"/>
  <c r="AL25" i="7"/>
  <c r="AL49" i="7"/>
  <c r="AL74" i="7"/>
  <c r="AL70" i="7"/>
  <c r="AL60" i="7"/>
  <c r="AL27" i="7"/>
  <c r="AL61" i="7"/>
  <c r="AL72" i="7"/>
  <c r="AL57" i="7"/>
  <c r="AL53" i="7"/>
  <c r="AL46" i="7"/>
  <c r="AL52" i="7"/>
  <c r="AL51" i="7"/>
  <c r="AL41" i="7"/>
  <c r="AL54" i="7"/>
  <c r="AL43" i="7"/>
  <c r="AL40" i="7"/>
  <c r="AL31" i="7"/>
  <c r="AL24" i="7"/>
  <c r="AL7" i="7"/>
  <c r="AL37" i="7"/>
  <c r="AL35" i="7"/>
  <c r="AL28" i="7"/>
  <c r="AL36" i="7"/>
  <c r="AL42" i="7"/>
  <c r="AL44" i="7"/>
  <c r="AL26" i="7"/>
  <c r="AL29" i="7"/>
  <c r="AL32" i="7"/>
  <c r="AL38" i="7"/>
  <c r="AL45" i="7"/>
  <c r="AL33" i="7"/>
  <c r="AL48" i="7"/>
  <c r="AL39" i="7"/>
  <c r="AL17" i="7"/>
  <c r="AL30" i="7"/>
  <c r="AL34" i="7"/>
  <c r="AP543" i="7"/>
  <c r="AP546" i="7"/>
  <c r="AP551" i="7"/>
  <c r="AP549" i="7"/>
  <c r="AP527" i="7"/>
  <c r="AP542" i="7"/>
  <c r="AP545" i="7"/>
  <c r="AP535" i="7"/>
  <c r="AP548" i="7"/>
  <c r="AP540" i="7"/>
  <c r="AP538" i="7"/>
  <c r="AP544" i="7"/>
  <c r="AP530" i="7"/>
  <c r="AP539" i="7"/>
  <c r="AP547" i="7"/>
  <c r="AP536" i="7"/>
  <c r="AP552" i="7"/>
  <c r="AP529" i="7"/>
  <c r="AP531" i="7"/>
  <c r="AP524" i="7"/>
  <c r="AP523" i="7"/>
  <c r="AP525" i="7"/>
  <c r="AP509" i="7"/>
  <c r="AP532" i="7"/>
  <c r="AP522" i="7"/>
  <c r="AP528" i="7"/>
  <c r="AP533" i="7"/>
  <c r="AP515" i="7"/>
  <c r="AP511" i="7"/>
  <c r="AP520" i="7"/>
  <c r="AP476" i="7"/>
  <c r="AP508" i="7"/>
  <c r="AP480" i="7"/>
  <c r="AP519" i="7"/>
  <c r="AP462" i="7"/>
  <c r="AP516" i="7"/>
  <c r="AP510" i="7"/>
  <c r="AP506" i="7"/>
  <c r="AP475" i="7"/>
  <c r="AP466" i="7"/>
  <c r="AP514" i="7"/>
  <c r="AP467" i="7"/>
  <c r="AP507" i="7"/>
  <c r="AP502" i="7"/>
  <c r="AP456" i="7"/>
  <c r="AP464" i="7"/>
  <c r="AP485" i="7"/>
  <c r="AP455" i="7"/>
  <c r="AP468" i="7"/>
  <c r="AP481" i="7"/>
  <c r="AP497" i="7"/>
  <c r="AP459" i="7"/>
  <c r="AP454" i="7"/>
  <c r="AP484" i="7"/>
  <c r="AP482" i="7"/>
  <c r="AP491" i="7"/>
  <c r="AP453" i="7"/>
  <c r="AP479" i="7"/>
  <c r="AP473" i="7"/>
  <c r="AP503" i="7"/>
  <c r="AP490" i="7"/>
  <c r="AP471" i="7"/>
  <c r="AP461" i="7"/>
  <c r="AP460" i="7"/>
  <c r="AP469" i="7"/>
  <c r="AP463" i="7"/>
  <c r="AP472" i="7"/>
  <c r="AP452" i="7"/>
  <c r="AP495" i="7"/>
  <c r="AP500" i="7"/>
  <c r="AP474" i="7"/>
  <c r="AP487" i="7"/>
  <c r="AP504" i="7"/>
  <c r="AP483" i="7"/>
  <c r="AP501" i="7"/>
  <c r="AP492" i="7"/>
  <c r="AP478" i="7"/>
  <c r="AP488" i="7"/>
  <c r="AP458" i="7"/>
  <c r="AP457" i="7"/>
  <c r="AP494" i="7"/>
  <c r="AP477" i="7"/>
  <c r="AP496" i="7"/>
  <c r="AP493" i="7"/>
  <c r="AP499" i="7"/>
  <c r="AP451" i="7"/>
  <c r="AP175" i="7"/>
  <c r="AP173" i="7"/>
  <c r="AP119" i="7"/>
  <c r="AP159" i="7"/>
  <c r="AP181" i="7"/>
  <c r="AP77" i="7"/>
  <c r="AP80" i="7"/>
  <c r="AP88" i="7"/>
  <c r="AP96" i="7"/>
  <c r="AP100" i="7"/>
  <c r="AP104" i="7"/>
  <c r="AP108" i="7"/>
  <c r="AP79" i="7"/>
  <c r="AP87" i="7"/>
  <c r="AP95" i="7"/>
  <c r="AP82" i="7"/>
  <c r="AP90" i="7"/>
  <c r="AP81" i="7"/>
  <c r="AP183" i="7"/>
  <c r="AP191" i="7"/>
  <c r="AP135" i="7"/>
  <c r="AP123" i="7"/>
  <c r="AP157" i="7"/>
  <c r="AP163" i="7"/>
  <c r="AP62" i="7"/>
  <c r="AP97" i="7"/>
  <c r="AP113" i="7"/>
  <c r="AP151" i="7"/>
  <c r="AP139" i="7"/>
  <c r="AP161" i="7"/>
  <c r="AP93" i="7"/>
  <c r="AP76" i="7"/>
  <c r="AP84" i="7"/>
  <c r="AP92" i="7"/>
  <c r="AP98" i="7"/>
  <c r="AP102" i="7"/>
  <c r="AP106" i="7"/>
  <c r="AP85" i="7"/>
  <c r="AP75" i="7"/>
  <c r="AP83" i="7"/>
  <c r="AP91" i="7"/>
  <c r="AP78" i="7"/>
  <c r="AP86" i="7"/>
  <c r="AP94" i="7"/>
  <c r="AP89" i="7"/>
  <c r="AP168" i="7"/>
  <c r="AP143" i="7"/>
  <c r="AP133" i="7"/>
  <c r="AP149" i="7"/>
  <c r="AP189" i="7"/>
  <c r="AP167" i="7"/>
  <c r="AP193" i="7"/>
  <c r="AP56" i="7"/>
  <c r="AP69" i="7"/>
  <c r="AP59" i="7"/>
  <c r="AP114" i="7"/>
  <c r="AP185" i="7"/>
  <c r="AP158" i="7"/>
  <c r="AP120" i="7"/>
  <c r="AP131" i="7"/>
  <c r="AP148" i="7"/>
  <c r="AP101" i="7"/>
  <c r="AP164" i="7"/>
  <c r="AP136" i="7"/>
  <c r="AP172" i="7"/>
  <c r="AP103" i="7"/>
  <c r="AP144" i="7"/>
  <c r="AP186" i="7"/>
  <c r="AP195" i="7"/>
  <c r="AP160" i="7"/>
  <c r="AP150" i="7"/>
  <c r="AP182" i="7"/>
  <c r="AP166" i="7"/>
  <c r="AP179" i="7"/>
  <c r="AP49" i="7"/>
  <c r="AP125" i="7"/>
  <c r="AP137" i="7"/>
  <c r="AP153" i="7"/>
  <c r="AP171" i="7"/>
  <c r="AP128" i="7"/>
  <c r="AP174" i="7"/>
  <c r="AP107" i="7"/>
  <c r="AP99" i="7"/>
  <c r="AP187" i="7"/>
  <c r="AP180" i="7"/>
  <c r="AP156" i="7"/>
  <c r="AP138" i="7"/>
  <c r="AP184" i="7"/>
  <c r="AP55" i="7"/>
  <c r="AP47" i="7"/>
  <c r="AP141" i="7"/>
  <c r="AP169" i="7"/>
  <c r="AP190" i="7"/>
  <c r="AP146" i="7"/>
  <c r="AP124" i="7"/>
  <c r="AP105" i="7"/>
  <c r="AP155" i="7"/>
  <c r="AP196" i="7"/>
  <c r="AP142" i="7"/>
  <c r="AP129" i="7"/>
  <c r="AP154" i="7"/>
  <c r="AP121" i="7"/>
  <c r="AP140" i="7"/>
  <c r="AP118" i="7"/>
  <c r="AP188" i="7"/>
  <c r="AP116" i="7"/>
  <c r="AP170" i="7"/>
  <c r="AP132" i="7"/>
  <c r="AP134" i="7"/>
  <c r="AP178" i="7"/>
  <c r="AP147" i="7"/>
  <c r="AP192" i="7"/>
  <c r="AP50" i="7"/>
  <c r="AP67" i="7"/>
  <c r="AP112" i="7"/>
  <c r="AP130" i="7"/>
  <c r="AP165" i="7"/>
  <c r="AP126" i="7"/>
  <c r="AP176" i="7"/>
  <c r="AP68" i="7"/>
  <c r="AP109" i="7"/>
  <c r="AP27" i="7"/>
  <c r="AP25" i="7"/>
  <c r="AP71" i="7"/>
  <c r="AP63" i="7"/>
  <c r="AP57" i="7"/>
  <c r="AP194" i="7"/>
  <c r="AP162" i="7"/>
  <c r="AP122" i="7"/>
  <c r="AP127" i="7"/>
  <c r="AP177" i="7"/>
  <c r="AP145" i="7"/>
  <c r="AP152" i="7"/>
  <c r="AP64" i="7"/>
  <c r="AP117" i="7"/>
  <c r="AP74" i="7"/>
  <c r="AP70" i="7"/>
  <c r="AP60" i="7"/>
  <c r="AP61" i="7"/>
  <c r="AP111" i="7"/>
  <c r="AP72" i="7"/>
  <c r="AP115" i="7"/>
  <c r="AP53" i="7"/>
  <c r="AP73" i="7"/>
  <c r="AP58" i="7"/>
  <c r="AP110" i="7"/>
  <c r="AP65" i="7"/>
  <c r="AP23" i="7"/>
  <c r="AP66" i="7"/>
  <c r="AP43" i="7"/>
  <c r="AP32" i="7"/>
  <c r="AP38" i="7"/>
  <c r="AP31" i="7"/>
  <c r="AP26" i="7"/>
  <c r="AP28" i="7"/>
  <c r="AP24" i="7"/>
  <c r="AP46" i="7"/>
  <c r="AP54" i="7"/>
  <c r="AP7" i="7"/>
  <c r="AP42" i="7"/>
  <c r="AP37" i="7"/>
  <c r="AP29" i="7"/>
  <c r="AP48" i="7"/>
  <c r="AP34" i="7"/>
  <c r="AP52" i="7"/>
  <c r="AP30" i="7"/>
  <c r="AP51" i="7"/>
  <c r="AP36" i="7"/>
  <c r="AP35" i="7"/>
  <c r="AP44" i="7"/>
  <c r="AP39" i="7"/>
  <c r="AP40" i="7"/>
  <c r="AP17" i="7"/>
  <c r="AP45" i="7"/>
  <c r="AP41" i="7"/>
  <c r="AP33" i="7"/>
  <c r="AF17" i="7"/>
  <c r="AE17" i="7"/>
  <c r="AO22" i="7"/>
  <c r="AC7" i="7"/>
  <c r="AE8" i="7"/>
  <c r="U9" i="7"/>
  <c r="Z9" i="7"/>
  <c r="R10" i="7"/>
  <c r="AL11" i="7"/>
  <c r="AM11" i="7"/>
  <c r="AG12" i="7"/>
  <c r="Z13" i="7"/>
  <c r="W13" i="7"/>
  <c r="AM15" i="7"/>
  <c r="AF16" i="7"/>
  <c r="AH16" i="7"/>
  <c r="Z17" i="7"/>
  <c r="U18" i="7"/>
  <c r="Y18" i="7"/>
  <c r="AL20" i="7"/>
  <c r="AP20" i="7"/>
  <c r="AF21" i="7"/>
  <c r="AK6" i="7"/>
  <c r="X7" i="7"/>
  <c r="X8" i="7"/>
  <c r="V8" i="7"/>
  <c r="AL10" i="7"/>
  <c r="AG11" i="7"/>
  <c r="AC11" i="7"/>
  <c r="W12" i="7"/>
  <c r="AN14" i="7"/>
  <c r="AD15" i="7"/>
  <c r="AE15" i="7"/>
  <c r="X16" i="7"/>
  <c r="F19" i="7"/>
  <c r="AM19" i="7"/>
  <c r="AF20" i="7"/>
  <c r="AG20" i="7"/>
  <c r="AF9" i="7"/>
  <c r="AD9" i="7"/>
  <c r="F12" i="7"/>
  <c r="V14" i="7"/>
  <c r="Y14" i="7"/>
  <c r="AH18" i="7"/>
  <c r="R20" i="7"/>
  <c r="T20" i="7" s="1"/>
  <c r="AM21" i="7"/>
  <c r="AL9" i="7"/>
  <c r="AP9" i="7"/>
  <c r="AD10" i="7"/>
  <c r="V11" i="7"/>
  <c r="Y11" i="7"/>
  <c r="F13" i="7"/>
  <c r="AG14" i="7"/>
  <c r="AD14" i="7"/>
  <c r="Y15" i="7"/>
  <c r="R16" i="7"/>
  <c r="F17" i="7"/>
  <c r="AK18" i="7"/>
  <c r="AP18" i="7"/>
  <c r="AE19" i="7"/>
  <c r="U20" i="7"/>
  <c r="Y20" i="7"/>
  <c r="AC22" i="7"/>
  <c r="AE22" i="7"/>
  <c r="AP8" i="7"/>
  <c r="Y10" i="7"/>
  <c r="Z10" i="7"/>
  <c r="AK12" i="7"/>
  <c r="AH13" i="7"/>
  <c r="AJ13" i="7" s="1"/>
  <c r="AL16" i="7"/>
  <c r="AO16" i="7"/>
  <c r="Z19" i="7"/>
  <c r="W6" i="7"/>
  <c r="AO6" i="7"/>
  <c r="Z22" i="7"/>
  <c r="Y22" i="7"/>
  <c r="W534" i="7"/>
  <c r="W553" i="7"/>
  <c r="W538" i="7"/>
  <c r="W539" i="7"/>
  <c r="W540" i="7"/>
  <c r="W535" i="7"/>
  <c r="W537" i="7"/>
  <c r="W551" i="7"/>
  <c r="W543" i="7"/>
  <c r="W541" i="7"/>
  <c r="W550" i="7"/>
  <c r="W526" i="7"/>
  <c r="W542" i="7"/>
  <c r="W547" i="7"/>
  <c r="W545" i="7"/>
  <c r="W546" i="7"/>
  <c r="W552" i="7"/>
  <c r="W544" i="7"/>
  <c r="W536" i="7"/>
  <c r="W549" i="7"/>
  <c r="W548" i="7"/>
  <c r="W529" i="7"/>
  <c r="W530" i="7"/>
  <c r="W533" i="7"/>
  <c r="W527" i="7"/>
  <c r="W528" i="7"/>
  <c r="W532" i="7"/>
  <c r="W525" i="7"/>
  <c r="W523" i="7"/>
  <c r="W522" i="7"/>
  <c r="W531" i="7"/>
  <c r="W524" i="7"/>
  <c r="W519" i="7"/>
  <c r="W520" i="7"/>
  <c r="W506" i="7"/>
  <c r="W507" i="7"/>
  <c r="W502" i="7"/>
  <c r="W509" i="7"/>
  <c r="W513" i="7"/>
  <c r="W521" i="7"/>
  <c r="W516" i="7"/>
  <c r="W508" i="7"/>
  <c r="W481" i="7"/>
  <c r="W514" i="7"/>
  <c r="W517" i="7"/>
  <c r="W512" i="7"/>
  <c r="W511" i="7"/>
  <c r="W447" i="7"/>
  <c r="W518" i="7"/>
  <c r="W455" i="7"/>
  <c r="W505" i="7"/>
  <c r="W515" i="7"/>
  <c r="W510" i="7"/>
  <c r="W499" i="7"/>
  <c r="W450" i="7"/>
  <c r="W468" i="7"/>
  <c r="W464" i="7"/>
  <c r="W498" i="7"/>
  <c r="W474" i="7"/>
  <c r="W477" i="7"/>
  <c r="W465" i="7"/>
  <c r="W448" i="7"/>
  <c r="W446" i="7"/>
  <c r="W497" i="7"/>
  <c r="W453" i="7"/>
  <c r="W485" i="7"/>
  <c r="W461" i="7"/>
  <c r="W480" i="7"/>
  <c r="W476" i="7"/>
  <c r="W460" i="7"/>
  <c r="W490" i="7"/>
  <c r="W451" i="7"/>
  <c r="W471" i="7"/>
  <c r="W496" i="7"/>
  <c r="W479" i="7"/>
  <c r="W467" i="7"/>
  <c r="W487" i="7"/>
  <c r="W475" i="7"/>
  <c r="W470" i="7"/>
  <c r="W491" i="7"/>
  <c r="W488" i="7"/>
  <c r="W463" i="7"/>
  <c r="W462" i="7"/>
  <c r="W484" i="7"/>
  <c r="W504" i="7"/>
  <c r="W483" i="7"/>
  <c r="W478" i="7"/>
  <c r="W486" i="7"/>
  <c r="W466" i="7"/>
  <c r="W494" i="7"/>
  <c r="W472" i="7"/>
  <c r="W452" i="7"/>
  <c r="W469" i="7"/>
  <c r="W459" i="7"/>
  <c r="W449" i="7"/>
  <c r="W458" i="7"/>
  <c r="W492" i="7"/>
  <c r="W503" i="7"/>
  <c r="W493" i="7"/>
  <c r="W489" i="7"/>
  <c r="W501" i="7"/>
  <c r="W454" i="7"/>
  <c r="W500" i="7"/>
  <c r="W456" i="7"/>
  <c r="W457" i="7"/>
  <c r="W495" i="7"/>
  <c r="W473" i="7"/>
  <c r="W482" i="7"/>
  <c r="W445" i="7"/>
  <c r="W443" i="7"/>
  <c r="W442" i="7"/>
  <c r="W444" i="7"/>
  <c r="W427" i="7"/>
  <c r="W441" i="7"/>
  <c r="W410" i="7"/>
  <c r="W419" i="7"/>
  <c r="W437" i="7"/>
  <c r="W371" i="7"/>
  <c r="W424" i="7"/>
  <c r="W436" i="7"/>
  <c r="W438" i="7"/>
  <c r="W431" i="7"/>
  <c r="W423" i="7"/>
  <c r="W418" i="7"/>
  <c r="W439" i="7"/>
  <c r="W429" i="7"/>
  <c r="W400" i="7"/>
  <c r="W363" i="7"/>
  <c r="W402" i="7"/>
  <c r="W392" i="7"/>
  <c r="W420" i="7"/>
  <c r="W375" i="7"/>
  <c r="W428" i="7"/>
  <c r="W403" i="7"/>
  <c r="W407" i="7"/>
  <c r="W411" i="7"/>
  <c r="W408" i="7"/>
  <c r="W396" i="7"/>
  <c r="W409" i="7"/>
  <c r="W405" i="7"/>
  <c r="W404" i="7"/>
  <c r="W415" i="7"/>
  <c r="W430" i="7"/>
  <c r="W416" i="7"/>
  <c r="W435" i="7"/>
  <c r="W359" i="7"/>
  <c r="W379" i="7"/>
  <c r="W433" i="7"/>
  <c r="W432" i="7"/>
  <c r="W440" i="7"/>
  <c r="W406" i="7"/>
  <c r="W414" i="7"/>
  <c r="W413" i="7"/>
  <c r="W426" i="7"/>
  <c r="W421" i="7"/>
  <c r="W422" i="7"/>
  <c r="W425" i="7"/>
  <c r="W417" i="7"/>
  <c r="W434" i="7"/>
  <c r="W412" i="7"/>
  <c r="W316" i="7"/>
  <c r="W367" i="7"/>
  <c r="W349" i="7"/>
  <c r="W397" i="7"/>
  <c r="W324" i="7"/>
  <c r="W393" i="7"/>
  <c r="W313" i="7"/>
  <c r="W328" i="7"/>
  <c r="W301" i="7"/>
  <c r="W312" i="7"/>
  <c r="W388" i="7"/>
  <c r="W384" i="7"/>
  <c r="W281" i="7"/>
  <c r="W308" i="7"/>
  <c r="W362" i="7"/>
  <c r="W398" i="7"/>
  <c r="W395" i="7"/>
  <c r="W380" i="7"/>
  <c r="W372" i="7"/>
  <c r="W364" i="7"/>
  <c r="W356" i="7"/>
  <c r="W361" i="7"/>
  <c r="W365" i="7"/>
  <c r="W381" i="7"/>
  <c r="W378" i="7"/>
  <c r="W394" i="7"/>
  <c r="W366" i="7"/>
  <c r="W390" i="7"/>
  <c r="W377" i="7"/>
  <c r="W389" i="7"/>
  <c r="W385" i="7"/>
  <c r="W399" i="7"/>
  <c r="W391" i="7"/>
  <c r="W383" i="7"/>
  <c r="W376" i="7"/>
  <c r="W368" i="7"/>
  <c r="W360" i="7"/>
  <c r="W373" i="7"/>
  <c r="W374" i="7"/>
  <c r="W290" i="7"/>
  <c r="W305" i="7"/>
  <c r="W401" i="7"/>
  <c r="W386" i="7"/>
  <c r="W369" i="7"/>
  <c r="W358" i="7"/>
  <c r="W357" i="7"/>
  <c r="W382" i="7"/>
  <c r="W387" i="7"/>
  <c r="W370" i="7"/>
  <c r="W336" i="7"/>
  <c r="W337" i="7"/>
  <c r="W293" i="7"/>
  <c r="W300" i="7"/>
  <c r="W284" i="7"/>
  <c r="W297" i="7"/>
  <c r="W288" i="7"/>
  <c r="W317" i="7"/>
  <c r="W327" i="7"/>
  <c r="W296" i="7"/>
  <c r="W260" i="7"/>
  <c r="W286" i="7"/>
  <c r="W325" i="7"/>
  <c r="W268" i="7"/>
  <c r="W351" i="7"/>
  <c r="W321" i="7"/>
  <c r="W322" i="7"/>
  <c r="W208" i="7"/>
  <c r="W320" i="7"/>
  <c r="W335" i="7"/>
  <c r="W323" i="7"/>
  <c r="W341" i="7"/>
  <c r="W331" i="7"/>
  <c r="W354" i="7"/>
  <c r="W232" i="7"/>
  <c r="W272" i="7"/>
  <c r="W212" i="7"/>
  <c r="W298" i="7"/>
  <c r="W236" i="7"/>
  <c r="W332" i="7"/>
  <c r="W309" i="7"/>
  <c r="W338" i="7"/>
  <c r="W345" i="7"/>
  <c r="W289" i="7"/>
  <c r="W329" i="7"/>
  <c r="W248" i="7"/>
  <c r="W294" i="7"/>
  <c r="W303" i="7"/>
  <c r="W314" i="7"/>
  <c r="W224" i="7"/>
  <c r="W319" i="7"/>
  <c r="W240" i="7"/>
  <c r="W342" i="7"/>
  <c r="W346" i="7"/>
  <c r="W285" i="7"/>
  <c r="W355" i="7"/>
  <c r="W350" i="7"/>
  <c r="W292" i="7"/>
  <c r="W347" i="7"/>
  <c r="W348" i="7"/>
  <c r="W344" i="7"/>
  <c r="W252" i="7"/>
  <c r="W282" i="7"/>
  <c r="W343" i="7"/>
  <c r="W326" i="7"/>
  <c r="W244" i="7"/>
  <c r="W339" i="7"/>
  <c r="W302" i="7"/>
  <c r="W340" i="7"/>
  <c r="W307" i="7"/>
  <c r="W306" i="7"/>
  <c r="W264" i="7"/>
  <c r="W311" i="7"/>
  <c r="W310" i="7"/>
  <c r="W216" i="7"/>
  <c r="W315" i="7"/>
  <c r="W299" i="7"/>
  <c r="W291" i="7"/>
  <c r="W283" i="7"/>
  <c r="W352" i="7"/>
  <c r="W318" i="7"/>
  <c r="W220" i="7"/>
  <c r="W333" i="7"/>
  <c r="W334" i="7"/>
  <c r="W353" i="7"/>
  <c r="W330" i="7"/>
  <c r="W228" i="7"/>
  <c r="W304" i="7"/>
  <c r="W295" i="7"/>
  <c r="W287" i="7"/>
  <c r="W256" i="7"/>
  <c r="W235" i="7"/>
  <c r="W276" i="7"/>
  <c r="W231" i="7"/>
  <c r="W255" i="7"/>
  <c r="W227" i="7"/>
  <c r="W259" i="7"/>
  <c r="W279" i="7"/>
  <c r="W132" i="7"/>
  <c r="W103" i="7"/>
  <c r="W218" i="7"/>
  <c r="W263" i="7"/>
  <c r="W267" i="7"/>
  <c r="W211" i="7"/>
  <c r="W215" i="7"/>
  <c r="W219" i="7"/>
  <c r="W251" i="7"/>
  <c r="W115" i="7"/>
  <c r="W141" i="7"/>
  <c r="W241" i="7"/>
  <c r="W257" i="7"/>
  <c r="W271" i="7"/>
  <c r="W247" i="7"/>
  <c r="W223" i="7"/>
  <c r="W239" i="7"/>
  <c r="W280" i="7"/>
  <c r="W147" i="7"/>
  <c r="W125" i="7"/>
  <c r="W128" i="7"/>
  <c r="W185" i="7"/>
  <c r="W201" i="7"/>
  <c r="W243" i="7"/>
  <c r="W275" i="7"/>
  <c r="W144" i="7"/>
  <c r="W153" i="7"/>
  <c r="W169" i="7"/>
  <c r="W177" i="7"/>
  <c r="W172" i="7"/>
  <c r="W192" i="7"/>
  <c r="W258" i="7"/>
  <c r="W246" i="7"/>
  <c r="W234" i="7"/>
  <c r="W273" i="7"/>
  <c r="W226" i="7"/>
  <c r="W265" i="7"/>
  <c r="W249" i="7"/>
  <c r="W261" i="7"/>
  <c r="W160" i="7"/>
  <c r="W176" i="7"/>
  <c r="W209" i="7"/>
  <c r="W214" i="7"/>
  <c r="W253" i="7"/>
  <c r="W237" i="7"/>
  <c r="W222" i="7"/>
  <c r="W278" i="7"/>
  <c r="W270" i="7"/>
  <c r="W262" i="7"/>
  <c r="W184" i="7"/>
  <c r="W254" i="7"/>
  <c r="W242" i="7"/>
  <c r="W230" i="7"/>
  <c r="W225" i="7"/>
  <c r="W210" i="7"/>
  <c r="W238" i="7"/>
  <c r="W233" i="7"/>
  <c r="W217" i="7"/>
  <c r="W277" i="7"/>
  <c r="W229" i="7"/>
  <c r="W213" i="7"/>
  <c r="W152" i="7"/>
  <c r="W250" i="7"/>
  <c r="W269" i="7"/>
  <c r="W221" i="7"/>
  <c r="W274" i="7"/>
  <c r="W266" i="7"/>
  <c r="W245" i="7"/>
  <c r="W165" i="7"/>
  <c r="W197" i="7"/>
  <c r="W149" i="7"/>
  <c r="W131" i="7"/>
  <c r="W157" i="7"/>
  <c r="W113" i="7"/>
  <c r="W155" i="7"/>
  <c r="W121" i="7"/>
  <c r="W99" i="7"/>
  <c r="W181" i="7"/>
  <c r="W136" i="7"/>
  <c r="W182" i="7"/>
  <c r="W154" i="7"/>
  <c r="W36" i="7"/>
  <c r="W30" i="7"/>
  <c r="W122" i="7"/>
  <c r="W163" i="7"/>
  <c r="W38" i="7"/>
  <c r="W118" i="7"/>
  <c r="W171" i="7"/>
  <c r="W187" i="7"/>
  <c r="W120" i="7"/>
  <c r="W101" i="7"/>
  <c r="W105" i="7"/>
  <c r="W142" i="7"/>
  <c r="W24" i="7"/>
  <c r="W158" i="7"/>
  <c r="W150" i="7"/>
  <c r="W190" i="7"/>
  <c r="W164" i="7"/>
  <c r="W161" i="7"/>
  <c r="W198" i="7"/>
  <c r="W166" i="7"/>
  <c r="W168" i="7"/>
  <c r="W188" i="7"/>
  <c r="W189" i="7"/>
  <c r="W129" i="7"/>
  <c r="W97" i="7"/>
  <c r="W186" i="7"/>
  <c r="W146" i="7"/>
  <c r="W32" i="7"/>
  <c r="W196" i="7"/>
  <c r="W205" i="7"/>
  <c r="W145" i="7"/>
  <c r="W206" i="7"/>
  <c r="W138" i="7"/>
  <c r="W174" i="7"/>
  <c r="W173" i="7"/>
  <c r="W170" i="7"/>
  <c r="W156" i="7"/>
  <c r="W180" i="7"/>
  <c r="W133" i="7"/>
  <c r="W107" i="7"/>
  <c r="W191" i="7"/>
  <c r="W183" i="7"/>
  <c r="W159" i="7"/>
  <c r="W151" i="7"/>
  <c r="W139" i="7"/>
  <c r="W123" i="7"/>
  <c r="W162" i="7"/>
  <c r="W175" i="7"/>
  <c r="W143" i="7"/>
  <c r="W127" i="7"/>
  <c r="W202" i="7"/>
  <c r="W148" i="7"/>
  <c r="W207" i="7"/>
  <c r="W117" i="7"/>
  <c r="W96" i="7"/>
  <c r="W94" i="7"/>
  <c r="W92" i="7"/>
  <c r="W90" i="7"/>
  <c r="W88" i="7"/>
  <c r="W86" i="7"/>
  <c r="W84" i="7"/>
  <c r="W82" i="7"/>
  <c r="W80" i="7"/>
  <c r="W78" i="7"/>
  <c r="W66" i="7"/>
  <c r="W111" i="7"/>
  <c r="W72" i="7"/>
  <c r="W62" i="7"/>
  <c r="W28" i="7"/>
  <c r="W110" i="7"/>
  <c r="W199" i="7"/>
  <c r="W70" i="7"/>
  <c r="W37" i="7"/>
  <c r="W137" i="7"/>
  <c r="W178" i="7"/>
  <c r="W134" i="7"/>
  <c r="W98" i="7"/>
  <c r="W67" i="7"/>
  <c r="W31" i="7"/>
  <c r="W200" i="7"/>
  <c r="W203" i="7"/>
  <c r="W100" i="7"/>
  <c r="W68" i="7"/>
  <c r="W74" i="7"/>
  <c r="W60" i="7"/>
  <c r="W44" i="7"/>
  <c r="W167" i="7"/>
  <c r="W195" i="7"/>
  <c r="W126" i="7"/>
  <c r="W193" i="7"/>
  <c r="W130" i="7"/>
  <c r="W104" i="7"/>
  <c r="W95" i="7"/>
  <c r="W93" i="7"/>
  <c r="W91" i="7"/>
  <c r="W89" i="7"/>
  <c r="W87" i="7"/>
  <c r="W85" i="7"/>
  <c r="W83" i="7"/>
  <c r="W81" i="7"/>
  <c r="W79" i="7"/>
  <c r="W77" i="7"/>
  <c r="W76" i="7"/>
  <c r="W75" i="7"/>
  <c r="W71" i="7"/>
  <c r="W112" i="7"/>
  <c r="W114" i="7"/>
  <c r="W106" i="7"/>
  <c r="W63" i="7"/>
  <c r="W57" i="7"/>
  <c r="W56" i="7"/>
  <c r="W108" i="7"/>
  <c r="W64" i="7"/>
  <c r="W109" i="7"/>
  <c r="W45" i="7"/>
  <c r="W119" i="7"/>
  <c r="W140" i="7"/>
  <c r="W124" i="7"/>
  <c r="W194" i="7"/>
  <c r="W135" i="7"/>
  <c r="W179" i="7"/>
  <c r="W61" i="7"/>
  <c r="W204" i="7"/>
  <c r="W73" i="7"/>
  <c r="W58" i="7"/>
  <c r="W116" i="7"/>
  <c r="W102" i="7"/>
  <c r="W69" i="7"/>
  <c r="W65" i="7"/>
  <c r="W59" i="7"/>
  <c r="W29" i="7"/>
  <c r="W39" i="7"/>
  <c r="W27" i="7"/>
  <c r="W23" i="7"/>
  <c r="W51" i="7"/>
  <c r="W48" i="7"/>
  <c r="W33" i="7"/>
  <c r="W46" i="7"/>
  <c r="W42" i="7"/>
  <c r="W43" i="7"/>
  <c r="W50" i="7"/>
  <c r="W25" i="7"/>
  <c r="W41" i="7"/>
  <c r="W26" i="7"/>
  <c r="W49" i="7"/>
  <c r="W54" i="7"/>
  <c r="W47" i="7"/>
  <c r="W35" i="7"/>
  <c r="W40" i="7"/>
  <c r="W52" i="7"/>
  <c r="W34" i="7"/>
  <c r="W53" i="7"/>
  <c r="W55" i="7"/>
  <c r="AG553" i="7"/>
  <c r="AG538" i="7"/>
  <c r="AG536" i="7"/>
  <c r="AG537" i="7"/>
  <c r="AG546" i="7"/>
  <c r="AG551" i="7"/>
  <c r="AG548" i="7"/>
  <c r="AG534" i="7"/>
  <c r="AG545" i="7"/>
  <c r="AG549" i="7"/>
  <c r="AG542" i="7"/>
  <c r="AG535" i="7"/>
  <c r="AG539" i="7"/>
  <c r="AG552" i="7"/>
  <c r="AG543" i="7"/>
  <c r="AG550" i="7"/>
  <c r="AG541" i="7"/>
  <c r="AG544" i="7"/>
  <c r="AG525" i="7"/>
  <c r="AG540" i="7"/>
  <c r="AG547" i="7"/>
  <c r="AG529" i="7"/>
  <c r="AG530" i="7"/>
  <c r="AG533" i="7"/>
  <c r="AG512" i="7"/>
  <c r="AG526" i="7"/>
  <c r="AG527" i="7"/>
  <c r="AG531" i="7"/>
  <c r="AG532" i="7"/>
  <c r="AG528" i="7"/>
  <c r="AG522" i="7"/>
  <c r="AG523" i="7"/>
  <c r="AG518" i="7"/>
  <c r="AG524" i="7"/>
  <c r="AG519" i="7"/>
  <c r="AG508" i="7"/>
  <c r="AG457" i="7"/>
  <c r="AG516" i="7"/>
  <c r="AG507" i="7"/>
  <c r="AG463" i="7"/>
  <c r="AG470" i="7"/>
  <c r="AG468" i="7"/>
  <c r="AG515" i="7"/>
  <c r="AG506" i="7"/>
  <c r="AG510" i="7"/>
  <c r="AG505" i="7"/>
  <c r="AG514" i="7"/>
  <c r="AG509" i="7"/>
  <c r="AG513" i="7"/>
  <c r="AG511" i="7"/>
  <c r="AG497" i="7"/>
  <c r="AG456" i="7"/>
  <c r="AG521" i="7"/>
  <c r="AG450" i="7"/>
  <c r="AG499" i="7"/>
  <c r="AG473" i="7"/>
  <c r="AG485" i="7"/>
  <c r="AG479" i="7"/>
  <c r="AG517" i="7"/>
  <c r="AG520" i="7"/>
  <c r="AG464" i="7"/>
  <c r="AG462" i="7"/>
  <c r="AG502" i="7"/>
  <c r="AG480" i="7"/>
  <c r="AG442" i="7"/>
  <c r="AG453" i="7"/>
  <c r="AG455" i="7"/>
  <c r="AG484" i="7"/>
  <c r="AG481" i="7"/>
  <c r="AG467" i="7"/>
  <c r="AG490" i="7"/>
  <c r="AG471" i="7"/>
  <c r="AG451" i="7"/>
  <c r="AG466" i="7"/>
  <c r="AG491" i="7"/>
  <c r="AG472" i="7"/>
  <c r="AG447" i="7"/>
  <c r="AG461" i="7"/>
  <c r="AG458" i="7"/>
  <c r="AG460" i="7"/>
  <c r="AG495" i="7"/>
  <c r="AG476" i="7"/>
  <c r="AG486" i="7"/>
  <c r="AG489" i="7"/>
  <c r="AG488" i="7"/>
  <c r="AG500" i="7"/>
  <c r="AG475" i="7"/>
  <c r="AG469" i="7"/>
  <c r="AG504" i="7"/>
  <c r="AG448" i="7"/>
  <c r="AG482" i="7"/>
  <c r="AG477" i="7"/>
  <c r="AG487" i="7"/>
  <c r="AG449" i="7"/>
  <c r="AG494" i="7"/>
  <c r="AG496" i="7"/>
  <c r="AG465" i="7"/>
  <c r="AG483" i="7"/>
  <c r="AG459" i="7"/>
  <c r="AG446" i="7"/>
  <c r="AG474" i="7"/>
  <c r="AG503" i="7"/>
  <c r="AG493" i="7"/>
  <c r="AG452" i="7"/>
  <c r="AG498" i="7"/>
  <c r="AG454" i="7"/>
  <c r="AG478" i="7"/>
  <c r="AG501" i="7"/>
  <c r="AG492" i="7"/>
  <c r="AG441" i="7"/>
  <c r="AG445" i="7"/>
  <c r="AG444" i="7"/>
  <c r="AG443" i="7"/>
  <c r="AG416" i="7"/>
  <c r="AG431" i="7"/>
  <c r="AG420" i="7"/>
  <c r="AG440" i="7"/>
  <c r="AG433" i="7"/>
  <c r="AG407" i="7"/>
  <c r="AG434" i="7"/>
  <c r="AG403" i="7"/>
  <c r="AG423" i="7"/>
  <c r="AG428" i="7"/>
  <c r="AG438" i="7"/>
  <c r="AG436" i="7"/>
  <c r="AG414" i="7"/>
  <c r="AG424" i="7"/>
  <c r="AG429" i="7"/>
  <c r="AG432" i="7"/>
  <c r="AG437" i="7"/>
  <c r="AG421" i="7"/>
  <c r="AG364" i="7"/>
  <c r="AG409" i="7"/>
  <c r="AG419" i="7"/>
  <c r="AG381" i="7"/>
  <c r="AG405" i="7"/>
  <c r="AG418" i="7"/>
  <c r="AG408" i="7"/>
  <c r="AG410" i="7"/>
  <c r="AG415" i="7"/>
  <c r="AG402" i="7"/>
  <c r="AG389" i="7"/>
  <c r="AG360" i="7"/>
  <c r="AG372" i="7"/>
  <c r="AG404" i="7"/>
  <c r="AG422" i="7"/>
  <c r="AG425" i="7"/>
  <c r="AG430" i="7"/>
  <c r="AG406" i="7"/>
  <c r="AG390" i="7"/>
  <c r="AG376" i="7"/>
  <c r="AG380" i="7"/>
  <c r="AG413" i="7"/>
  <c r="AG439" i="7"/>
  <c r="AG435" i="7"/>
  <c r="AG427" i="7"/>
  <c r="AG417" i="7"/>
  <c r="AG385" i="7"/>
  <c r="AG356" i="7"/>
  <c r="AG412" i="7"/>
  <c r="AG411" i="7"/>
  <c r="AG368" i="7"/>
  <c r="AG426" i="7"/>
  <c r="AG359" i="7"/>
  <c r="AG400" i="7"/>
  <c r="AG293" i="7"/>
  <c r="AG371" i="7"/>
  <c r="AG375" i="7"/>
  <c r="AG396" i="7"/>
  <c r="AG363" i="7"/>
  <c r="AG297" i="7"/>
  <c r="AG388" i="7"/>
  <c r="AG392" i="7"/>
  <c r="AG367" i="7"/>
  <c r="AG384" i="7"/>
  <c r="AG379" i="7"/>
  <c r="AG397" i="7"/>
  <c r="AG365" i="7"/>
  <c r="AG377" i="7"/>
  <c r="AG355" i="7"/>
  <c r="AG338" i="7"/>
  <c r="AG300" i="7"/>
  <c r="AG398" i="7"/>
  <c r="AG393" i="7"/>
  <c r="AG361" i="7"/>
  <c r="AG317" i="7"/>
  <c r="AG337" i="7"/>
  <c r="AG343" i="7"/>
  <c r="AG325" i="7"/>
  <c r="AG346" i="7"/>
  <c r="AG358" i="7"/>
  <c r="AG362" i="7"/>
  <c r="AG394" i="7"/>
  <c r="AG303" i="7"/>
  <c r="AG302" i="7"/>
  <c r="AG336" i="7"/>
  <c r="AG374" i="7"/>
  <c r="AG373" i="7"/>
  <c r="AG333" i="7"/>
  <c r="AG321" i="7"/>
  <c r="AG339" i="7"/>
  <c r="AG378" i="7"/>
  <c r="AG331" i="7"/>
  <c r="AG399" i="7"/>
  <c r="AG391" i="7"/>
  <c r="AG386" i="7"/>
  <c r="AG357" i="7"/>
  <c r="AG382" i="7"/>
  <c r="AG370" i="7"/>
  <c r="AG347" i="7"/>
  <c r="AG342" i="7"/>
  <c r="AG351" i="7"/>
  <c r="AG329" i="7"/>
  <c r="AG341" i="7"/>
  <c r="AG345" i="7"/>
  <c r="AG387" i="7"/>
  <c r="AG327" i="7"/>
  <c r="AG395" i="7"/>
  <c r="AG369" i="7"/>
  <c r="AG401" i="7"/>
  <c r="AG383" i="7"/>
  <c r="AG366" i="7"/>
  <c r="AG328" i="7"/>
  <c r="AG309" i="7"/>
  <c r="AG350" i="7"/>
  <c r="AG288" i="7"/>
  <c r="AG316" i="7"/>
  <c r="AG219" i="7"/>
  <c r="AG231" i="7"/>
  <c r="AG239" i="7"/>
  <c r="AG251" i="7"/>
  <c r="AG323" i="7"/>
  <c r="AG335" i="7"/>
  <c r="AG222" i="7"/>
  <c r="AG326" i="7"/>
  <c r="AG311" i="7"/>
  <c r="AG305" i="7"/>
  <c r="AG322" i="7"/>
  <c r="AG352" i="7"/>
  <c r="AG292" i="7"/>
  <c r="AG284" i="7"/>
  <c r="AG320" i="7"/>
  <c r="AG324" i="7"/>
  <c r="AG227" i="7"/>
  <c r="AG223" i="7"/>
  <c r="AG247" i="7"/>
  <c r="AG255" i="7"/>
  <c r="AG267" i="7"/>
  <c r="AG285" i="7"/>
  <c r="AG277" i="7"/>
  <c r="AG218" i="7"/>
  <c r="AG234" i="7"/>
  <c r="AG209" i="7"/>
  <c r="AG217" i="7"/>
  <c r="AG225" i="7"/>
  <c r="AG233" i="7"/>
  <c r="AG241" i="7"/>
  <c r="AG249" i="7"/>
  <c r="AG257" i="7"/>
  <c r="AG265" i="7"/>
  <c r="AG273" i="7"/>
  <c r="AG304" i="7"/>
  <c r="AG295" i="7"/>
  <c r="AG314" i="7"/>
  <c r="AG282" i="7"/>
  <c r="AG306" i="7"/>
  <c r="AG330" i="7"/>
  <c r="AG332" i="7"/>
  <c r="AG296" i="7"/>
  <c r="AG312" i="7"/>
  <c r="AG211" i="7"/>
  <c r="AG243" i="7"/>
  <c r="AG263" i="7"/>
  <c r="AG271" i="7"/>
  <c r="AG301" i="7"/>
  <c r="AG289" i="7"/>
  <c r="AG214" i="7"/>
  <c r="AG258" i="7"/>
  <c r="AG283" i="7"/>
  <c r="AG315" i="7"/>
  <c r="AG286" i="7"/>
  <c r="AG340" i="7"/>
  <c r="AG353" i="7"/>
  <c r="AG310" i="7"/>
  <c r="AG276" i="7"/>
  <c r="AG308" i="7"/>
  <c r="AG349" i="7"/>
  <c r="AG215" i="7"/>
  <c r="AG259" i="7"/>
  <c r="AG275" i="7"/>
  <c r="AG235" i="7"/>
  <c r="AG354" i="7"/>
  <c r="AG313" i="7"/>
  <c r="AG281" i="7"/>
  <c r="AG213" i="7"/>
  <c r="AG221" i="7"/>
  <c r="AG229" i="7"/>
  <c r="AG237" i="7"/>
  <c r="AG245" i="7"/>
  <c r="AG253" i="7"/>
  <c r="AG261" i="7"/>
  <c r="AG269" i="7"/>
  <c r="AG291" i="7"/>
  <c r="AG299" i="7"/>
  <c r="AG287" i="7"/>
  <c r="AG307" i="7"/>
  <c r="AG290" i="7"/>
  <c r="AG334" i="7"/>
  <c r="AG318" i="7"/>
  <c r="AG298" i="7"/>
  <c r="AG294" i="7"/>
  <c r="AG348" i="7"/>
  <c r="AG280" i="7"/>
  <c r="AG319" i="7"/>
  <c r="AG344" i="7"/>
  <c r="AG248" i="7"/>
  <c r="AG228" i="7"/>
  <c r="AG212" i="7"/>
  <c r="AG240" i="7"/>
  <c r="AG224" i="7"/>
  <c r="AG279" i="7"/>
  <c r="AG272" i="7"/>
  <c r="AG121" i="7"/>
  <c r="AG140" i="7"/>
  <c r="AG131" i="7"/>
  <c r="AG126" i="7"/>
  <c r="AG182" i="7"/>
  <c r="AG252" i="7"/>
  <c r="AG260" i="7"/>
  <c r="AG220" i="7"/>
  <c r="AG268" i="7"/>
  <c r="AG124" i="7"/>
  <c r="AG136" i="7"/>
  <c r="AG142" i="7"/>
  <c r="AG158" i="7"/>
  <c r="AG174" i="7"/>
  <c r="AG198" i="7"/>
  <c r="AG264" i="7"/>
  <c r="AG256" i="7"/>
  <c r="AG244" i="7"/>
  <c r="AG236" i="7"/>
  <c r="AG155" i="7"/>
  <c r="AG171" i="7"/>
  <c r="AG118" i="7"/>
  <c r="AG138" i="7"/>
  <c r="AG190" i="7"/>
  <c r="AG206" i="7"/>
  <c r="AG232" i="7"/>
  <c r="AG216" i="7"/>
  <c r="AG208" i="7"/>
  <c r="AG137" i="7"/>
  <c r="AG129" i="7"/>
  <c r="AG187" i="7"/>
  <c r="AG196" i="7"/>
  <c r="AG130" i="7"/>
  <c r="AG150" i="7"/>
  <c r="AG166" i="7"/>
  <c r="AG278" i="7"/>
  <c r="AG270" i="7"/>
  <c r="AG246" i="7"/>
  <c r="AG238" i="7"/>
  <c r="AG266" i="7"/>
  <c r="AG250" i="7"/>
  <c r="AG210" i="7"/>
  <c r="AG226" i="7"/>
  <c r="AG230" i="7"/>
  <c r="AG274" i="7"/>
  <c r="AG262" i="7"/>
  <c r="AG254" i="7"/>
  <c r="AG242" i="7"/>
  <c r="AG119" i="7"/>
  <c r="AG123" i="7"/>
  <c r="AG175" i="7"/>
  <c r="AG154" i="7"/>
  <c r="AG125" i="7"/>
  <c r="AG160" i="7"/>
  <c r="AG163" i="7"/>
  <c r="AG146" i="7"/>
  <c r="AG173" i="7"/>
  <c r="AG188" i="7"/>
  <c r="AG102" i="7"/>
  <c r="AG177" i="7"/>
  <c r="AG149" i="7"/>
  <c r="AG134" i="7"/>
  <c r="AG132" i="7"/>
  <c r="AG205" i="7"/>
  <c r="AG143" i="7"/>
  <c r="AG167" i="7"/>
  <c r="AG147" i="7"/>
  <c r="AG148" i="7"/>
  <c r="AG98" i="7"/>
  <c r="AG172" i="7"/>
  <c r="AG186" i="7"/>
  <c r="AG165" i="7"/>
  <c r="AG156" i="7"/>
  <c r="AG145" i="7"/>
  <c r="AG197" i="7"/>
  <c r="AG179" i="7"/>
  <c r="AG122" i="7"/>
  <c r="AG191" i="7"/>
  <c r="AG117" i="7"/>
  <c r="AG169" i="7"/>
  <c r="AG141" i="7"/>
  <c r="AG153" i="7"/>
  <c r="AG151" i="7"/>
  <c r="AG183" i="7"/>
  <c r="AG181" i="7"/>
  <c r="AG152" i="7"/>
  <c r="AG185" i="7"/>
  <c r="AG201" i="7"/>
  <c r="AG176" i="7"/>
  <c r="AG116" i="7"/>
  <c r="AG184" i="7"/>
  <c r="AG192" i="7"/>
  <c r="AG144" i="7"/>
  <c r="AG114" i="7"/>
  <c r="AG162" i="7"/>
  <c r="AG106" i="7"/>
  <c r="AG139" i="7"/>
  <c r="AG159" i="7"/>
  <c r="AG120" i="7"/>
  <c r="AG193" i="7"/>
  <c r="AG170" i="7"/>
  <c r="AG168" i="7"/>
  <c r="AG189" i="7"/>
  <c r="AG161" i="7"/>
  <c r="AG104" i="7"/>
  <c r="AG128" i="7"/>
  <c r="AG157" i="7"/>
  <c r="AG195" i="7"/>
  <c r="AG133" i="7"/>
  <c r="AG180" i="7"/>
  <c r="AG135" i="7"/>
  <c r="AG108" i="7"/>
  <c r="AG178" i="7"/>
  <c r="AG103" i="7"/>
  <c r="AG74" i="7"/>
  <c r="AG51" i="7"/>
  <c r="AG203" i="7"/>
  <c r="AG115" i="7"/>
  <c r="AG105" i="7"/>
  <c r="AG96" i="7"/>
  <c r="AG94" i="7"/>
  <c r="AG92" i="7"/>
  <c r="AG90" i="7"/>
  <c r="AG88" i="7"/>
  <c r="AG86" i="7"/>
  <c r="AG84" i="7"/>
  <c r="AG82" i="7"/>
  <c r="AG80" i="7"/>
  <c r="AG78" i="7"/>
  <c r="AG76" i="7"/>
  <c r="AG66" i="7"/>
  <c r="AG199" i="7"/>
  <c r="AG107" i="7"/>
  <c r="AG67" i="7"/>
  <c r="AG62" i="7"/>
  <c r="AG57" i="7"/>
  <c r="AG200" i="7"/>
  <c r="AG113" i="7"/>
  <c r="AG64" i="7"/>
  <c r="AG111" i="7"/>
  <c r="AG164" i="7"/>
  <c r="AG127" i="7"/>
  <c r="AG100" i="7"/>
  <c r="AG70" i="7"/>
  <c r="AG65" i="7"/>
  <c r="AG59" i="7"/>
  <c r="AG34" i="7"/>
  <c r="AG61" i="7"/>
  <c r="AG109" i="7"/>
  <c r="AG112" i="7"/>
  <c r="AG56" i="7"/>
  <c r="AG207" i="7"/>
  <c r="AG101" i="7"/>
  <c r="AG202" i="7"/>
  <c r="AG46" i="7"/>
  <c r="AG48" i="7"/>
  <c r="AG52" i="7"/>
  <c r="AG54" i="7"/>
  <c r="AG95" i="7"/>
  <c r="AG93" i="7"/>
  <c r="AG91" i="7"/>
  <c r="AG89" i="7"/>
  <c r="AG87" i="7"/>
  <c r="AG85" i="7"/>
  <c r="AG83" i="7"/>
  <c r="AG81" i="7"/>
  <c r="AG79" i="7"/>
  <c r="AG77" i="7"/>
  <c r="AG75" i="7"/>
  <c r="AG72" i="7"/>
  <c r="AG63" i="7"/>
  <c r="AG204" i="7"/>
  <c r="AG58" i="7"/>
  <c r="AG194" i="7"/>
  <c r="AG69" i="7"/>
  <c r="AG60" i="7"/>
  <c r="AG29" i="7"/>
  <c r="AG33" i="7"/>
  <c r="AG35" i="7"/>
  <c r="AG39" i="7"/>
  <c r="AG97" i="7"/>
  <c r="AG71" i="7"/>
  <c r="AG110" i="7"/>
  <c r="AG99" i="7"/>
  <c r="AG73" i="7"/>
  <c r="AG68" i="7"/>
  <c r="AG32" i="7"/>
  <c r="AG38" i="7"/>
  <c r="AG31" i="7"/>
  <c r="AG49" i="7"/>
  <c r="AG43" i="7"/>
  <c r="AG53" i="7"/>
  <c r="AG27" i="7"/>
  <c r="AG28" i="7"/>
  <c r="AG40" i="7"/>
  <c r="AG44" i="7"/>
  <c r="AG23" i="7"/>
  <c r="AG47" i="7"/>
  <c r="AG37" i="7"/>
  <c r="AG30" i="7"/>
  <c r="AG42" i="7"/>
  <c r="AG24" i="7"/>
  <c r="AG50" i="7"/>
  <c r="AG36" i="7"/>
  <c r="AG55" i="7"/>
  <c r="AG45" i="7"/>
  <c r="AG41" i="7"/>
  <c r="AG25" i="7"/>
  <c r="AG26" i="7"/>
  <c r="AM543" i="7"/>
  <c r="AM530" i="7"/>
  <c r="AM551" i="7"/>
  <c r="AM542" i="7"/>
  <c r="AM539" i="7"/>
  <c r="AM547" i="7"/>
  <c r="AM552" i="7"/>
  <c r="AM527" i="7"/>
  <c r="AM546" i="7"/>
  <c r="AM545" i="7"/>
  <c r="AM548" i="7"/>
  <c r="AM540" i="7"/>
  <c r="AM544" i="7"/>
  <c r="AM536" i="7"/>
  <c r="AM535" i="7"/>
  <c r="AM538" i="7"/>
  <c r="AM549" i="7"/>
  <c r="AM531" i="7"/>
  <c r="AM528" i="7"/>
  <c r="AM524" i="7"/>
  <c r="AM529" i="7"/>
  <c r="AM525" i="7"/>
  <c r="AM522" i="7"/>
  <c r="AM532" i="7"/>
  <c r="AM509" i="7"/>
  <c r="AM523" i="7"/>
  <c r="AM533" i="7"/>
  <c r="AM506" i="7"/>
  <c r="AM520" i="7"/>
  <c r="AM516" i="7"/>
  <c r="AM507" i="7"/>
  <c r="AM514" i="7"/>
  <c r="AM476" i="7"/>
  <c r="AM519" i="7"/>
  <c r="AM466" i="7"/>
  <c r="AM467" i="7"/>
  <c r="AM515" i="7"/>
  <c r="AM508" i="7"/>
  <c r="AM480" i="7"/>
  <c r="AM510" i="7"/>
  <c r="AM475" i="7"/>
  <c r="AM462" i="7"/>
  <c r="AM511" i="7"/>
  <c r="AM499" i="7"/>
  <c r="AM456" i="7"/>
  <c r="AM468" i="7"/>
  <c r="AM502" i="7"/>
  <c r="AM484" i="7"/>
  <c r="AM464" i="7"/>
  <c r="AM497" i="7"/>
  <c r="AM469" i="7"/>
  <c r="AM473" i="7"/>
  <c r="AM455" i="7"/>
  <c r="AM453" i="7"/>
  <c r="AM461" i="7"/>
  <c r="AM481" i="7"/>
  <c r="AM454" i="7"/>
  <c r="AM494" i="7"/>
  <c r="AM479" i="7"/>
  <c r="AM482" i="7"/>
  <c r="AM491" i="7"/>
  <c r="AM488" i="7"/>
  <c r="AM457" i="7"/>
  <c r="AM459" i="7"/>
  <c r="AM472" i="7"/>
  <c r="AM471" i="7"/>
  <c r="AM451" i="7"/>
  <c r="AM493" i="7"/>
  <c r="AM452" i="7"/>
  <c r="AM463" i="7"/>
  <c r="AM460" i="7"/>
  <c r="AM503" i="7"/>
  <c r="AM501" i="7"/>
  <c r="AM477" i="7"/>
  <c r="AM496" i="7"/>
  <c r="AM474" i="7"/>
  <c r="AM504" i="7"/>
  <c r="AM478" i="7"/>
  <c r="AM483" i="7"/>
  <c r="AM492" i="7"/>
  <c r="AM500" i="7"/>
  <c r="AM485" i="7"/>
  <c r="AM490" i="7"/>
  <c r="AM495" i="7"/>
  <c r="AM487" i="7"/>
  <c r="AM458" i="7"/>
  <c r="AM114" i="7"/>
  <c r="AM119" i="7"/>
  <c r="AM175" i="7"/>
  <c r="AM143" i="7"/>
  <c r="AM93" i="7"/>
  <c r="AM76" i="7"/>
  <c r="AM84" i="7"/>
  <c r="AM92" i="7"/>
  <c r="AM85" i="7"/>
  <c r="AM75" i="7"/>
  <c r="AM83" i="7"/>
  <c r="AM91" i="7"/>
  <c r="AM78" i="7"/>
  <c r="AM86" i="7"/>
  <c r="AM94" i="7"/>
  <c r="AM89" i="7"/>
  <c r="AM133" i="7"/>
  <c r="AM181" i="7"/>
  <c r="AM189" i="7"/>
  <c r="AM56" i="7"/>
  <c r="AM98" i="7"/>
  <c r="AM102" i="7"/>
  <c r="AM106" i="7"/>
  <c r="AM69" i="7"/>
  <c r="AM59" i="7"/>
  <c r="AM97" i="7"/>
  <c r="AM113" i="7"/>
  <c r="AM149" i="7"/>
  <c r="AM157" i="7"/>
  <c r="AM173" i="7"/>
  <c r="AM139" i="7"/>
  <c r="AM191" i="7"/>
  <c r="AM123" i="7"/>
  <c r="AM163" i="7"/>
  <c r="AM167" i="7"/>
  <c r="AM77" i="7"/>
  <c r="AM80" i="7"/>
  <c r="AM88" i="7"/>
  <c r="AM96" i="7"/>
  <c r="AM79" i="7"/>
  <c r="AM87" i="7"/>
  <c r="AM95" i="7"/>
  <c r="AM82" i="7"/>
  <c r="AM90" i="7"/>
  <c r="AM81" i="7"/>
  <c r="AM193" i="7"/>
  <c r="AM159" i="7"/>
  <c r="AM151" i="7"/>
  <c r="AM183" i="7"/>
  <c r="AM135" i="7"/>
  <c r="AM62" i="7"/>
  <c r="AM100" i="7"/>
  <c r="AM104" i="7"/>
  <c r="AM108" i="7"/>
  <c r="AM161" i="7"/>
  <c r="AM168" i="7"/>
  <c r="AM131" i="7"/>
  <c r="AM196" i="7"/>
  <c r="AM187" i="7"/>
  <c r="AM186" i="7"/>
  <c r="AM116" i="7"/>
  <c r="AM190" i="7"/>
  <c r="AM138" i="7"/>
  <c r="AM165" i="7"/>
  <c r="AM101" i="7"/>
  <c r="AM154" i="7"/>
  <c r="AM128" i="7"/>
  <c r="AM148" i="7"/>
  <c r="AM129" i="7"/>
  <c r="AM158" i="7"/>
  <c r="AM171" i="7"/>
  <c r="AM156" i="7"/>
  <c r="AM184" i="7"/>
  <c r="AM188" i="7"/>
  <c r="AM155" i="7"/>
  <c r="AM125" i="7"/>
  <c r="AM50" i="7"/>
  <c r="AM130" i="7"/>
  <c r="AM147" i="7"/>
  <c r="AM178" i="7"/>
  <c r="AM136" i="7"/>
  <c r="AM177" i="7"/>
  <c r="AM146" i="7"/>
  <c r="AM120" i="7"/>
  <c r="AM180" i="7"/>
  <c r="AM169" i="7"/>
  <c r="AM132" i="7"/>
  <c r="AM150" i="7"/>
  <c r="AM25" i="7"/>
  <c r="AM170" i="7"/>
  <c r="AM144" i="7"/>
  <c r="AM185" i="7"/>
  <c r="AM164" i="7"/>
  <c r="AM105" i="7"/>
  <c r="AM124" i="7"/>
  <c r="AM145" i="7"/>
  <c r="AM153" i="7"/>
  <c r="AM142" i="7"/>
  <c r="AM174" i="7"/>
  <c r="AM103" i="7"/>
  <c r="AM195" i="7"/>
  <c r="AM118" i="7"/>
  <c r="AM99" i="7"/>
  <c r="AM107" i="7"/>
  <c r="AM160" i="7"/>
  <c r="AM172" i="7"/>
  <c r="AM121" i="7"/>
  <c r="AM141" i="7"/>
  <c r="AM140" i="7"/>
  <c r="AM137" i="7"/>
  <c r="AM182" i="7"/>
  <c r="AM166" i="7"/>
  <c r="AM194" i="7"/>
  <c r="AM47" i="7"/>
  <c r="AM53" i="7"/>
  <c r="AM126" i="7"/>
  <c r="AM176" i="7"/>
  <c r="AM64" i="7"/>
  <c r="AM74" i="7"/>
  <c r="AM70" i="7"/>
  <c r="AM60" i="7"/>
  <c r="AM61" i="7"/>
  <c r="AM72" i="7"/>
  <c r="AM57" i="7"/>
  <c r="AM112" i="7"/>
  <c r="AM27" i="7"/>
  <c r="AM179" i="7"/>
  <c r="AM122" i="7"/>
  <c r="AM152" i="7"/>
  <c r="AM73" i="7"/>
  <c r="AM58" i="7"/>
  <c r="AM109" i="7"/>
  <c r="AM117" i="7"/>
  <c r="AM65" i="7"/>
  <c r="AM66" i="7"/>
  <c r="AM115" i="7"/>
  <c r="AM55" i="7"/>
  <c r="AM111" i="7"/>
  <c r="AM67" i="7"/>
  <c r="AM134" i="7"/>
  <c r="AM162" i="7"/>
  <c r="AM127" i="7"/>
  <c r="AM49" i="7"/>
  <c r="AM192" i="7"/>
  <c r="AM68" i="7"/>
  <c r="AM110" i="7"/>
  <c r="AM23" i="7"/>
  <c r="AM71" i="7"/>
  <c r="AM63" i="7"/>
  <c r="AM24" i="7"/>
  <c r="AM38" i="7"/>
  <c r="AM45" i="7"/>
  <c r="AM34" i="7"/>
  <c r="AM31" i="7"/>
  <c r="AM35" i="7"/>
  <c r="AM26" i="7"/>
  <c r="AM44" i="7"/>
  <c r="AM33" i="7"/>
  <c r="AM48" i="7"/>
  <c r="AM30" i="7"/>
  <c r="AM54" i="7"/>
  <c r="AM7" i="7"/>
  <c r="AM41" i="7"/>
  <c r="AM32" i="7"/>
  <c r="AM51" i="7"/>
  <c r="AM52" i="7"/>
  <c r="AM39" i="7"/>
  <c r="AM40" i="7"/>
  <c r="AM46" i="7"/>
  <c r="AM37" i="7"/>
  <c r="AM29" i="7"/>
  <c r="AM36" i="7"/>
  <c r="AM28" i="7"/>
  <c r="AM43" i="7"/>
  <c r="AM42" i="7"/>
  <c r="AM17" i="7"/>
  <c r="F7" i="7"/>
  <c r="L7" i="7" s="1"/>
  <c r="AS7" i="7" s="1"/>
  <c r="AM22" i="7"/>
  <c r="AP22" i="7"/>
  <c r="AG7" i="7"/>
  <c r="AD8" i="7"/>
  <c r="AH8" i="7"/>
  <c r="X9" i="7"/>
  <c r="F11" i="7"/>
  <c r="AN11" i="7"/>
  <c r="AK11" i="7"/>
  <c r="AE12" i="7"/>
  <c r="U13" i="7"/>
  <c r="V13" i="7"/>
  <c r="AN15" i="7"/>
  <c r="AL15" i="7"/>
  <c r="AG16" i="7"/>
  <c r="U17" i="7"/>
  <c r="V17" i="7"/>
  <c r="W18" i="7"/>
  <c r="F20" i="7"/>
  <c r="AK20" i="7"/>
  <c r="AO20" i="7"/>
  <c r="AE21" i="7"/>
  <c r="AM6" i="7"/>
  <c r="U7" i="7"/>
  <c r="Z8" i="7"/>
  <c r="Y8" i="7"/>
  <c r="F10" i="7"/>
  <c r="AN10" i="7"/>
  <c r="AP10" i="7"/>
  <c r="AE11" i="7"/>
  <c r="X12" i="7"/>
  <c r="V12" i="7"/>
  <c r="AM14" i="7"/>
  <c r="AF15" i="7"/>
  <c r="AG15" i="7"/>
  <c r="V16" i="7"/>
  <c r="R18" i="7"/>
  <c r="AL19" i="7"/>
  <c r="AP19" i="7"/>
  <c r="AE20" i="7"/>
  <c r="U21" i="7"/>
  <c r="V21" i="7"/>
  <c r="AH9" i="7"/>
  <c r="AC9" i="7"/>
  <c r="U14" i="7"/>
  <c r="AC18" i="7"/>
  <c r="AP21" i="7"/>
  <c r="AP6" i="7"/>
  <c r="R7" i="7"/>
  <c r="R8" i="7"/>
  <c r="AO9" i="7"/>
  <c r="AC10" i="7"/>
  <c r="U11" i="7"/>
  <c r="W11" i="7"/>
  <c r="AP13" i="7"/>
  <c r="AL13" i="7"/>
  <c r="AF14" i="7"/>
  <c r="U15" i="7"/>
  <c r="W15" i="7"/>
  <c r="AO18" i="7"/>
  <c r="AD19" i="7"/>
  <c r="X20" i="7"/>
  <c r="AG22" i="7"/>
  <c r="AM8" i="7"/>
  <c r="U10" i="7"/>
  <c r="AM12" i="7"/>
  <c r="AF13" i="7"/>
  <c r="AK16" i="7"/>
  <c r="AM16" i="7"/>
  <c r="W19" i="7"/>
  <c r="W22" i="7"/>
  <c r="U22" i="7"/>
  <c r="F553" i="7"/>
  <c r="L553" i="7" s="1"/>
  <c r="AS553" i="7" s="1"/>
  <c r="F547" i="7"/>
  <c r="L547" i="7" s="1"/>
  <c r="AS547" i="7" s="1"/>
  <c r="F541" i="7"/>
  <c r="L541" i="7" s="1"/>
  <c r="AS541" i="7" s="1"/>
  <c r="F535" i="7"/>
  <c r="L535" i="7" s="1"/>
  <c r="AS535" i="7" s="1"/>
  <c r="F550" i="7"/>
  <c r="L550" i="7" s="1"/>
  <c r="AS550" i="7" s="1"/>
  <c r="F551" i="7"/>
  <c r="L551" i="7" s="1"/>
  <c r="AS551" i="7" s="1"/>
  <c r="F523" i="7"/>
  <c r="L523" i="7" s="1"/>
  <c r="AS523" i="7" s="1"/>
  <c r="F545" i="7"/>
  <c r="L545" i="7" s="1"/>
  <c r="AS545" i="7" s="1"/>
  <c r="F536" i="7"/>
  <c r="L536" i="7" s="1"/>
  <c r="AS536" i="7" s="1"/>
  <c r="F537" i="7"/>
  <c r="L537" i="7" s="1"/>
  <c r="AS537" i="7" s="1"/>
  <c r="F538" i="7"/>
  <c r="L538" i="7" s="1"/>
  <c r="AS538" i="7" s="1"/>
  <c r="F539" i="7"/>
  <c r="L539" i="7" s="1"/>
  <c r="AS539" i="7" s="1"/>
  <c r="F549" i="7"/>
  <c r="L549" i="7" s="1"/>
  <c r="AS549" i="7" s="1"/>
  <c r="F548" i="7"/>
  <c r="L548" i="7" s="1"/>
  <c r="AS548" i="7" s="1"/>
  <c r="F544" i="7"/>
  <c r="L544" i="7" s="1"/>
  <c r="AS544" i="7" s="1"/>
  <c r="F524" i="7"/>
  <c r="L524" i="7" s="1"/>
  <c r="AS524" i="7" s="1"/>
  <c r="F540" i="7"/>
  <c r="L540" i="7" s="1"/>
  <c r="AS540" i="7" s="1"/>
  <c r="F542" i="7"/>
  <c r="L542" i="7" s="1"/>
  <c r="AS542" i="7" s="1"/>
  <c r="F543" i="7"/>
  <c r="L543" i="7" s="1"/>
  <c r="AS543" i="7" s="1"/>
  <c r="F546" i="7"/>
  <c r="L546" i="7" s="1"/>
  <c r="AS546" i="7" s="1"/>
  <c r="F552" i="7"/>
  <c r="L552" i="7" s="1"/>
  <c r="AS552" i="7" s="1"/>
  <c r="F531" i="7"/>
  <c r="L531" i="7" s="1"/>
  <c r="AS531" i="7" s="1"/>
  <c r="F534" i="7"/>
  <c r="L534" i="7" s="1"/>
  <c r="AS534" i="7" s="1"/>
  <c r="F533" i="7"/>
  <c r="L533" i="7" s="1"/>
  <c r="AS533" i="7" s="1"/>
  <c r="F527" i="7"/>
  <c r="L527" i="7" s="1"/>
  <c r="AS527" i="7" s="1"/>
  <c r="F525" i="7"/>
  <c r="L525" i="7" s="1"/>
  <c r="AS525" i="7" s="1"/>
  <c r="F528" i="7"/>
  <c r="L528" i="7" s="1"/>
  <c r="AS528" i="7" s="1"/>
  <c r="F532" i="7"/>
  <c r="L532" i="7" s="1"/>
  <c r="AS532" i="7" s="1"/>
  <c r="F514" i="7"/>
  <c r="L514" i="7" s="1"/>
  <c r="AS514" i="7" s="1"/>
  <c r="F529" i="7"/>
  <c r="L529" i="7" s="1"/>
  <c r="AS529" i="7" s="1"/>
  <c r="F526" i="7"/>
  <c r="L526" i="7" s="1"/>
  <c r="AS526" i="7" s="1"/>
  <c r="F506" i="7"/>
  <c r="L506" i="7" s="1"/>
  <c r="AS506" i="7" s="1"/>
  <c r="F505" i="7"/>
  <c r="L505" i="7" s="1"/>
  <c r="AS505" i="7" s="1"/>
  <c r="F513" i="7"/>
  <c r="L513" i="7" s="1"/>
  <c r="AS513" i="7" s="1"/>
  <c r="F530" i="7"/>
  <c r="L530" i="7" s="1"/>
  <c r="AS530" i="7" s="1"/>
  <c r="F522" i="7"/>
  <c r="L522" i="7" s="1"/>
  <c r="AS522" i="7" s="1"/>
  <c r="F509" i="7"/>
  <c r="L509" i="7" s="1"/>
  <c r="AS509" i="7" s="1"/>
  <c r="F490" i="7"/>
  <c r="L490" i="7" s="1"/>
  <c r="AS490" i="7" s="1"/>
  <c r="F521" i="7"/>
  <c r="L521" i="7" s="1"/>
  <c r="AS521" i="7" s="1"/>
  <c r="F454" i="7"/>
  <c r="L454" i="7" s="1"/>
  <c r="AS454" i="7" s="1"/>
  <c r="F465" i="7"/>
  <c r="L465" i="7" s="1"/>
  <c r="AS465" i="7" s="1"/>
  <c r="F460" i="7"/>
  <c r="L460" i="7" s="1"/>
  <c r="AS460" i="7" s="1"/>
  <c r="F507" i="7"/>
  <c r="L507" i="7" s="1"/>
  <c r="AS507" i="7" s="1"/>
  <c r="F494" i="7"/>
  <c r="L494" i="7" s="1"/>
  <c r="AS494" i="7" s="1"/>
  <c r="F486" i="7"/>
  <c r="L486" i="7" s="1"/>
  <c r="AS486" i="7" s="1"/>
  <c r="F511" i="7"/>
  <c r="L511" i="7" s="1"/>
  <c r="AS511" i="7" s="1"/>
  <c r="F510" i="7"/>
  <c r="L510" i="7" s="1"/>
  <c r="AS510" i="7" s="1"/>
  <c r="F512" i="7"/>
  <c r="L512" i="7" s="1"/>
  <c r="AS512" i="7" s="1"/>
  <c r="F517" i="7"/>
  <c r="L517" i="7" s="1"/>
  <c r="AS517" i="7" s="1"/>
  <c r="F487" i="7"/>
  <c r="L487" i="7" s="1"/>
  <c r="AS487" i="7" s="1"/>
  <c r="F508" i="7"/>
  <c r="L508" i="7" s="1"/>
  <c r="AS508" i="7" s="1"/>
  <c r="F474" i="7"/>
  <c r="L474" i="7" s="1"/>
  <c r="AS474" i="7" s="1"/>
  <c r="F498" i="7"/>
  <c r="L498" i="7" s="1"/>
  <c r="AS498" i="7" s="1"/>
  <c r="F469" i="7"/>
  <c r="L469" i="7" s="1"/>
  <c r="AS469" i="7" s="1"/>
  <c r="F471" i="7"/>
  <c r="L471" i="7" s="1"/>
  <c r="AS471" i="7" s="1"/>
  <c r="F518" i="7"/>
  <c r="L518" i="7" s="1"/>
  <c r="AS518" i="7" s="1"/>
  <c r="F482" i="7"/>
  <c r="L482" i="7" s="1"/>
  <c r="AS482" i="7" s="1"/>
  <c r="F500" i="7"/>
  <c r="L500" i="7" s="1"/>
  <c r="AS500" i="7" s="1"/>
  <c r="F458" i="7"/>
  <c r="L458" i="7" s="1"/>
  <c r="AS458" i="7" s="1"/>
  <c r="F503" i="7"/>
  <c r="L503" i="7" s="1"/>
  <c r="AS503" i="7" s="1"/>
  <c r="F519" i="7"/>
  <c r="L519" i="7" s="1"/>
  <c r="AS519" i="7" s="1"/>
  <c r="F515" i="7"/>
  <c r="L515" i="7" s="1"/>
  <c r="AS515" i="7" s="1"/>
  <c r="F459" i="7"/>
  <c r="L459" i="7" s="1"/>
  <c r="AS459" i="7" s="1"/>
  <c r="F451" i="7"/>
  <c r="L451" i="7" s="1"/>
  <c r="AS451" i="7" s="1"/>
  <c r="F516" i="7"/>
  <c r="L516" i="7" s="1"/>
  <c r="AS516" i="7" s="1"/>
  <c r="F520" i="7"/>
  <c r="L520" i="7" s="1"/>
  <c r="AS520" i="7" s="1"/>
  <c r="F466" i="7"/>
  <c r="L466" i="7" s="1"/>
  <c r="AS466" i="7" s="1"/>
  <c r="F461" i="7"/>
  <c r="L461" i="7" s="1"/>
  <c r="AS461" i="7" s="1"/>
  <c r="F453" i="7"/>
  <c r="L453" i="7" s="1"/>
  <c r="AS453" i="7" s="1"/>
  <c r="F502" i="7"/>
  <c r="L502" i="7" s="1"/>
  <c r="AS502" i="7" s="1"/>
  <c r="F447" i="7"/>
  <c r="L447" i="7" s="1"/>
  <c r="AS447" i="7" s="1"/>
  <c r="F456" i="7"/>
  <c r="L456" i="7" s="1"/>
  <c r="AS456" i="7" s="1"/>
  <c r="F481" i="7"/>
  <c r="L481" i="7" s="1"/>
  <c r="AS481" i="7" s="1"/>
  <c r="F457" i="7"/>
  <c r="L457" i="7" s="1"/>
  <c r="AS457" i="7" s="1"/>
  <c r="F479" i="7"/>
  <c r="L479" i="7" s="1"/>
  <c r="AS479" i="7" s="1"/>
  <c r="F473" i="7"/>
  <c r="L473" i="7" s="1"/>
  <c r="AS473" i="7" s="1"/>
  <c r="F475" i="7"/>
  <c r="L475" i="7" s="1"/>
  <c r="AS475" i="7" s="1"/>
  <c r="F462" i="7"/>
  <c r="L462" i="7" s="1"/>
  <c r="AS462" i="7" s="1"/>
  <c r="F449" i="7"/>
  <c r="L449" i="7" s="1"/>
  <c r="AS449" i="7" s="1"/>
  <c r="F499" i="7"/>
  <c r="L499" i="7" s="1"/>
  <c r="AS499" i="7" s="1"/>
  <c r="F485" i="7"/>
  <c r="L485" i="7" s="1"/>
  <c r="AS485" i="7" s="1"/>
  <c r="F464" i="7"/>
  <c r="L464" i="7" s="1"/>
  <c r="AS464" i="7" s="1"/>
  <c r="F467" i="7"/>
  <c r="L467" i="7" s="1"/>
  <c r="AS467" i="7" s="1"/>
  <c r="F480" i="7"/>
  <c r="L480" i="7" s="1"/>
  <c r="AS480" i="7" s="1"/>
  <c r="F444" i="7"/>
  <c r="L444" i="7" s="1"/>
  <c r="AS444" i="7" s="1"/>
  <c r="F463" i="7"/>
  <c r="L463" i="7" s="1"/>
  <c r="AS463" i="7" s="1"/>
  <c r="F484" i="7"/>
  <c r="L484" i="7" s="1"/>
  <c r="AS484" i="7" s="1"/>
  <c r="F493" i="7"/>
  <c r="L493" i="7" s="1"/>
  <c r="AS493" i="7" s="1"/>
  <c r="F455" i="7"/>
  <c r="L455" i="7" s="1"/>
  <c r="AS455" i="7" s="1"/>
  <c r="F476" i="7"/>
  <c r="L476" i="7" s="1"/>
  <c r="AS476" i="7" s="1"/>
  <c r="F472" i="7"/>
  <c r="L472" i="7" s="1"/>
  <c r="AS472" i="7" s="1"/>
  <c r="F489" i="7"/>
  <c r="L489" i="7" s="1"/>
  <c r="AS489" i="7" s="1"/>
  <c r="F452" i="7"/>
  <c r="L452" i="7" s="1"/>
  <c r="AS452" i="7" s="1"/>
  <c r="F491" i="7"/>
  <c r="L491" i="7" s="1"/>
  <c r="AS491" i="7" s="1"/>
  <c r="F497" i="7"/>
  <c r="L497" i="7" s="1"/>
  <c r="AS497" i="7" s="1"/>
  <c r="F504" i="7"/>
  <c r="L504" i="7" s="1"/>
  <c r="AS504" i="7" s="1"/>
  <c r="F483" i="7"/>
  <c r="L483" i="7" s="1"/>
  <c r="AS483" i="7" s="1"/>
  <c r="F446" i="7"/>
  <c r="L446" i="7" s="1"/>
  <c r="AS446" i="7" s="1"/>
  <c r="F450" i="7"/>
  <c r="L450" i="7" s="1"/>
  <c r="AS450" i="7" s="1"/>
  <c r="F495" i="7"/>
  <c r="L495" i="7" s="1"/>
  <c r="AS495" i="7" s="1"/>
  <c r="F477" i="7"/>
  <c r="L477" i="7" s="1"/>
  <c r="AS477" i="7" s="1"/>
  <c r="F496" i="7"/>
  <c r="L496" i="7" s="1"/>
  <c r="AS496" i="7" s="1"/>
  <c r="F468" i="7"/>
  <c r="L468" i="7" s="1"/>
  <c r="AS468" i="7" s="1"/>
  <c r="F501" i="7"/>
  <c r="L501" i="7" s="1"/>
  <c r="AS501" i="7" s="1"/>
  <c r="F492" i="7"/>
  <c r="L492" i="7" s="1"/>
  <c r="AS492" i="7" s="1"/>
  <c r="F448" i="7"/>
  <c r="L448" i="7" s="1"/>
  <c r="AS448" i="7" s="1"/>
  <c r="F478" i="7"/>
  <c r="L478" i="7" s="1"/>
  <c r="AS478" i="7" s="1"/>
  <c r="F445" i="7"/>
  <c r="L445" i="7" s="1"/>
  <c r="AS445" i="7" s="1"/>
  <c r="F488" i="7"/>
  <c r="L488" i="7" s="1"/>
  <c r="AS488" i="7" s="1"/>
  <c r="F470" i="7"/>
  <c r="L470" i="7" s="1"/>
  <c r="AS470" i="7" s="1"/>
  <c r="F443" i="7"/>
  <c r="L443" i="7" s="1"/>
  <c r="AS443" i="7" s="1"/>
  <c r="F442" i="7"/>
  <c r="L442" i="7" s="1"/>
  <c r="AS442" i="7" s="1"/>
  <c r="F406" i="7"/>
  <c r="L406" i="7" s="1"/>
  <c r="AS406" i="7" s="1"/>
  <c r="F411" i="7"/>
  <c r="L411" i="7" s="1"/>
  <c r="AS411" i="7" s="1"/>
  <c r="F441" i="7"/>
  <c r="L441" i="7" s="1"/>
  <c r="AS441" i="7" s="1"/>
  <c r="F402" i="7"/>
  <c r="L402" i="7" s="1"/>
  <c r="AS402" i="7" s="1"/>
  <c r="F432" i="7"/>
  <c r="L432" i="7" s="1"/>
  <c r="AS432" i="7" s="1"/>
  <c r="F428" i="7"/>
  <c r="L428" i="7" s="1"/>
  <c r="AS428" i="7" s="1"/>
  <c r="F403" i="7"/>
  <c r="L403" i="7" s="1"/>
  <c r="AS403" i="7" s="1"/>
  <c r="F407" i="7"/>
  <c r="L407" i="7" s="1"/>
  <c r="AS407" i="7" s="1"/>
  <c r="F433" i="7"/>
  <c r="L433" i="7" s="1"/>
  <c r="AS433" i="7" s="1"/>
  <c r="F440" i="7"/>
  <c r="L440" i="7" s="1"/>
  <c r="AS440" i="7" s="1"/>
  <c r="F436" i="7"/>
  <c r="L436" i="7" s="1"/>
  <c r="AS436" i="7" s="1"/>
  <c r="F418" i="7"/>
  <c r="L418" i="7" s="1"/>
  <c r="AS418" i="7" s="1"/>
  <c r="F438" i="7"/>
  <c r="L438" i="7" s="1"/>
  <c r="AS438" i="7" s="1"/>
  <c r="F413" i="7"/>
  <c r="L413" i="7" s="1"/>
  <c r="AS413" i="7" s="1"/>
  <c r="F419" i="7"/>
  <c r="L419" i="7" s="1"/>
  <c r="AS419" i="7" s="1"/>
  <c r="F425" i="7"/>
  <c r="L425" i="7" s="1"/>
  <c r="AS425" i="7" s="1"/>
  <c r="F401" i="7"/>
  <c r="L401" i="7" s="1"/>
  <c r="AS401" i="7" s="1"/>
  <c r="F434" i="7"/>
  <c r="L434" i="7" s="1"/>
  <c r="AS434" i="7" s="1"/>
  <c r="F414" i="7"/>
  <c r="L414" i="7" s="1"/>
  <c r="AS414" i="7" s="1"/>
  <c r="F420" i="7"/>
  <c r="L420" i="7" s="1"/>
  <c r="AS420" i="7" s="1"/>
  <c r="F415" i="7"/>
  <c r="L415" i="7" s="1"/>
  <c r="AS415" i="7" s="1"/>
  <c r="F367" i="7"/>
  <c r="L367" i="7" s="1"/>
  <c r="AS367" i="7" s="1"/>
  <c r="F431" i="7"/>
  <c r="L431" i="7" s="1"/>
  <c r="AS431" i="7" s="1"/>
  <c r="F439" i="7"/>
  <c r="L439" i="7" s="1"/>
  <c r="AS439" i="7" s="1"/>
  <c r="F405" i="7"/>
  <c r="L405" i="7" s="1"/>
  <c r="AS405" i="7" s="1"/>
  <c r="F430" i="7"/>
  <c r="L430" i="7" s="1"/>
  <c r="AS430" i="7" s="1"/>
  <c r="F422" i="7"/>
  <c r="L422" i="7" s="1"/>
  <c r="AS422" i="7" s="1"/>
  <c r="F410" i="7"/>
  <c r="L410" i="7" s="1"/>
  <c r="AS410" i="7" s="1"/>
  <c r="F437" i="7"/>
  <c r="L437" i="7" s="1"/>
  <c r="AS437" i="7" s="1"/>
  <c r="F424" i="7"/>
  <c r="L424" i="7" s="1"/>
  <c r="AS424" i="7" s="1"/>
  <c r="F427" i="7"/>
  <c r="L427" i="7" s="1"/>
  <c r="AS427" i="7" s="1"/>
  <c r="F423" i="7"/>
  <c r="L423" i="7" s="1"/>
  <c r="AS423" i="7" s="1"/>
  <c r="F416" i="7"/>
  <c r="L416" i="7" s="1"/>
  <c r="AS416" i="7" s="1"/>
  <c r="F408" i="7"/>
  <c r="L408" i="7" s="1"/>
  <c r="AS408" i="7" s="1"/>
  <c r="F404" i="7"/>
  <c r="L404" i="7" s="1"/>
  <c r="AS404" i="7" s="1"/>
  <c r="F417" i="7"/>
  <c r="L417" i="7" s="1"/>
  <c r="AS417" i="7" s="1"/>
  <c r="F426" i="7"/>
  <c r="L426" i="7" s="1"/>
  <c r="AS426" i="7" s="1"/>
  <c r="F421" i="7"/>
  <c r="L421" i="7" s="1"/>
  <c r="AS421" i="7" s="1"/>
  <c r="F429" i="7"/>
  <c r="L429" i="7" s="1"/>
  <c r="AS429" i="7" s="1"/>
  <c r="F435" i="7"/>
  <c r="L435" i="7" s="1"/>
  <c r="AS435" i="7" s="1"/>
  <c r="F409" i="7"/>
  <c r="L409" i="7" s="1"/>
  <c r="AS409" i="7" s="1"/>
  <c r="F412" i="7"/>
  <c r="L412" i="7" s="1"/>
  <c r="AS412" i="7" s="1"/>
  <c r="F375" i="7"/>
  <c r="L375" i="7" s="1"/>
  <c r="AS375" i="7" s="1"/>
  <c r="F289" i="7"/>
  <c r="L289" i="7" s="1"/>
  <c r="AS289" i="7" s="1"/>
  <c r="F389" i="7"/>
  <c r="L389" i="7" s="1"/>
  <c r="AS389" i="7" s="1"/>
  <c r="F388" i="7"/>
  <c r="L388" i="7" s="1"/>
  <c r="AS388" i="7" s="1"/>
  <c r="F363" i="7"/>
  <c r="L363" i="7" s="1"/>
  <c r="AS363" i="7" s="1"/>
  <c r="F397" i="7"/>
  <c r="L397" i="7" s="1"/>
  <c r="AS397" i="7" s="1"/>
  <c r="F354" i="7"/>
  <c r="L354" i="7" s="1"/>
  <c r="AS354" i="7" s="1"/>
  <c r="F384" i="7"/>
  <c r="L384" i="7" s="1"/>
  <c r="AS384" i="7" s="1"/>
  <c r="F393" i="7"/>
  <c r="L393" i="7" s="1"/>
  <c r="AS393" i="7" s="1"/>
  <c r="F371" i="7"/>
  <c r="L371" i="7" s="1"/>
  <c r="AS371" i="7" s="1"/>
  <c r="F396" i="7"/>
  <c r="L396" i="7" s="1"/>
  <c r="AS396" i="7" s="1"/>
  <c r="F379" i="7"/>
  <c r="L379" i="7" s="1"/>
  <c r="AS379" i="7" s="1"/>
  <c r="F359" i="7"/>
  <c r="L359" i="7" s="1"/>
  <c r="AS359" i="7" s="1"/>
  <c r="F392" i="7"/>
  <c r="L392" i="7" s="1"/>
  <c r="AS392" i="7" s="1"/>
  <c r="F332" i="7"/>
  <c r="L332" i="7" s="1"/>
  <c r="AS332" i="7" s="1"/>
  <c r="F296" i="7"/>
  <c r="L296" i="7" s="1"/>
  <c r="AS296" i="7" s="1"/>
  <c r="F309" i="7"/>
  <c r="L309" i="7" s="1"/>
  <c r="AS309" i="7" s="1"/>
  <c r="F400" i="7"/>
  <c r="L400" i="7" s="1"/>
  <c r="AS400" i="7" s="1"/>
  <c r="F370" i="7"/>
  <c r="L370" i="7" s="1"/>
  <c r="AS370" i="7" s="1"/>
  <c r="F387" i="7"/>
  <c r="L387" i="7" s="1"/>
  <c r="AS387" i="7" s="1"/>
  <c r="F320" i="7"/>
  <c r="L320" i="7" s="1"/>
  <c r="AS320" i="7" s="1"/>
  <c r="F358" i="7"/>
  <c r="L358" i="7" s="1"/>
  <c r="AS358" i="7" s="1"/>
  <c r="F382" i="7"/>
  <c r="L382" i="7" s="1"/>
  <c r="AS382" i="7" s="1"/>
  <c r="F292" i="7"/>
  <c r="L292" i="7" s="1"/>
  <c r="AS292" i="7" s="1"/>
  <c r="F374" i="7"/>
  <c r="L374" i="7" s="1"/>
  <c r="AS374" i="7" s="1"/>
  <c r="F369" i="7"/>
  <c r="L369" i="7" s="1"/>
  <c r="AS369" i="7" s="1"/>
  <c r="F381" i="7"/>
  <c r="L381" i="7" s="1"/>
  <c r="AS381" i="7" s="1"/>
  <c r="F399" i="7"/>
  <c r="L399" i="7" s="1"/>
  <c r="AS399" i="7" s="1"/>
  <c r="F383" i="7"/>
  <c r="L383" i="7" s="1"/>
  <c r="AS383" i="7" s="1"/>
  <c r="F366" i="7"/>
  <c r="L366" i="7" s="1"/>
  <c r="AS366" i="7" s="1"/>
  <c r="F376" i="7"/>
  <c r="L376" i="7" s="1"/>
  <c r="AS376" i="7" s="1"/>
  <c r="F365" i="7"/>
  <c r="L365" i="7" s="1"/>
  <c r="AS365" i="7" s="1"/>
  <c r="F286" i="7"/>
  <c r="L286" i="7" s="1"/>
  <c r="AS286" i="7" s="1"/>
  <c r="F357" i="7"/>
  <c r="L357" i="7" s="1"/>
  <c r="AS357" i="7" s="1"/>
  <c r="F362" i="7"/>
  <c r="L362" i="7" s="1"/>
  <c r="AS362" i="7" s="1"/>
  <c r="F372" i="7"/>
  <c r="L372" i="7" s="1"/>
  <c r="AS372" i="7" s="1"/>
  <c r="F356" i="7"/>
  <c r="L356" i="7" s="1"/>
  <c r="AS356" i="7" s="1"/>
  <c r="F378" i="7"/>
  <c r="L378" i="7" s="1"/>
  <c r="AS378" i="7" s="1"/>
  <c r="F394" i="7"/>
  <c r="L394" i="7" s="1"/>
  <c r="AS394" i="7" s="1"/>
  <c r="F386" i="7"/>
  <c r="L386" i="7" s="1"/>
  <c r="AS386" i="7" s="1"/>
  <c r="F368" i="7"/>
  <c r="L368" i="7" s="1"/>
  <c r="AS368" i="7" s="1"/>
  <c r="F377" i="7"/>
  <c r="L377" i="7" s="1"/>
  <c r="AS377" i="7" s="1"/>
  <c r="F361" i="7"/>
  <c r="L361" i="7" s="1"/>
  <c r="AS361" i="7" s="1"/>
  <c r="F385" i="7"/>
  <c r="L385" i="7" s="1"/>
  <c r="AS385" i="7" s="1"/>
  <c r="F364" i="7"/>
  <c r="L364" i="7" s="1"/>
  <c r="AS364" i="7" s="1"/>
  <c r="F360" i="7"/>
  <c r="L360" i="7" s="1"/>
  <c r="AS360" i="7" s="1"/>
  <c r="F373" i="7"/>
  <c r="L373" i="7" s="1"/>
  <c r="AS373" i="7" s="1"/>
  <c r="F391" i="7"/>
  <c r="L391" i="7" s="1"/>
  <c r="AS391" i="7" s="1"/>
  <c r="F398" i="7"/>
  <c r="L398" i="7" s="1"/>
  <c r="AS398" i="7" s="1"/>
  <c r="F395" i="7"/>
  <c r="L395" i="7" s="1"/>
  <c r="AS395" i="7" s="1"/>
  <c r="F390" i="7"/>
  <c r="L390" i="7" s="1"/>
  <c r="AS390" i="7" s="1"/>
  <c r="F380" i="7"/>
  <c r="L380" i="7" s="1"/>
  <c r="AS380" i="7" s="1"/>
  <c r="F293" i="7"/>
  <c r="L293" i="7" s="1"/>
  <c r="AS293" i="7" s="1"/>
  <c r="F338" i="7"/>
  <c r="L338" i="7" s="1"/>
  <c r="AS338" i="7" s="1"/>
  <c r="F342" i="7"/>
  <c r="L342" i="7" s="1"/>
  <c r="AS342" i="7" s="1"/>
  <c r="F349" i="7"/>
  <c r="L349" i="7" s="1"/>
  <c r="AS349" i="7" s="1"/>
  <c r="F345" i="7"/>
  <c r="L345" i="7" s="1"/>
  <c r="AS345" i="7" s="1"/>
  <c r="F327" i="7"/>
  <c r="L327" i="7" s="1"/>
  <c r="AS327" i="7" s="1"/>
  <c r="F316" i="7"/>
  <c r="L316" i="7" s="1"/>
  <c r="AS316" i="7" s="1"/>
  <c r="F340" i="7"/>
  <c r="L340" i="7" s="1"/>
  <c r="AS340" i="7" s="1"/>
  <c r="F307" i="7"/>
  <c r="L307" i="7" s="1"/>
  <c r="AS307" i="7" s="1"/>
  <c r="F306" i="7"/>
  <c r="L306" i="7" s="1"/>
  <c r="AS306" i="7" s="1"/>
  <c r="F287" i="7"/>
  <c r="L287" i="7" s="1"/>
  <c r="AS287" i="7" s="1"/>
  <c r="F318" i="7"/>
  <c r="L318" i="7" s="1"/>
  <c r="AS318" i="7" s="1"/>
  <c r="F319" i="7"/>
  <c r="L319" i="7" s="1"/>
  <c r="AS319" i="7" s="1"/>
  <c r="F347" i="7"/>
  <c r="L347" i="7" s="1"/>
  <c r="AS347" i="7" s="1"/>
  <c r="F294" i="7"/>
  <c r="L294" i="7" s="1"/>
  <c r="AS294" i="7" s="1"/>
  <c r="F344" i="7"/>
  <c r="L344" i="7" s="1"/>
  <c r="AS344" i="7" s="1"/>
  <c r="F337" i="7"/>
  <c r="L337" i="7" s="1"/>
  <c r="AS337" i="7" s="1"/>
  <c r="F317" i="7"/>
  <c r="L317" i="7" s="1"/>
  <c r="AS317" i="7" s="1"/>
  <c r="F288" i="7"/>
  <c r="L288" i="7" s="1"/>
  <c r="AS288" i="7" s="1"/>
  <c r="F297" i="7"/>
  <c r="L297" i="7" s="1"/>
  <c r="AS297" i="7" s="1"/>
  <c r="F324" i="7"/>
  <c r="L324" i="7" s="1"/>
  <c r="AS324" i="7" s="1"/>
  <c r="F336" i="7"/>
  <c r="L336" i="7" s="1"/>
  <c r="AS336" i="7" s="1"/>
  <c r="F312" i="7"/>
  <c r="L312" i="7" s="1"/>
  <c r="AS312" i="7" s="1"/>
  <c r="F301" i="7"/>
  <c r="L301" i="7" s="1"/>
  <c r="AS301" i="7" s="1"/>
  <c r="F313" i="7"/>
  <c r="L313" i="7" s="1"/>
  <c r="AS313" i="7" s="1"/>
  <c r="F321" i="7"/>
  <c r="L321" i="7" s="1"/>
  <c r="AS321" i="7" s="1"/>
  <c r="F322" i="7"/>
  <c r="L322" i="7" s="1"/>
  <c r="AS322" i="7" s="1"/>
  <c r="F333" i="7"/>
  <c r="L333" i="7" s="1"/>
  <c r="AS333" i="7" s="1"/>
  <c r="F283" i="7"/>
  <c r="L283" i="7" s="1"/>
  <c r="AS283" i="7" s="1"/>
  <c r="F334" i="7"/>
  <c r="L334" i="7" s="1"/>
  <c r="AS334" i="7" s="1"/>
  <c r="F353" i="7"/>
  <c r="L353" i="7" s="1"/>
  <c r="AS353" i="7" s="1"/>
  <c r="F329" i="7"/>
  <c r="L329" i="7" s="1"/>
  <c r="AS329" i="7" s="1"/>
  <c r="F348" i="7"/>
  <c r="L348" i="7" s="1"/>
  <c r="AS348" i="7" s="1"/>
  <c r="F323" i="7"/>
  <c r="L323" i="7" s="1"/>
  <c r="AS323" i="7" s="1"/>
  <c r="F346" i="7"/>
  <c r="L346" i="7" s="1"/>
  <c r="AS346" i="7" s="1"/>
  <c r="F284" i="7"/>
  <c r="L284" i="7" s="1"/>
  <c r="AS284" i="7" s="1"/>
  <c r="F285" i="7"/>
  <c r="L285" i="7" s="1"/>
  <c r="AS285" i="7" s="1"/>
  <c r="F300" i="7"/>
  <c r="L300" i="7" s="1"/>
  <c r="AS300" i="7" s="1"/>
  <c r="F305" i="7"/>
  <c r="L305" i="7" s="1"/>
  <c r="AS305" i="7" s="1"/>
  <c r="F281" i="7"/>
  <c r="L281" i="7" s="1"/>
  <c r="AS281" i="7" s="1"/>
  <c r="F308" i="7"/>
  <c r="L308" i="7" s="1"/>
  <c r="AS308" i="7" s="1"/>
  <c r="F351" i="7"/>
  <c r="L351" i="7" s="1"/>
  <c r="AS351" i="7" s="1"/>
  <c r="F315" i="7"/>
  <c r="L315" i="7" s="1"/>
  <c r="AS315" i="7" s="1"/>
  <c r="F295" i="7"/>
  <c r="L295" i="7" s="1"/>
  <c r="AS295" i="7" s="1"/>
  <c r="F302" i="7"/>
  <c r="L302" i="7" s="1"/>
  <c r="AS302" i="7" s="1"/>
  <c r="F310" i="7"/>
  <c r="L310" i="7" s="1"/>
  <c r="AS310" i="7" s="1"/>
  <c r="F335" i="7"/>
  <c r="L335" i="7" s="1"/>
  <c r="AS335" i="7" s="1"/>
  <c r="F355" i="7"/>
  <c r="L355" i="7" s="1"/>
  <c r="AS355" i="7" s="1"/>
  <c r="F350" i="7"/>
  <c r="L350" i="7" s="1"/>
  <c r="AS350" i="7" s="1"/>
  <c r="F279" i="7"/>
  <c r="L279" i="7" s="1"/>
  <c r="AS279" i="7" s="1"/>
  <c r="F341" i="7"/>
  <c r="L341" i="7" s="1"/>
  <c r="AS341" i="7" s="1"/>
  <c r="F331" i="7"/>
  <c r="L331" i="7" s="1"/>
  <c r="AS331" i="7" s="1"/>
  <c r="F328" i="7"/>
  <c r="L328" i="7" s="1"/>
  <c r="AS328" i="7" s="1"/>
  <c r="F339" i="7"/>
  <c r="L339" i="7" s="1"/>
  <c r="AS339" i="7" s="1"/>
  <c r="F298" i="7"/>
  <c r="L298" i="7" s="1"/>
  <c r="AS298" i="7" s="1"/>
  <c r="F290" i="7"/>
  <c r="L290" i="7" s="1"/>
  <c r="AS290" i="7" s="1"/>
  <c r="F311" i="7"/>
  <c r="L311" i="7" s="1"/>
  <c r="AS311" i="7" s="1"/>
  <c r="F304" i="7"/>
  <c r="L304" i="7" s="1"/>
  <c r="AS304" i="7" s="1"/>
  <c r="F299" i="7"/>
  <c r="L299" i="7" s="1"/>
  <c r="AS299" i="7" s="1"/>
  <c r="F291" i="7"/>
  <c r="L291" i="7" s="1"/>
  <c r="AS291" i="7" s="1"/>
  <c r="F352" i="7"/>
  <c r="L352" i="7" s="1"/>
  <c r="AS352" i="7" s="1"/>
  <c r="F330" i="7"/>
  <c r="L330" i="7" s="1"/>
  <c r="AS330" i="7" s="1"/>
  <c r="F282" i="7"/>
  <c r="L282" i="7" s="1"/>
  <c r="AS282" i="7" s="1"/>
  <c r="F325" i="7"/>
  <c r="L325" i="7" s="1"/>
  <c r="AS325" i="7" s="1"/>
  <c r="F303" i="7"/>
  <c r="L303" i="7" s="1"/>
  <c r="AS303" i="7" s="1"/>
  <c r="F314" i="7"/>
  <c r="L314" i="7" s="1"/>
  <c r="AS314" i="7" s="1"/>
  <c r="F343" i="7"/>
  <c r="L343" i="7" s="1"/>
  <c r="AS343" i="7" s="1"/>
  <c r="F326" i="7"/>
  <c r="L326" i="7" s="1"/>
  <c r="AS326" i="7" s="1"/>
  <c r="F120" i="7"/>
  <c r="L120" i="7" s="1"/>
  <c r="AS120" i="7" s="1"/>
  <c r="F267" i="7"/>
  <c r="L267" i="7" s="1"/>
  <c r="AS267" i="7" s="1"/>
  <c r="F259" i="7"/>
  <c r="L259" i="7" s="1"/>
  <c r="AS259" i="7" s="1"/>
  <c r="F231" i="7"/>
  <c r="L231" i="7" s="1"/>
  <c r="AS231" i="7" s="1"/>
  <c r="F247" i="7"/>
  <c r="L247" i="7" s="1"/>
  <c r="AS247" i="7" s="1"/>
  <c r="F271" i="7"/>
  <c r="L271" i="7" s="1"/>
  <c r="AS271" i="7" s="1"/>
  <c r="F107" i="7"/>
  <c r="L107" i="7" s="1"/>
  <c r="AS107" i="7" s="1"/>
  <c r="F272" i="7"/>
  <c r="L272" i="7" s="1"/>
  <c r="AS272" i="7" s="1"/>
  <c r="F260" i="7"/>
  <c r="L260" i="7" s="1"/>
  <c r="AS260" i="7" s="1"/>
  <c r="F244" i="7"/>
  <c r="L244" i="7" s="1"/>
  <c r="AS244" i="7" s="1"/>
  <c r="F236" i="7"/>
  <c r="L236" i="7" s="1"/>
  <c r="AS236" i="7" s="1"/>
  <c r="F212" i="7"/>
  <c r="L212" i="7" s="1"/>
  <c r="AS212" i="7" s="1"/>
  <c r="F238" i="7"/>
  <c r="L238" i="7" s="1"/>
  <c r="AS238" i="7" s="1"/>
  <c r="F275" i="7"/>
  <c r="L275" i="7" s="1"/>
  <c r="AS275" i="7" s="1"/>
  <c r="F215" i="7"/>
  <c r="L215" i="7" s="1"/>
  <c r="AS215" i="7" s="1"/>
  <c r="F243" i="7"/>
  <c r="L243" i="7" s="1"/>
  <c r="AS243" i="7" s="1"/>
  <c r="F99" i="7"/>
  <c r="L99" i="7" s="1"/>
  <c r="AS99" i="7" s="1"/>
  <c r="F195" i="7"/>
  <c r="L195" i="7" s="1"/>
  <c r="AS195" i="7" s="1"/>
  <c r="F264" i="7"/>
  <c r="L264" i="7" s="1"/>
  <c r="AS264" i="7" s="1"/>
  <c r="F252" i="7"/>
  <c r="L252" i="7" s="1"/>
  <c r="AS252" i="7" s="1"/>
  <c r="F248" i="7"/>
  <c r="L248" i="7" s="1"/>
  <c r="AS248" i="7" s="1"/>
  <c r="F228" i="7"/>
  <c r="L228" i="7" s="1"/>
  <c r="AS228" i="7" s="1"/>
  <c r="F216" i="7"/>
  <c r="L216" i="7" s="1"/>
  <c r="AS216" i="7" s="1"/>
  <c r="F208" i="7"/>
  <c r="L208" i="7" s="1"/>
  <c r="AS208" i="7" s="1"/>
  <c r="F265" i="7"/>
  <c r="L265" i="7" s="1"/>
  <c r="AS265" i="7" s="1"/>
  <c r="F226" i="7"/>
  <c r="L226" i="7" s="1"/>
  <c r="AS226" i="7" s="1"/>
  <c r="F223" i="7"/>
  <c r="L223" i="7" s="1"/>
  <c r="AS223" i="7" s="1"/>
  <c r="F227" i="7"/>
  <c r="L227" i="7" s="1"/>
  <c r="AS227" i="7" s="1"/>
  <c r="F276" i="7"/>
  <c r="L276" i="7" s="1"/>
  <c r="AS276" i="7" s="1"/>
  <c r="F255" i="7"/>
  <c r="L255" i="7" s="1"/>
  <c r="AS255" i="7" s="1"/>
  <c r="F109" i="7"/>
  <c r="L109" i="7" s="1"/>
  <c r="AS109" i="7" s="1"/>
  <c r="F105" i="7"/>
  <c r="L105" i="7" s="1"/>
  <c r="AS105" i="7" s="1"/>
  <c r="F268" i="7"/>
  <c r="L268" i="7" s="1"/>
  <c r="AS268" i="7" s="1"/>
  <c r="F240" i="7"/>
  <c r="L240" i="7" s="1"/>
  <c r="AS240" i="7" s="1"/>
  <c r="F232" i="7"/>
  <c r="L232" i="7" s="1"/>
  <c r="AS232" i="7" s="1"/>
  <c r="F220" i="7"/>
  <c r="L220" i="7" s="1"/>
  <c r="AS220" i="7" s="1"/>
  <c r="F235" i="7"/>
  <c r="L235" i="7" s="1"/>
  <c r="AS235" i="7" s="1"/>
  <c r="F263" i="7"/>
  <c r="L263" i="7" s="1"/>
  <c r="AS263" i="7" s="1"/>
  <c r="F211" i="7"/>
  <c r="L211" i="7" s="1"/>
  <c r="AS211" i="7" s="1"/>
  <c r="F280" i="7"/>
  <c r="L280" i="7" s="1"/>
  <c r="AS280" i="7" s="1"/>
  <c r="F219" i="7"/>
  <c r="L219" i="7" s="1"/>
  <c r="AS219" i="7" s="1"/>
  <c r="F239" i="7"/>
  <c r="L239" i="7" s="1"/>
  <c r="AS239" i="7" s="1"/>
  <c r="F251" i="7"/>
  <c r="L251" i="7" s="1"/>
  <c r="AS251" i="7" s="1"/>
  <c r="F101" i="7"/>
  <c r="L101" i="7" s="1"/>
  <c r="AS101" i="7" s="1"/>
  <c r="F256" i="7"/>
  <c r="L256" i="7" s="1"/>
  <c r="AS256" i="7" s="1"/>
  <c r="F224" i="7"/>
  <c r="L224" i="7" s="1"/>
  <c r="AS224" i="7" s="1"/>
  <c r="F217" i="7"/>
  <c r="L217" i="7" s="1"/>
  <c r="AS217" i="7" s="1"/>
  <c r="F270" i="7"/>
  <c r="L270" i="7" s="1"/>
  <c r="AS270" i="7" s="1"/>
  <c r="F277" i="7"/>
  <c r="L277" i="7" s="1"/>
  <c r="AS277" i="7" s="1"/>
  <c r="F261" i="7"/>
  <c r="L261" i="7" s="1"/>
  <c r="AS261" i="7" s="1"/>
  <c r="F213" i="7"/>
  <c r="L213" i="7" s="1"/>
  <c r="AS213" i="7" s="1"/>
  <c r="F254" i="7"/>
  <c r="L254" i="7" s="1"/>
  <c r="AS254" i="7" s="1"/>
  <c r="F230" i="7"/>
  <c r="L230" i="7" s="1"/>
  <c r="AS230" i="7" s="1"/>
  <c r="F273" i="7"/>
  <c r="L273" i="7" s="1"/>
  <c r="AS273" i="7" s="1"/>
  <c r="F257" i="7"/>
  <c r="L257" i="7" s="1"/>
  <c r="AS257" i="7" s="1"/>
  <c r="F225" i="7"/>
  <c r="L225" i="7" s="1"/>
  <c r="AS225" i="7" s="1"/>
  <c r="F209" i="7"/>
  <c r="L209" i="7" s="1"/>
  <c r="AS209" i="7" s="1"/>
  <c r="F250" i="7"/>
  <c r="L250" i="7" s="1"/>
  <c r="AS250" i="7" s="1"/>
  <c r="F269" i="7"/>
  <c r="L269" i="7" s="1"/>
  <c r="AS269" i="7" s="1"/>
  <c r="F266" i="7"/>
  <c r="L266" i="7" s="1"/>
  <c r="AS266" i="7" s="1"/>
  <c r="F245" i="7"/>
  <c r="L245" i="7" s="1"/>
  <c r="AS245" i="7" s="1"/>
  <c r="F246" i="7"/>
  <c r="L246" i="7" s="1"/>
  <c r="AS246" i="7" s="1"/>
  <c r="F241" i="7"/>
  <c r="L241" i="7" s="1"/>
  <c r="AS241" i="7" s="1"/>
  <c r="F278" i="7"/>
  <c r="L278" i="7" s="1"/>
  <c r="AS278" i="7" s="1"/>
  <c r="F262" i="7"/>
  <c r="L262" i="7" s="1"/>
  <c r="AS262" i="7" s="1"/>
  <c r="F229" i="7"/>
  <c r="L229" i="7" s="1"/>
  <c r="AS229" i="7" s="1"/>
  <c r="F218" i="7"/>
  <c r="L218" i="7" s="1"/>
  <c r="AS218" i="7" s="1"/>
  <c r="F242" i="7"/>
  <c r="L242" i="7" s="1"/>
  <c r="AS242" i="7" s="1"/>
  <c r="F210" i="7"/>
  <c r="L210" i="7" s="1"/>
  <c r="AS210" i="7" s="1"/>
  <c r="F237" i="7"/>
  <c r="L237" i="7" s="1"/>
  <c r="AS237" i="7" s="1"/>
  <c r="F233" i="7"/>
  <c r="L233" i="7" s="1"/>
  <c r="AS233" i="7" s="1"/>
  <c r="F249" i="7"/>
  <c r="L249" i="7" s="1"/>
  <c r="AS249" i="7" s="1"/>
  <c r="F222" i="7"/>
  <c r="L222" i="7" s="1"/>
  <c r="AS222" i="7" s="1"/>
  <c r="F274" i="7"/>
  <c r="L274" i="7" s="1"/>
  <c r="AS274" i="7" s="1"/>
  <c r="F258" i="7"/>
  <c r="L258" i="7" s="1"/>
  <c r="AS258" i="7" s="1"/>
  <c r="F234" i="7"/>
  <c r="L234" i="7" s="1"/>
  <c r="AS234" i="7" s="1"/>
  <c r="F214" i="7"/>
  <c r="L214" i="7" s="1"/>
  <c r="AS214" i="7" s="1"/>
  <c r="F221" i="7"/>
  <c r="L221" i="7" s="1"/>
  <c r="AS221" i="7" s="1"/>
  <c r="F253" i="7"/>
  <c r="L253" i="7" s="1"/>
  <c r="AS253" i="7" s="1"/>
  <c r="F164" i="7"/>
  <c r="L164" i="7" s="1"/>
  <c r="AS164" i="7" s="1"/>
  <c r="F174" i="7"/>
  <c r="L174" i="7" s="1"/>
  <c r="AS174" i="7" s="1"/>
  <c r="F128" i="7"/>
  <c r="L128" i="7" s="1"/>
  <c r="AS128" i="7" s="1"/>
  <c r="F184" i="7"/>
  <c r="L184" i="7" s="1"/>
  <c r="AS184" i="7" s="1"/>
  <c r="F152" i="7"/>
  <c r="L152" i="7" s="1"/>
  <c r="AS152" i="7" s="1"/>
  <c r="F168" i="7"/>
  <c r="L168" i="7" s="1"/>
  <c r="AS168" i="7" s="1"/>
  <c r="F182" i="7"/>
  <c r="L182" i="7" s="1"/>
  <c r="AS182" i="7" s="1"/>
  <c r="F185" i="7"/>
  <c r="L185" i="7" s="1"/>
  <c r="AS185" i="7" s="1"/>
  <c r="F141" i="7"/>
  <c r="L141" i="7" s="1"/>
  <c r="AS141" i="7" s="1"/>
  <c r="F201" i="7"/>
  <c r="L201" i="7" s="1"/>
  <c r="AS201" i="7" s="1"/>
  <c r="F133" i="7"/>
  <c r="L133" i="7" s="1"/>
  <c r="AS133" i="7" s="1"/>
  <c r="F129" i="7"/>
  <c r="L129" i="7" s="1"/>
  <c r="AS129" i="7" s="1"/>
  <c r="F131" i="7"/>
  <c r="L131" i="7" s="1"/>
  <c r="AS131" i="7" s="1"/>
  <c r="F154" i="7"/>
  <c r="L154" i="7" s="1"/>
  <c r="AS154" i="7" s="1"/>
  <c r="F103" i="7"/>
  <c r="L103" i="7" s="1"/>
  <c r="AS103" i="7" s="1"/>
  <c r="F148" i="7"/>
  <c r="L148" i="7" s="1"/>
  <c r="AS148" i="7" s="1"/>
  <c r="F171" i="7"/>
  <c r="L171" i="7" s="1"/>
  <c r="AS171" i="7" s="1"/>
  <c r="F155" i="7"/>
  <c r="L155" i="7" s="1"/>
  <c r="AS155" i="7" s="1"/>
  <c r="F161" i="7"/>
  <c r="L161" i="7" s="1"/>
  <c r="AS161" i="7" s="1"/>
  <c r="F147" i="7"/>
  <c r="L147" i="7" s="1"/>
  <c r="AS147" i="7" s="1"/>
  <c r="F145" i="7"/>
  <c r="L145" i="7" s="1"/>
  <c r="AS145" i="7" s="1"/>
  <c r="F130" i="7"/>
  <c r="L130" i="7" s="1"/>
  <c r="AS130" i="7" s="1"/>
  <c r="F181" i="7"/>
  <c r="L181" i="7" s="1"/>
  <c r="AS181" i="7" s="1"/>
  <c r="F180" i="7"/>
  <c r="L180" i="7" s="1"/>
  <c r="AS180" i="7" s="1"/>
  <c r="F194" i="7"/>
  <c r="L194" i="7" s="1"/>
  <c r="AS194" i="7" s="1"/>
  <c r="F172" i="7"/>
  <c r="L172" i="7" s="1"/>
  <c r="AS172" i="7" s="1"/>
  <c r="F160" i="7"/>
  <c r="L160" i="7" s="1"/>
  <c r="AS160" i="7" s="1"/>
  <c r="F188" i="7"/>
  <c r="L188" i="7" s="1"/>
  <c r="AS188" i="7" s="1"/>
  <c r="F192" i="7"/>
  <c r="L192" i="7" s="1"/>
  <c r="AS192" i="7" s="1"/>
  <c r="F176" i="7"/>
  <c r="L176" i="7" s="1"/>
  <c r="AS176" i="7" s="1"/>
  <c r="F125" i="7"/>
  <c r="L125" i="7" s="1"/>
  <c r="AS125" i="7" s="1"/>
  <c r="F196" i="7"/>
  <c r="L196" i="7" s="1"/>
  <c r="AS196" i="7" s="1"/>
  <c r="F138" i="7"/>
  <c r="L138" i="7" s="1"/>
  <c r="AS138" i="7" s="1"/>
  <c r="F162" i="7"/>
  <c r="L162" i="7" s="1"/>
  <c r="AS162" i="7" s="1"/>
  <c r="F187" i="7"/>
  <c r="L187" i="7" s="1"/>
  <c r="AS187" i="7" s="1"/>
  <c r="F198" i="7"/>
  <c r="L198" i="7" s="1"/>
  <c r="AS198" i="7" s="1"/>
  <c r="F165" i="7"/>
  <c r="L165" i="7" s="1"/>
  <c r="AS165" i="7" s="1"/>
  <c r="F157" i="7"/>
  <c r="L157" i="7" s="1"/>
  <c r="AS157" i="7" s="1"/>
  <c r="F137" i="7"/>
  <c r="L137" i="7" s="1"/>
  <c r="AS137" i="7" s="1"/>
  <c r="F113" i="7"/>
  <c r="L113" i="7" s="1"/>
  <c r="AS113" i="7" s="1"/>
  <c r="F146" i="7"/>
  <c r="L146" i="7" s="1"/>
  <c r="AS146" i="7" s="1"/>
  <c r="F140" i="7"/>
  <c r="L140" i="7" s="1"/>
  <c r="AS140" i="7" s="1"/>
  <c r="F206" i="7"/>
  <c r="L206" i="7" s="1"/>
  <c r="AS206" i="7" s="1"/>
  <c r="F142" i="7"/>
  <c r="L142" i="7" s="1"/>
  <c r="AS142" i="7" s="1"/>
  <c r="F186" i="7"/>
  <c r="L186" i="7" s="1"/>
  <c r="AS186" i="7" s="1"/>
  <c r="F169" i="7"/>
  <c r="L169" i="7" s="1"/>
  <c r="AS169" i="7" s="1"/>
  <c r="F118" i="7"/>
  <c r="L118" i="7" s="1"/>
  <c r="AS118" i="7" s="1"/>
  <c r="F97" i="7"/>
  <c r="L97" i="7" s="1"/>
  <c r="AS97" i="7" s="1"/>
  <c r="F197" i="7"/>
  <c r="L197" i="7" s="1"/>
  <c r="AS197" i="7" s="1"/>
  <c r="F150" i="7"/>
  <c r="L150" i="7" s="1"/>
  <c r="AS150" i="7" s="1"/>
  <c r="F121" i="7"/>
  <c r="L121" i="7" s="1"/>
  <c r="AS121" i="7" s="1"/>
  <c r="F166" i="7"/>
  <c r="L166" i="7" s="1"/>
  <c r="AS166" i="7" s="1"/>
  <c r="F136" i="7"/>
  <c r="L136" i="7" s="1"/>
  <c r="AS136" i="7" s="1"/>
  <c r="F156" i="7"/>
  <c r="L156" i="7" s="1"/>
  <c r="AS156" i="7" s="1"/>
  <c r="F189" i="7"/>
  <c r="L189" i="7" s="1"/>
  <c r="AS189" i="7" s="1"/>
  <c r="F124" i="7"/>
  <c r="L124" i="7" s="1"/>
  <c r="AS124" i="7" s="1"/>
  <c r="F153" i="7"/>
  <c r="L153" i="7" s="1"/>
  <c r="AS153" i="7" s="1"/>
  <c r="F202" i="7"/>
  <c r="L202" i="7" s="1"/>
  <c r="AS202" i="7" s="1"/>
  <c r="F144" i="7"/>
  <c r="L144" i="7" s="1"/>
  <c r="AS144" i="7" s="1"/>
  <c r="F205" i="7"/>
  <c r="L205" i="7" s="1"/>
  <c r="AS205" i="7" s="1"/>
  <c r="F132" i="7"/>
  <c r="L132" i="7" s="1"/>
  <c r="AS132" i="7" s="1"/>
  <c r="F158" i="7"/>
  <c r="L158" i="7" s="1"/>
  <c r="AS158" i="7" s="1"/>
  <c r="F190" i="7"/>
  <c r="L190" i="7" s="1"/>
  <c r="AS190" i="7" s="1"/>
  <c r="F167" i="7"/>
  <c r="L167" i="7" s="1"/>
  <c r="AS167" i="7" s="1"/>
  <c r="F139" i="7"/>
  <c r="L139" i="7" s="1"/>
  <c r="AS139" i="7" s="1"/>
  <c r="F119" i="7"/>
  <c r="L119" i="7" s="1"/>
  <c r="AS119" i="7" s="1"/>
  <c r="F149" i="7"/>
  <c r="L149" i="7" s="1"/>
  <c r="AS149" i="7" s="1"/>
  <c r="F127" i="7"/>
  <c r="L127" i="7" s="1"/>
  <c r="AS127" i="7" s="1"/>
  <c r="F159" i="7"/>
  <c r="L159" i="7" s="1"/>
  <c r="AS159" i="7" s="1"/>
  <c r="F151" i="7"/>
  <c r="L151" i="7" s="1"/>
  <c r="AS151" i="7" s="1"/>
  <c r="F170" i="7"/>
  <c r="L170" i="7" s="1"/>
  <c r="AS170" i="7" s="1"/>
  <c r="F193" i="7"/>
  <c r="L193" i="7" s="1"/>
  <c r="AS193" i="7" s="1"/>
  <c r="F123" i="7"/>
  <c r="L123" i="7" s="1"/>
  <c r="AS123" i="7" s="1"/>
  <c r="F100" i="7"/>
  <c r="L100" i="7" s="1"/>
  <c r="AS100" i="7" s="1"/>
  <c r="F68" i="7"/>
  <c r="L68" i="7" s="1"/>
  <c r="AS68" i="7" s="1"/>
  <c r="F110" i="7"/>
  <c r="L110" i="7" s="1"/>
  <c r="AS110" i="7" s="1"/>
  <c r="F42" i="7"/>
  <c r="L42" i="7" s="1"/>
  <c r="AS42" i="7" s="1"/>
  <c r="F102" i="7"/>
  <c r="L102" i="7" s="1"/>
  <c r="AS102" i="7" s="1"/>
  <c r="F74" i="7"/>
  <c r="L74" i="7" s="1"/>
  <c r="AS74" i="7" s="1"/>
  <c r="F104" i="7"/>
  <c r="L104" i="7" s="1"/>
  <c r="AS104" i="7" s="1"/>
  <c r="F94" i="7"/>
  <c r="L94" i="7" s="1"/>
  <c r="AS94" i="7" s="1"/>
  <c r="F90" i="7"/>
  <c r="L90" i="7" s="1"/>
  <c r="AS90" i="7" s="1"/>
  <c r="F86" i="7"/>
  <c r="L86" i="7" s="1"/>
  <c r="AS86" i="7" s="1"/>
  <c r="F82" i="7"/>
  <c r="L82" i="7" s="1"/>
  <c r="AS82" i="7" s="1"/>
  <c r="F78" i="7"/>
  <c r="L78" i="7" s="1"/>
  <c r="AS78" i="7" s="1"/>
  <c r="F72" i="7"/>
  <c r="L72" i="7" s="1"/>
  <c r="AS72" i="7" s="1"/>
  <c r="F57" i="7"/>
  <c r="L57" i="7" s="1"/>
  <c r="AS57" i="7" s="1"/>
  <c r="F191" i="7"/>
  <c r="L191" i="7" s="1"/>
  <c r="AS191" i="7" s="1"/>
  <c r="F183" i="7"/>
  <c r="L183" i="7" s="1"/>
  <c r="AS183" i="7" s="1"/>
  <c r="F175" i="7"/>
  <c r="L175" i="7" s="1"/>
  <c r="AS175" i="7" s="1"/>
  <c r="F135" i="7"/>
  <c r="L135" i="7" s="1"/>
  <c r="AS135" i="7" s="1"/>
  <c r="F204" i="7"/>
  <c r="L204" i="7" s="1"/>
  <c r="AS204" i="7" s="1"/>
  <c r="F203" i="7"/>
  <c r="L203" i="7" s="1"/>
  <c r="AS203" i="7" s="1"/>
  <c r="F108" i="7"/>
  <c r="L108" i="7" s="1"/>
  <c r="AS108" i="7" s="1"/>
  <c r="F73" i="7"/>
  <c r="L73" i="7" s="1"/>
  <c r="AS73" i="7" s="1"/>
  <c r="F64" i="7"/>
  <c r="L64" i="7" s="1"/>
  <c r="AS64" i="7" s="1"/>
  <c r="F70" i="7"/>
  <c r="L70" i="7" s="1"/>
  <c r="AS70" i="7" s="1"/>
  <c r="F69" i="7"/>
  <c r="L69" i="7" s="1"/>
  <c r="AS69" i="7" s="1"/>
  <c r="F93" i="7"/>
  <c r="L93" i="7" s="1"/>
  <c r="AS93" i="7" s="1"/>
  <c r="F89" i="7"/>
  <c r="L89" i="7" s="1"/>
  <c r="AS89" i="7" s="1"/>
  <c r="F85" i="7"/>
  <c r="L85" i="7" s="1"/>
  <c r="AS85" i="7" s="1"/>
  <c r="F81" i="7"/>
  <c r="L81" i="7" s="1"/>
  <c r="AS81" i="7" s="1"/>
  <c r="F77" i="7"/>
  <c r="L77" i="7" s="1"/>
  <c r="AS77" i="7" s="1"/>
  <c r="F117" i="7"/>
  <c r="L117" i="7" s="1"/>
  <c r="AS117" i="7" s="1"/>
  <c r="F98" i="7"/>
  <c r="L98" i="7" s="1"/>
  <c r="AS98" i="7" s="1"/>
  <c r="F63" i="7"/>
  <c r="L63" i="7" s="1"/>
  <c r="AS63" i="7" s="1"/>
  <c r="F62" i="7"/>
  <c r="L62" i="7" s="1"/>
  <c r="AS62" i="7" s="1"/>
  <c r="F56" i="7"/>
  <c r="L56" i="7" s="1"/>
  <c r="AS56" i="7" s="1"/>
  <c r="F178" i="7"/>
  <c r="L178" i="7" s="1"/>
  <c r="AS178" i="7" s="1"/>
  <c r="F163" i="7"/>
  <c r="L163" i="7" s="1"/>
  <c r="AS163" i="7" s="1"/>
  <c r="F143" i="7"/>
  <c r="L143" i="7" s="1"/>
  <c r="AS143" i="7" s="1"/>
  <c r="F126" i="7"/>
  <c r="L126" i="7" s="1"/>
  <c r="AS126" i="7" s="1"/>
  <c r="F122" i="7"/>
  <c r="L122" i="7" s="1"/>
  <c r="AS122" i="7" s="1"/>
  <c r="F200" i="7"/>
  <c r="L200" i="7" s="1"/>
  <c r="AS200" i="7" s="1"/>
  <c r="F58" i="7"/>
  <c r="L58" i="7" s="1"/>
  <c r="AS58" i="7" s="1"/>
  <c r="F40" i="7"/>
  <c r="L40" i="7" s="1"/>
  <c r="AS40" i="7" s="1"/>
  <c r="F65" i="7"/>
  <c r="L65" i="7" s="1"/>
  <c r="AS65" i="7" s="1"/>
  <c r="F60" i="7"/>
  <c r="L60" i="7" s="1"/>
  <c r="AS60" i="7" s="1"/>
  <c r="F59" i="7"/>
  <c r="L59" i="7" s="1"/>
  <c r="AS59" i="7" s="1"/>
  <c r="F96" i="7"/>
  <c r="L96" i="7" s="1"/>
  <c r="AS96" i="7" s="1"/>
  <c r="F92" i="7"/>
  <c r="L92" i="7" s="1"/>
  <c r="AS92" i="7" s="1"/>
  <c r="F88" i="7"/>
  <c r="L88" i="7" s="1"/>
  <c r="AS88" i="7" s="1"/>
  <c r="F84" i="7"/>
  <c r="L84" i="7" s="1"/>
  <c r="AS84" i="7" s="1"/>
  <c r="F80" i="7"/>
  <c r="L80" i="7" s="1"/>
  <c r="AS80" i="7" s="1"/>
  <c r="F76" i="7"/>
  <c r="L76" i="7" s="1"/>
  <c r="AS76" i="7" s="1"/>
  <c r="F66" i="7"/>
  <c r="L66" i="7" s="1"/>
  <c r="AS66" i="7" s="1"/>
  <c r="F61" i="7"/>
  <c r="L61" i="7" s="1"/>
  <c r="AS61" i="7" s="1"/>
  <c r="F115" i="7"/>
  <c r="L115" i="7" s="1"/>
  <c r="AS115" i="7" s="1"/>
  <c r="F112" i="7"/>
  <c r="L112" i="7" s="1"/>
  <c r="AS112" i="7" s="1"/>
  <c r="F106" i="7"/>
  <c r="L106" i="7" s="1"/>
  <c r="AS106" i="7" s="1"/>
  <c r="F173" i="7"/>
  <c r="L173" i="7" s="1"/>
  <c r="AS173" i="7" s="1"/>
  <c r="F177" i="7"/>
  <c r="L177" i="7" s="1"/>
  <c r="AS177" i="7" s="1"/>
  <c r="F179" i="7"/>
  <c r="L179" i="7" s="1"/>
  <c r="AS179" i="7" s="1"/>
  <c r="F134" i="7"/>
  <c r="L134" i="7" s="1"/>
  <c r="AS134" i="7" s="1"/>
  <c r="F114" i="7"/>
  <c r="L114" i="7" s="1"/>
  <c r="AS114" i="7" s="1"/>
  <c r="F41" i="7"/>
  <c r="L41" i="7" s="1"/>
  <c r="AS41" i="7" s="1"/>
  <c r="F199" i="7"/>
  <c r="L199" i="7" s="1"/>
  <c r="AS199" i="7" s="1"/>
  <c r="F116" i="7"/>
  <c r="L116" i="7" s="1"/>
  <c r="AS116" i="7" s="1"/>
  <c r="F207" i="7"/>
  <c r="L207" i="7" s="1"/>
  <c r="AS207" i="7" s="1"/>
  <c r="F95" i="7"/>
  <c r="L95" i="7" s="1"/>
  <c r="AS95" i="7" s="1"/>
  <c r="F91" i="7"/>
  <c r="L91" i="7" s="1"/>
  <c r="AS91" i="7" s="1"/>
  <c r="F87" i="7"/>
  <c r="L87" i="7" s="1"/>
  <c r="AS87" i="7" s="1"/>
  <c r="F83" i="7"/>
  <c r="L83" i="7" s="1"/>
  <c r="AS83" i="7" s="1"/>
  <c r="F79" i="7"/>
  <c r="L79" i="7" s="1"/>
  <c r="AS79" i="7" s="1"/>
  <c r="F75" i="7"/>
  <c r="L75" i="7" s="1"/>
  <c r="AS75" i="7" s="1"/>
  <c r="F71" i="7"/>
  <c r="L71" i="7" s="1"/>
  <c r="AS71" i="7" s="1"/>
  <c r="F111" i="7"/>
  <c r="L111" i="7" s="1"/>
  <c r="AS111" i="7" s="1"/>
  <c r="F67" i="7"/>
  <c r="L67" i="7" s="1"/>
  <c r="AS67" i="7" s="1"/>
  <c r="F54" i="7"/>
  <c r="L54" i="7" s="1"/>
  <c r="AS54" i="7" s="1"/>
  <c r="F44" i="7"/>
  <c r="L44" i="7" s="1"/>
  <c r="AS44" i="7" s="1"/>
  <c r="F26" i="7"/>
  <c r="L26" i="7" s="1"/>
  <c r="AS26" i="7" s="1"/>
  <c r="F31" i="7"/>
  <c r="L31" i="7" s="1"/>
  <c r="AS31" i="7" s="1"/>
  <c r="F35" i="7"/>
  <c r="L35" i="7" s="1"/>
  <c r="AS35" i="7" s="1"/>
  <c r="F51" i="7"/>
  <c r="L51" i="7" s="1"/>
  <c r="AS51" i="7" s="1"/>
  <c r="F49" i="7"/>
  <c r="L49" i="7" s="1"/>
  <c r="AS49" i="7" s="1"/>
  <c r="F33" i="7"/>
  <c r="L33" i="7" s="1"/>
  <c r="AS33" i="7" s="1"/>
  <c r="F39" i="7"/>
  <c r="L39" i="7" s="1"/>
  <c r="AS39" i="7" s="1"/>
  <c r="F28" i="7"/>
  <c r="L28" i="7" s="1"/>
  <c r="AS28" i="7" s="1"/>
  <c r="F38" i="7"/>
  <c r="L38" i="7" s="1"/>
  <c r="AS38" i="7" s="1"/>
  <c r="F32" i="7"/>
  <c r="L32" i="7" s="1"/>
  <c r="AS32" i="7" s="1"/>
  <c r="F53" i="7"/>
  <c r="L53" i="7" s="1"/>
  <c r="AS53" i="7" s="1"/>
  <c r="F25" i="7"/>
  <c r="L25" i="7" s="1"/>
  <c r="AS25" i="7" s="1"/>
  <c r="F36" i="7"/>
  <c r="L36" i="7" s="1"/>
  <c r="AS36" i="7" s="1"/>
  <c r="F24" i="7"/>
  <c r="L24" i="7" s="1"/>
  <c r="AS24" i="7" s="1"/>
  <c r="F46" i="7"/>
  <c r="L46" i="7" s="1"/>
  <c r="AS46" i="7" s="1"/>
  <c r="F50" i="7"/>
  <c r="L50" i="7" s="1"/>
  <c r="AS50" i="7" s="1"/>
  <c r="F45" i="7"/>
  <c r="L45" i="7" s="1"/>
  <c r="AS45" i="7" s="1"/>
  <c r="F30" i="7"/>
  <c r="L30" i="7" s="1"/>
  <c r="AS30" i="7" s="1"/>
  <c r="F34" i="7"/>
  <c r="L34" i="7" s="1"/>
  <c r="AS34" i="7" s="1"/>
  <c r="F27" i="7"/>
  <c r="L27" i="7" s="1"/>
  <c r="AS27" i="7" s="1"/>
  <c r="F55" i="7"/>
  <c r="L55" i="7" s="1"/>
  <c r="AS55" i="7" s="1"/>
  <c r="F48" i="7"/>
  <c r="L48" i="7" s="1"/>
  <c r="AS48" i="7" s="1"/>
  <c r="F52" i="7"/>
  <c r="L52" i="7" s="1"/>
  <c r="AS52" i="7" s="1"/>
  <c r="F29" i="7"/>
  <c r="L29" i="7" s="1"/>
  <c r="AS29" i="7" s="1"/>
  <c r="F37" i="7"/>
  <c r="L37" i="7" s="1"/>
  <c r="AS37" i="7" s="1"/>
  <c r="F47" i="7"/>
  <c r="L47" i="7" s="1"/>
  <c r="AS47" i="7" s="1"/>
  <c r="F23" i="7"/>
  <c r="L23" i="7" s="1"/>
  <c r="AS23" i="7" s="1"/>
  <c r="F43" i="7"/>
  <c r="L43" i="7" s="1"/>
  <c r="AS43" i="7" s="1"/>
  <c r="M551" i="7"/>
  <c r="M553" i="7"/>
  <c r="M542" i="7"/>
  <c r="M550" i="7"/>
  <c r="M538" i="7"/>
  <c r="M535" i="7"/>
  <c r="M545" i="7"/>
  <c r="M544" i="7"/>
  <c r="M546" i="7"/>
  <c r="M536" i="7"/>
  <c r="M547" i="7"/>
  <c r="M548" i="7"/>
  <c r="M537" i="7"/>
  <c r="M543" i="7"/>
  <c r="M540" i="7"/>
  <c r="M541" i="7"/>
  <c r="M539" i="7"/>
  <c r="M549" i="7"/>
  <c r="M533" i="7"/>
  <c r="M534" i="7"/>
  <c r="M552" i="7"/>
  <c r="M530" i="7"/>
  <c r="M531" i="7"/>
  <c r="M522" i="7"/>
  <c r="M523" i="7"/>
  <c r="M521" i="7"/>
  <c r="M528" i="7"/>
  <c r="M527" i="7"/>
  <c r="M526" i="7"/>
  <c r="M529" i="7"/>
  <c r="M524" i="7"/>
  <c r="M532" i="7"/>
  <c r="M525" i="7"/>
  <c r="M518" i="7"/>
  <c r="M512" i="7"/>
  <c r="M517" i="7"/>
  <c r="M514" i="7"/>
  <c r="M515" i="7"/>
  <c r="M513" i="7"/>
  <c r="M516" i="7"/>
  <c r="M507" i="7"/>
  <c r="M519" i="7"/>
  <c r="M461" i="7"/>
  <c r="M510" i="7"/>
  <c r="M520" i="7"/>
  <c r="M508" i="7"/>
  <c r="M477" i="7"/>
  <c r="M453" i="7"/>
  <c r="M484" i="7"/>
  <c r="M509" i="7"/>
  <c r="M505" i="7"/>
  <c r="M506" i="7"/>
  <c r="M511" i="7"/>
  <c r="M502" i="7"/>
  <c r="M485" i="7"/>
  <c r="M460" i="7"/>
  <c r="M447" i="7"/>
  <c r="M473" i="7"/>
  <c r="M462" i="7"/>
  <c r="M455" i="7"/>
  <c r="M503" i="7"/>
  <c r="M493" i="7"/>
  <c r="M492" i="7"/>
  <c r="M497" i="7"/>
  <c r="M468" i="7"/>
  <c r="M481" i="7"/>
  <c r="M494" i="7"/>
  <c r="M467" i="7"/>
  <c r="M480" i="7"/>
  <c r="M464" i="7"/>
  <c r="M470" i="7"/>
  <c r="M450" i="7"/>
  <c r="M463" i="7"/>
  <c r="M456" i="7"/>
  <c r="M466" i="7"/>
  <c r="M487" i="7"/>
  <c r="M504" i="7"/>
  <c r="M459" i="7"/>
  <c r="M483" i="7"/>
  <c r="M479" i="7"/>
  <c r="M476" i="7"/>
  <c r="M457" i="7"/>
  <c r="M501" i="7"/>
  <c r="M496" i="7"/>
  <c r="M454" i="7"/>
  <c r="M446" i="7"/>
  <c r="M449" i="7"/>
  <c r="M471" i="7"/>
  <c r="M489" i="7"/>
  <c r="M451" i="7"/>
  <c r="M475" i="7"/>
  <c r="M452" i="7"/>
  <c r="M482" i="7"/>
  <c r="M478" i="7"/>
  <c r="M490" i="7"/>
  <c r="M458" i="7"/>
  <c r="M488" i="7"/>
  <c r="M472" i="7"/>
  <c r="M448" i="7"/>
  <c r="M469" i="7"/>
  <c r="M498" i="7"/>
  <c r="M474" i="7"/>
  <c r="M495" i="7"/>
  <c r="M491" i="7"/>
  <c r="M499" i="7"/>
  <c r="M500" i="7"/>
  <c r="M465" i="7"/>
  <c r="M486" i="7"/>
  <c r="M442" i="7"/>
  <c r="M445" i="7"/>
  <c r="M444" i="7"/>
  <c r="M443" i="7"/>
  <c r="M429" i="7"/>
  <c r="M415" i="7"/>
  <c r="M432" i="7"/>
  <c r="M441" i="7"/>
  <c r="M421" i="7"/>
  <c r="M411" i="7"/>
  <c r="M424" i="7"/>
  <c r="M406" i="7"/>
  <c r="M427" i="7"/>
  <c r="M422" i="7"/>
  <c r="M438" i="7"/>
  <c r="M409" i="7"/>
  <c r="M426" i="7"/>
  <c r="M420" i="7"/>
  <c r="M437" i="7"/>
  <c r="M407" i="7"/>
  <c r="M431" i="7"/>
  <c r="M435" i="7"/>
  <c r="M419" i="7"/>
  <c r="M404" i="7"/>
  <c r="M388" i="7"/>
  <c r="M393" i="7"/>
  <c r="M434" i="7"/>
  <c r="M408" i="7"/>
  <c r="M428" i="7"/>
  <c r="M436" i="7"/>
  <c r="M414" i="7"/>
  <c r="M433" i="7"/>
  <c r="M430" i="7"/>
  <c r="M417" i="7"/>
  <c r="M413" i="7"/>
  <c r="M405" i="7"/>
  <c r="M418" i="7"/>
  <c r="M439" i="7"/>
  <c r="M397" i="7"/>
  <c r="M410" i="7"/>
  <c r="M440" i="7"/>
  <c r="M425" i="7"/>
  <c r="M412" i="7"/>
  <c r="M402" i="7"/>
  <c r="M416" i="7"/>
  <c r="M403" i="7"/>
  <c r="M423" i="7"/>
  <c r="M384" i="7"/>
  <c r="M389" i="7"/>
  <c r="M359" i="7"/>
  <c r="M375" i="7"/>
  <c r="M392" i="7"/>
  <c r="M379" i="7"/>
  <c r="M363" i="7"/>
  <c r="M396" i="7"/>
  <c r="M367" i="7"/>
  <c r="M400" i="7"/>
  <c r="M371" i="7"/>
  <c r="M368" i="7"/>
  <c r="M380" i="7"/>
  <c r="M288" i="7"/>
  <c r="M372" i="7"/>
  <c r="M369" i="7"/>
  <c r="M284" i="7"/>
  <c r="M387" i="7"/>
  <c r="M391" i="7"/>
  <c r="M390" i="7"/>
  <c r="M386" i="7"/>
  <c r="M376" i="7"/>
  <c r="M395" i="7"/>
  <c r="M382" i="7"/>
  <c r="M350" i="7"/>
  <c r="M366" i="7"/>
  <c r="M364" i="7"/>
  <c r="M399" i="7"/>
  <c r="M356" i="7"/>
  <c r="M370" i="7"/>
  <c r="M401" i="7"/>
  <c r="M335" i="7"/>
  <c r="M362" i="7"/>
  <c r="M394" i="7"/>
  <c r="M381" i="7"/>
  <c r="M383" i="7"/>
  <c r="M357" i="7"/>
  <c r="M360" i="7"/>
  <c r="M285" i="7"/>
  <c r="M365" i="7"/>
  <c r="M378" i="7"/>
  <c r="M358" i="7"/>
  <c r="M373" i="7"/>
  <c r="M398" i="7"/>
  <c r="M385" i="7"/>
  <c r="M323" i="7"/>
  <c r="M374" i="7"/>
  <c r="M377" i="7"/>
  <c r="M361" i="7"/>
  <c r="M300" i="7"/>
  <c r="M316" i="7"/>
  <c r="M337" i="7"/>
  <c r="M320" i="7"/>
  <c r="M313" i="7"/>
  <c r="M332" i="7"/>
  <c r="M302" i="7"/>
  <c r="M310" i="7"/>
  <c r="M334" i="7"/>
  <c r="M319" i="7"/>
  <c r="M344" i="7"/>
  <c r="M299" i="7"/>
  <c r="M291" i="7"/>
  <c r="M283" i="7"/>
  <c r="M289" i="7"/>
  <c r="M297" i="7"/>
  <c r="M293" i="7"/>
  <c r="M349" i="7"/>
  <c r="M336" i="7"/>
  <c r="M281" i="7"/>
  <c r="M342" i="7"/>
  <c r="M327" i="7"/>
  <c r="M325" i="7"/>
  <c r="M353" i="7"/>
  <c r="M298" i="7"/>
  <c r="M290" i="7"/>
  <c r="M348" i="7"/>
  <c r="M311" i="7"/>
  <c r="M328" i="7"/>
  <c r="M296" i="7"/>
  <c r="M341" i="7"/>
  <c r="M338" i="7"/>
  <c r="M343" i="7"/>
  <c r="M351" i="7"/>
  <c r="M339" i="7"/>
  <c r="M333" i="7"/>
  <c r="M304" i="7"/>
  <c r="M326" i="7"/>
  <c r="M314" i="7"/>
  <c r="M347" i="7"/>
  <c r="M354" i="7"/>
  <c r="M331" i="7"/>
  <c r="M355" i="7"/>
  <c r="M309" i="7"/>
  <c r="M324" i="7"/>
  <c r="M305" i="7"/>
  <c r="M301" i="7"/>
  <c r="M345" i="7"/>
  <c r="M317" i="7"/>
  <c r="M346" i="7"/>
  <c r="M312" i="7"/>
  <c r="M292" i="7"/>
  <c r="M308" i="7"/>
  <c r="M303" i="7"/>
  <c r="M318" i="7"/>
  <c r="M330" i="7"/>
  <c r="M352" i="7"/>
  <c r="M321" i="7"/>
  <c r="M315" i="7"/>
  <c r="M295" i="7"/>
  <c r="M287" i="7"/>
  <c r="M286" i="7"/>
  <c r="M329" i="7"/>
  <c r="M307" i="7"/>
  <c r="M306" i="7"/>
  <c r="M322" i="7"/>
  <c r="M282" i="7"/>
  <c r="M294" i="7"/>
  <c r="M340" i="7"/>
  <c r="M255" i="7"/>
  <c r="M223" i="7"/>
  <c r="M275" i="7"/>
  <c r="M243" i="7"/>
  <c r="M211" i="7"/>
  <c r="M248" i="7"/>
  <c r="M272" i="7"/>
  <c r="M268" i="7"/>
  <c r="M116" i="7"/>
  <c r="M186" i="7"/>
  <c r="M214" i="7"/>
  <c r="M247" i="7"/>
  <c r="M215" i="7"/>
  <c r="M267" i="7"/>
  <c r="M235" i="7"/>
  <c r="M276" i="7"/>
  <c r="M224" i="7"/>
  <c r="M208" i="7"/>
  <c r="M260" i="7"/>
  <c r="M220" i="7"/>
  <c r="M146" i="7"/>
  <c r="M162" i="7"/>
  <c r="M197" i="7"/>
  <c r="M271" i="7"/>
  <c r="M239" i="7"/>
  <c r="M259" i="7"/>
  <c r="M227" i="7"/>
  <c r="M252" i="7"/>
  <c r="M216" i="7"/>
  <c r="M240" i="7"/>
  <c r="M228" i="7"/>
  <c r="M232" i="7"/>
  <c r="M280" i="7"/>
  <c r="M212" i="7"/>
  <c r="M127" i="7"/>
  <c r="M122" i="7"/>
  <c r="M263" i="7"/>
  <c r="M231" i="7"/>
  <c r="M279" i="7"/>
  <c r="M251" i="7"/>
  <c r="M219" i="7"/>
  <c r="M264" i="7"/>
  <c r="M256" i="7"/>
  <c r="M244" i="7"/>
  <c r="M236" i="7"/>
  <c r="M117" i="7"/>
  <c r="M221" i="7"/>
  <c r="M154" i="7"/>
  <c r="M170" i="7"/>
  <c r="M250" i="7"/>
  <c r="M164" i="7"/>
  <c r="M269" i="7"/>
  <c r="M233" i="7"/>
  <c r="M270" i="7"/>
  <c r="M229" i="7"/>
  <c r="M246" i="7"/>
  <c r="M225" i="7"/>
  <c r="M194" i="7"/>
  <c r="M217" i="7"/>
  <c r="M278" i="7"/>
  <c r="M266" i="7"/>
  <c r="M277" i="7"/>
  <c r="M213" i="7"/>
  <c r="M218" i="7"/>
  <c r="M273" i="7"/>
  <c r="M237" i="7"/>
  <c r="M165" i="7"/>
  <c r="M156" i="7"/>
  <c r="M238" i="7"/>
  <c r="M265" i="7"/>
  <c r="M222" i="7"/>
  <c r="M261" i="7"/>
  <c r="M258" i="7"/>
  <c r="M254" i="7"/>
  <c r="M242" i="7"/>
  <c r="M234" i="7"/>
  <c r="M230" i="7"/>
  <c r="M257" i="7"/>
  <c r="M145" i="7"/>
  <c r="M210" i="7"/>
  <c r="M253" i="7"/>
  <c r="M188" i="7"/>
  <c r="M226" i="7"/>
  <c r="M249" i="7"/>
  <c r="M274" i="7"/>
  <c r="M262" i="7"/>
  <c r="M245" i="7"/>
  <c r="M241" i="7"/>
  <c r="M209" i="7"/>
  <c r="M182" i="7"/>
  <c r="M138" i="7"/>
  <c r="M158" i="7"/>
  <c r="M180" i="7"/>
  <c r="M190" i="7"/>
  <c r="M150" i="7"/>
  <c r="M166" i="7"/>
  <c r="M160" i="7"/>
  <c r="M149" i="7"/>
  <c r="M183" i="7"/>
  <c r="M151" i="7"/>
  <c r="M123" i="7"/>
  <c r="M198" i="7"/>
  <c r="M114" i="7"/>
  <c r="M147" i="7"/>
  <c r="M168" i="7"/>
  <c r="M121" i="7"/>
  <c r="M191" i="7"/>
  <c r="M135" i="7"/>
  <c r="M134" i="7"/>
  <c r="M173" i="7"/>
  <c r="M157" i="7"/>
  <c r="M163" i="7"/>
  <c r="M175" i="7"/>
  <c r="M176" i="7"/>
  <c r="M181" i="7"/>
  <c r="M206" i="7"/>
  <c r="M169" i="7"/>
  <c r="M132" i="7"/>
  <c r="M148" i="7"/>
  <c r="M130" i="7"/>
  <c r="M124" i="7"/>
  <c r="M102" i="7"/>
  <c r="M177" i="7"/>
  <c r="M167" i="7"/>
  <c r="M100" i="7"/>
  <c r="M142" i="7"/>
  <c r="M187" i="7"/>
  <c r="M195" i="7"/>
  <c r="M205" i="7"/>
  <c r="M184" i="7"/>
  <c r="M133" i="7"/>
  <c r="M189" i="7"/>
  <c r="M108" i="7"/>
  <c r="M126" i="7"/>
  <c r="M185" i="7"/>
  <c r="M139" i="7"/>
  <c r="M159" i="7"/>
  <c r="M178" i="7"/>
  <c r="M141" i="7"/>
  <c r="M137" i="7"/>
  <c r="M140" i="7"/>
  <c r="M161" i="7"/>
  <c r="M155" i="7"/>
  <c r="M136" i="7"/>
  <c r="M128" i="7"/>
  <c r="M202" i="7"/>
  <c r="M171" i="7"/>
  <c r="M131" i="7"/>
  <c r="M144" i="7"/>
  <c r="M196" i="7"/>
  <c r="M118" i="7"/>
  <c r="M119" i="7"/>
  <c r="M192" i="7"/>
  <c r="M172" i="7"/>
  <c r="M193" i="7"/>
  <c r="M152" i="7"/>
  <c r="M153" i="7"/>
  <c r="M104" i="7"/>
  <c r="M174" i="7"/>
  <c r="M201" i="7"/>
  <c r="M143" i="7"/>
  <c r="M120" i="7"/>
  <c r="M125" i="7"/>
  <c r="M98" i="7"/>
  <c r="M199" i="7"/>
  <c r="M113" i="7"/>
  <c r="M56" i="7"/>
  <c r="M26" i="7"/>
  <c r="M207" i="7"/>
  <c r="M70" i="7"/>
  <c r="M69" i="7"/>
  <c r="M59" i="7"/>
  <c r="M95" i="7"/>
  <c r="M93" i="7"/>
  <c r="M91" i="7"/>
  <c r="M89" i="7"/>
  <c r="M87" i="7"/>
  <c r="M85" i="7"/>
  <c r="M83" i="7"/>
  <c r="M81" i="7"/>
  <c r="M79" i="7"/>
  <c r="M77" i="7"/>
  <c r="M75" i="7"/>
  <c r="M71" i="7"/>
  <c r="M61" i="7"/>
  <c r="M110" i="7"/>
  <c r="M99" i="7"/>
  <c r="M72" i="7"/>
  <c r="M67" i="7"/>
  <c r="M200" i="7"/>
  <c r="M101" i="7"/>
  <c r="M64" i="7"/>
  <c r="M112" i="7"/>
  <c r="M103" i="7"/>
  <c r="M65" i="7"/>
  <c r="M60" i="7"/>
  <c r="M203" i="7"/>
  <c r="M106" i="7"/>
  <c r="M179" i="7"/>
  <c r="M129" i="7"/>
  <c r="M107" i="7"/>
  <c r="M63" i="7"/>
  <c r="M57" i="7"/>
  <c r="M109" i="7"/>
  <c r="M68" i="7"/>
  <c r="M58" i="7"/>
  <c r="M74" i="7"/>
  <c r="M97" i="7"/>
  <c r="M96" i="7"/>
  <c r="M94" i="7"/>
  <c r="M92" i="7"/>
  <c r="M90" i="7"/>
  <c r="M88" i="7"/>
  <c r="M86" i="7"/>
  <c r="M84" i="7"/>
  <c r="M82" i="7"/>
  <c r="M80" i="7"/>
  <c r="M78" i="7"/>
  <c r="M76" i="7"/>
  <c r="M66" i="7"/>
  <c r="M62" i="7"/>
  <c r="M43" i="7"/>
  <c r="M204" i="7"/>
  <c r="M73" i="7"/>
  <c r="M111" i="7"/>
  <c r="M115" i="7"/>
  <c r="M105" i="7"/>
  <c r="M52" i="7"/>
  <c r="M32" i="7"/>
  <c r="M23" i="7"/>
  <c r="M24" i="7"/>
  <c r="M39" i="7"/>
  <c r="M33" i="7"/>
  <c r="M46" i="7"/>
  <c r="M36" i="7"/>
  <c r="M51" i="7"/>
  <c r="M48" i="7"/>
  <c r="M29" i="7"/>
  <c r="M38" i="7"/>
  <c r="M47" i="7"/>
  <c r="M44" i="7"/>
  <c r="M37" i="7"/>
  <c r="M35" i="7"/>
  <c r="M40" i="7"/>
  <c r="M30" i="7"/>
  <c r="M25" i="7"/>
  <c r="M50" i="7"/>
  <c r="M34" i="7"/>
  <c r="M49" i="7"/>
  <c r="M54" i="7"/>
  <c r="M27" i="7"/>
  <c r="M55" i="7"/>
  <c r="M45" i="7"/>
  <c r="M53" i="7"/>
  <c r="M28" i="7"/>
  <c r="M31" i="7"/>
  <c r="M41" i="7"/>
  <c r="M42" i="7"/>
  <c r="M22" i="7"/>
  <c r="AC553" i="7"/>
  <c r="AC546" i="7"/>
  <c r="AC538" i="7"/>
  <c r="AC536" i="7"/>
  <c r="AC537" i="7"/>
  <c r="AC545" i="7"/>
  <c r="AC543" i="7"/>
  <c r="AC551" i="7"/>
  <c r="AC535" i="7"/>
  <c r="AC544" i="7"/>
  <c r="AC542" i="7"/>
  <c r="AC534" i="7"/>
  <c r="AC529" i="7"/>
  <c r="AC547" i="7"/>
  <c r="AC549" i="7"/>
  <c r="AC550" i="7"/>
  <c r="AC541" i="7"/>
  <c r="AC548" i="7"/>
  <c r="AC525" i="7"/>
  <c r="AC540" i="7"/>
  <c r="AC539" i="7"/>
  <c r="AC552" i="7"/>
  <c r="AC530" i="7"/>
  <c r="AC519" i="7"/>
  <c r="AC512" i="7"/>
  <c r="AC518" i="7"/>
  <c r="AC526" i="7"/>
  <c r="AC527" i="7"/>
  <c r="AC532" i="7"/>
  <c r="AC531" i="7"/>
  <c r="AC528" i="7"/>
  <c r="AC522" i="7"/>
  <c r="AC523" i="7"/>
  <c r="AC524" i="7"/>
  <c r="AC533" i="7"/>
  <c r="AC508" i="7"/>
  <c r="AC497" i="7"/>
  <c r="AC456" i="7"/>
  <c r="AC464" i="7"/>
  <c r="AC485" i="7"/>
  <c r="AC479" i="7"/>
  <c r="AC513" i="7"/>
  <c r="AC517" i="7"/>
  <c r="AC520" i="7"/>
  <c r="AC515" i="7"/>
  <c r="AC457" i="7"/>
  <c r="AC506" i="7"/>
  <c r="AC499" i="7"/>
  <c r="AC509" i="7"/>
  <c r="AC521" i="7"/>
  <c r="AC516" i="7"/>
  <c r="AC463" i="7"/>
  <c r="AC468" i="7"/>
  <c r="AC450" i="7"/>
  <c r="AC507" i="7"/>
  <c r="AC510" i="7"/>
  <c r="AC505" i="7"/>
  <c r="AC514" i="7"/>
  <c r="AC473" i="7"/>
  <c r="AC470" i="7"/>
  <c r="AC511" i="7"/>
  <c r="AC480" i="7"/>
  <c r="AC467" i="7"/>
  <c r="AC484" i="7"/>
  <c r="AC502" i="7"/>
  <c r="AC453" i="7"/>
  <c r="AC481" i="7"/>
  <c r="AC462" i="7"/>
  <c r="AC460" i="7"/>
  <c r="AC461" i="7"/>
  <c r="AC447" i="7"/>
  <c r="AC486" i="7"/>
  <c r="AC489" i="7"/>
  <c r="AC488" i="7"/>
  <c r="AC451" i="7"/>
  <c r="AC459" i="7"/>
  <c r="AC476" i="7"/>
  <c r="AC471" i="7"/>
  <c r="AC466" i="7"/>
  <c r="AC446" i="7"/>
  <c r="AC477" i="7"/>
  <c r="AC491" i="7"/>
  <c r="AC458" i="7"/>
  <c r="AC483" i="7"/>
  <c r="AC478" i="7"/>
  <c r="AC503" i="7"/>
  <c r="AC455" i="7"/>
  <c r="AC498" i="7"/>
  <c r="AC475" i="7"/>
  <c r="AC482" i="7"/>
  <c r="AC454" i="7"/>
  <c r="AC504" i="7"/>
  <c r="AC501" i="7"/>
  <c r="AC492" i="7"/>
  <c r="AC448" i="7"/>
  <c r="AC442" i="7"/>
  <c r="AC472" i="7"/>
  <c r="AC500" i="7"/>
  <c r="AC474" i="7"/>
  <c r="AC496" i="7"/>
  <c r="AC452" i="7"/>
  <c r="AC490" i="7"/>
  <c r="AC495" i="7"/>
  <c r="AC487" i="7"/>
  <c r="AC465" i="7"/>
  <c r="AC449" i="7"/>
  <c r="AC469" i="7"/>
  <c r="AC494" i="7"/>
  <c r="AC493" i="7"/>
  <c r="AC445" i="7"/>
  <c r="AC441" i="7"/>
  <c r="AC444" i="7"/>
  <c r="AC443" i="7"/>
  <c r="AC423" i="7"/>
  <c r="AC434" i="7"/>
  <c r="AC424" i="7"/>
  <c r="AC407" i="7"/>
  <c r="AC428" i="7"/>
  <c r="AC420" i="7"/>
  <c r="AC436" i="7"/>
  <c r="AC433" i="7"/>
  <c r="AC414" i="7"/>
  <c r="AC440" i="7"/>
  <c r="AC431" i="7"/>
  <c r="AC438" i="7"/>
  <c r="AC416" i="7"/>
  <c r="AC403" i="7"/>
  <c r="AC411" i="7"/>
  <c r="AC429" i="7"/>
  <c r="AC421" i="7"/>
  <c r="AC437" i="7"/>
  <c r="AC415" i="7"/>
  <c r="AC406" i="7"/>
  <c r="AC385" i="7"/>
  <c r="AC390" i="7"/>
  <c r="AC356" i="7"/>
  <c r="AC368" i="7"/>
  <c r="AC381" i="7"/>
  <c r="AC405" i="7"/>
  <c r="AC412" i="7"/>
  <c r="AC376" i="7"/>
  <c r="AC380" i="7"/>
  <c r="AC422" i="7"/>
  <c r="AC364" i="7"/>
  <c r="AC426" i="7"/>
  <c r="AC409" i="7"/>
  <c r="AC418" i="7"/>
  <c r="AC408" i="7"/>
  <c r="AC435" i="7"/>
  <c r="AC427" i="7"/>
  <c r="AC419" i="7"/>
  <c r="AC417" i="7"/>
  <c r="AC432" i="7"/>
  <c r="AC410" i="7"/>
  <c r="AC402" i="7"/>
  <c r="AC389" i="7"/>
  <c r="AC360" i="7"/>
  <c r="AC372" i="7"/>
  <c r="AC430" i="7"/>
  <c r="AC404" i="7"/>
  <c r="AC413" i="7"/>
  <c r="AC425" i="7"/>
  <c r="AC439" i="7"/>
  <c r="AC359" i="7"/>
  <c r="AC384" i="7"/>
  <c r="AC400" i="7"/>
  <c r="AC396" i="7"/>
  <c r="AC367" i="7"/>
  <c r="AC379" i="7"/>
  <c r="AC393" i="7"/>
  <c r="AC375" i="7"/>
  <c r="AC388" i="7"/>
  <c r="AC397" i="7"/>
  <c r="AC371" i="7"/>
  <c r="AC303" i="7"/>
  <c r="AC302" i="7"/>
  <c r="AC347" i="7"/>
  <c r="AC342" i="7"/>
  <c r="AC351" i="7"/>
  <c r="AC329" i="7"/>
  <c r="AC293" i="7"/>
  <c r="AC373" i="7"/>
  <c r="AC377" i="7"/>
  <c r="AC355" i="7"/>
  <c r="AC338" i="7"/>
  <c r="AC297" i="7"/>
  <c r="AC392" i="7"/>
  <c r="AC361" i="7"/>
  <c r="AC317" i="7"/>
  <c r="AC337" i="7"/>
  <c r="AC343" i="7"/>
  <c r="AC325" i="7"/>
  <c r="AC346" i="7"/>
  <c r="AC358" i="7"/>
  <c r="AC362" i="7"/>
  <c r="AC394" i="7"/>
  <c r="AC341" i="7"/>
  <c r="AC383" i="7"/>
  <c r="AC369" i="7"/>
  <c r="AC401" i="7"/>
  <c r="AC363" i="7"/>
  <c r="AC336" i="7"/>
  <c r="AC374" i="7"/>
  <c r="AC365" i="7"/>
  <c r="AC333" i="7"/>
  <c r="AC321" i="7"/>
  <c r="AC300" i="7"/>
  <c r="AC339" i="7"/>
  <c r="AC378" i="7"/>
  <c r="AC398" i="7"/>
  <c r="AC345" i="7"/>
  <c r="AC399" i="7"/>
  <c r="AC391" i="7"/>
  <c r="AC386" i="7"/>
  <c r="AC370" i="7"/>
  <c r="AC366" i="7"/>
  <c r="AC382" i="7"/>
  <c r="AC327" i="7"/>
  <c r="AC387" i="7"/>
  <c r="AC331" i="7"/>
  <c r="AC357" i="7"/>
  <c r="AC395" i="7"/>
  <c r="AC281" i="7"/>
  <c r="AC308" i="7"/>
  <c r="AC335" i="7"/>
  <c r="AC332" i="7"/>
  <c r="AC313" i="7"/>
  <c r="AC312" i="7"/>
  <c r="AC214" i="7"/>
  <c r="AC258" i="7"/>
  <c r="AC213" i="7"/>
  <c r="AC221" i="7"/>
  <c r="AC229" i="7"/>
  <c r="AC237" i="7"/>
  <c r="AC245" i="7"/>
  <c r="AC253" i="7"/>
  <c r="AC261" i="7"/>
  <c r="AC269" i="7"/>
  <c r="AC291" i="7"/>
  <c r="AC299" i="7"/>
  <c r="AC287" i="7"/>
  <c r="AC334" i="7"/>
  <c r="AC318" i="7"/>
  <c r="AC310" i="7"/>
  <c r="AC330" i="7"/>
  <c r="AC289" i="7"/>
  <c r="AC292" i="7"/>
  <c r="AC296" i="7"/>
  <c r="AC288" i="7"/>
  <c r="AC309" i="7"/>
  <c r="AC320" i="7"/>
  <c r="AC328" i="7"/>
  <c r="AC326" i="7"/>
  <c r="AC311" i="7"/>
  <c r="AC305" i="7"/>
  <c r="AC286" i="7"/>
  <c r="AC307" i="7"/>
  <c r="AC215" i="7"/>
  <c r="AC223" i="7"/>
  <c r="AC231" i="7"/>
  <c r="AC239" i="7"/>
  <c r="AC247" i="7"/>
  <c r="AC255" i="7"/>
  <c r="AC263" i="7"/>
  <c r="AC271" i="7"/>
  <c r="AC290" i="7"/>
  <c r="AC353" i="7"/>
  <c r="AC285" i="7"/>
  <c r="AC324" i="7"/>
  <c r="AC350" i="7"/>
  <c r="AC354" i="7"/>
  <c r="AC277" i="7"/>
  <c r="AC218" i="7"/>
  <c r="AC222" i="7"/>
  <c r="AC234" i="7"/>
  <c r="AC209" i="7"/>
  <c r="AC217" i="7"/>
  <c r="AC225" i="7"/>
  <c r="AC233" i="7"/>
  <c r="AC241" i="7"/>
  <c r="AC249" i="7"/>
  <c r="AC257" i="7"/>
  <c r="AC265" i="7"/>
  <c r="AC273" i="7"/>
  <c r="AC304" i="7"/>
  <c r="AC295" i="7"/>
  <c r="AC314" i="7"/>
  <c r="AC319" i="7"/>
  <c r="AC301" i="7"/>
  <c r="AC323" i="7"/>
  <c r="AC349" i="7"/>
  <c r="AC284" i="7"/>
  <c r="AC316" i="7"/>
  <c r="AC283" i="7"/>
  <c r="AC315" i="7"/>
  <c r="AC282" i="7"/>
  <c r="AC340" i="7"/>
  <c r="AC306" i="7"/>
  <c r="AC322" i="7"/>
  <c r="AC211" i="7"/>
  <c r="AC219" i="7"/>
  <c r="AC227" i="7"/>
  <c r="AC235" i="7"/>
  <c r="AC243" i="7"/>
  <c r="AC251" i="7"/>
  <c r="AC259" i="7"/>
  <c r="AC267" i="7"/>
  <c r="AC275" i="7"/>
  <c r="AC352" i="7"/>
  <c r="AC280" i="7"/>
  <c r="AC276" i="7"/>
  <c r="AC298" i="7"/>
  <c r="AC294" i="7"/>
  <c r="AC348" i="7"/>
  <c r="AC344" i="7"/>
  <c r="AC264" i="7"/>
  <c r="AC272" i="7"/>
  <c r="AC232" i="7"/>
  <c r="AC216" i="7"/>
  <c r="AC248" i="7"/>
  <c r="AC224" i="7"/>
  <c r="AC220" i="7"/>
  <c r="AC228" i="7"/>
  <c r="AC137" i="7"/>
  <c r="AC129" i="7"/>
  <c r="AC187" i="7"/>
  <c r="AC196" i="7"/>
  <c r="AC130" i="7"/>
  <c r="AC150" i="7"/>
  <c r="AC166" i="7"/>
  <c r="AC256" i="7"/>
  <c r="AC208" i="7"/>
  <c r="AC212" i="7"/>
  <c r="AC121" i="7"/>
  <c r="AC140" i="7"/>
  <c r="AC131" i="7"/>
  <c r="AC126" i="7"/>
  <c r="AC182" i="7"/>
  <c r="AC279" i="7"/>
  <c r="AC124" i="7"/>
  <c r="AC136" i="7"/>
  <c r="AC142" i="7"/>
  <c r="AC158" i="7"/>
  <c r="AC174" i="7"/>
  <c r="AC260" i="7"/>
  <c r="AC240" i="7"/>
  <c r="AC252" i="7"/>
  <c r="AC244" i="7"/>
  <c r="AC236" i="7"/>
  <c r="AC268" i="7"/>
  <c r="AC155" i="7"/>
  <c r="AC171" i="7"/>
  <c r="AC118" i="7"/>
  <c r="AC138" i="7"/>
  <c r="AC190" i="7"/>
  <c r="AC262" i="7"/>
  <c r="AC278" i="7"/>
  <c r="AC270" i="7"/>
  <c r="AC254" i="7"/>
  <c r="AC242" i="7"/>
  <c r="AC238" i="7"/>
  <c r="AC274" i="7"/>
  <c r="AC250" i="7"/>
  <c r="AC226" i="7"/>
  <c r="AC198" i="7"/>
  <c r="AC266" i="7"/>
  <c r="AC246" i="7"/>
  <c r="AC230" i="7"/>
  <c r="AC210" i="7"/>
  <c r="AC206" i="7"/>
  <c r="AC149" i="7"/>
  <c r="AC202" i="7"/>
  <c r="AC104" i="7"/>
  <c r="AC117" i="7"/>
  <c r="AC185" i="7"/>
  <c r="AC191" i="7"/>
  <c r="AC146" i="7"/>
  <c r="AC106" i="7"/>
  <c r="AC175" i="7"/>
  <c r="AC151" i="7"/>
  <c r="AC125" i="7"/>
  <c r="AC102" i="7"/>
  <c r="AC178" i="7"/>
  <c r="AC173" i="7"/>
  <c r="AC98" i="7"/>
  <c r="AC116" i="7"/>
  <c r="AC161" i="7"/>
  <c r="AC195" i="7"/>
  <c r="AC156" i="7"/>
  <c r="AC148" i="7"/>
  <c r="AC169" i="7"/>
  <c r="AC159" i="7"/>
  <c r="AC172" i="7"/>
  <c r="AC120" i="7"/>
  <c r="AC180" i="7"/>
  <c r="AC154" i="7"/>
  <c r="AC143" i="7"/>
  <c r="AC132" i="7"/>
  <c r="AC145" i="7"/>
  <c r="AC163" i="7"/>
  <c r="AC192" i="7"/>
  <c r="AC179" i="7"/>
  <c r="AC139" i="7"/>
  <c r="AC134" i="7"/>
  <c r="AC165" i="7"/>
  <c r="AC141" i="7"/>
  <c r="AC153" i="7"/>
  <c r="AC188" i="7"/>
  <c r="AC193" i="7"/>
  <c r="AC144" i="7"/>
  <c r="AC189" i="7"/>
  <c r="AC184" i="7"/>
  <c r="AC128" i="7"/>
  <c r="AC157" i="7"/>
  <c r="AC170" i="7"/>
  <c r="AC194" i="7"/>
  <c r="AC177" i="7"/>
  <c r="AC183" i="7"/>
  <c r="AC122" i="7"/>
  <c r="AC160" i="7"/>
  <c r="AC119" i="7"/>
  <c r="AC162" i="7"/>
  <c r="AC114" i="7"/>
  <c r="AC167" i="7"/>
  <c r="AC181" i="7"/>
  <c r="AC186" i="7"/>
  <c r="AC201" i="7"/>
  <c r="AC176" i="7"/>
  <c r="AC147" i="7"/>
  <c r="AC197" i="7"/>
  <c r="AC168" i="7"/>
  <c r="AC133" i="7"/>
  <c r="AC152" i="7"/>
  <c r="AC108" i="7"/>
  <c r="AC205" i="7"/>
  <c r="AC69" i="7"/>
  <c r="AC34" i="7"/>
  <c r="AC71" i="7"/>
  <c r="AC112" i="7"/>
  <c r="AC62" i="7"/>
  <c r="AC207" i="7"/>
  <c r="AC58" i="7"/>
  <c r="AC100" i="7"/>
  <c r="AC135" i="7"/>
  <c r="AC74" i="7"/>
  <c r="AC70" i="7"/>
  <c r="AC59" i="7"/>
  <c r="AC46" i="7"/>
  <c r="AC48" i="7"/>
  <c r="AC52" i="7"/>
  <c r="AC54" i="7"/>
  <c r="AC203" i="7"/>
  <c r="AC115" i="7"/>
  <c r="AC97" i="7"/>
  <c r="AC96" i="7"/>
  <c r="AC94" i="7"/>
  <c r="AC92" i="7"/>
  <c r="AC90" i="7"/>
  <c r="AC88" i="7"/>
  <c r="AC86" i="7"/>
  <c r="AC84" i="7"/>
  <c r="AC82" i="7"/>
  <c r="AC80" i="7"/>
  <c r="AC78" i="7"/>
  <c r="AC76" i="7"/>
  <c r="AC66" i="7"/>
  <c r="AC110" i="7"/>
  <c r="AC99" i="7"/>
  <c r="AC56" i="7"/>
  <c r="AC200" i="7"/>
  <c r="AC68" i="7"/>
  <c r="AC164" i="7"/>
  <c r="AC127" i="7"/>
  <c r="AC103" i="7"/>
  <c r="AC29" i="7"/>
  <c r="AC33" i="7"/>
  <c r="AC35" i="7"/>
  <c r="AC39" i="7"/>
  <c r="AC105" i="7"/>
  <c r="AC107" i="7"/>
  <c r="AC72" i="7"/>
  <c r="AC67" i="7"/>
  <c r="AC113" i="7"/>
  <c r="AC64" i="7"/>
  <c r="AC111" i="7"/>
  <c r="AC123" i="7"/>
  <c r="AC65" i="7"/>
  <c r="AC60" i="7"/>
  <c r="AC51" i="7"/>
  <c r="AC95" i="7"/>
  <c r="AC93" i="7"/>
  <c r="AC91" i="7"/>
  <c r="AC89" i="7"/>
  <c r="AC87" i="7"/>
  <c r="AC85" i="7"/>
  <c r="AC83" i="7"/>
  <c r="AC81" i="7"/>
  <c r="AC79" i="7"/>
  <c r="AC77" i="7"/>
  <c r="AC75" i="7"/>
  <c r="AC61" i="7"/>
  <c r="AC109" i="7"/>
  <c r="AC199" i="7"/>
  <c r="AC63" i="7"/>
  <c r="AC57" i="7"/>
  <c r="AC204" i="7"/>
  <c r="AC101" i="7"/>
  <c r="AC73" i="7"/>
  <c r="AC50" i="7"/>
  <c r="AC32" i="7"/>
  <c r="AC38" i="7"/>
  <c r="AC36" i="7"/>
  <c r="AC53" i="7"/>
  <c r="AC44" i="7"/>
  <c r="AC23" i="7"/>
  <c r="AC45" i="7"/>
  <c r="AC41" i="7"/>
  <c r="AC49" i="7"/>
  <c r="AC27" i="7"/>
  <c r="AC43" i="7"/>
  <c r="AC42" i="7"/>
  <c r="AC31" i="7"/>
  <c r="AC40" i="7"/>
  <c r="AC26" i="7"/>
  <c r="AC28" i="7"/>
  <c r="AC55" i="7"/>
  <c r="AC30" i="7"/>
  <c r="AC37" i="7"/>
  <c r="AC24" i="7"/>
  <c r="AC25" i="7"/>
  <c r="AC47" i="7"/>
  <c r="R542" i="7"/>
  <c r="T542" i="7" s="1"/>
  <c r="R551" i="7"/>
  <c r="T551" i="7" s="1"/>
  <c r="R550" i="7"/>
  <c r="T550" i="7" s="1"/>
  <c r="R553" i="7"/>
  <c r="R541" i="7"/>
  <c r="T541" i="7" s="1"/>
  <c r="R547" i="7"/>
  <c r="T547" i="7" s="1"/>
  <c r="R533" i="7"/>
  <c r="T533" i="7" s="1"/>
  <c r="R537" i="7"/>
  <c r="T537" i="7" s="1"/>
  <c r="R538" i="7"/>
  <c r="T538" i="7" s="1"/>
  <c r="R536" i="7"/>
  <c r="R549" i="7"/>
  <c r="T549" i="7" s="1"/>
  <c r="R546" i="7"/>
  <c r="T546" i="7" s="1"/>
  <c r="R548" i="7"/>
  <c r="T548" i="7" s="1"/>
  <c r="R545" i="7"/>
  <c r="T545" i="7" s="1"/>
  <c r="R544" i="7"/>
  <c r="T544" i="7" s="1"/>
  <c r="R552" i="7"/>
  <c r="T552" i="7" s="1"/>
  <c r="R534" i="7"/>
  <c r="T534" i="7" s="1"/>
  <c r="R539" i="7"/>
  <c r="T539" i="7" s="1"/>
  <c r="R543" i="7"/>
  <c r="T543" i="7" s="1"/>
  <c r="R535" i="7"/>
  <c r="R540" i="7"/>
  <c r="T540" i="7" s="1"/>
  <c r="R528" i="7"/>
  <c r="T528" i="7" s="1"/>
  <c r="R530" i="7"/>
  <c r="T530" i="7" s="1"/>
  <c r="R523" i="7"/>
  <c r="T523" i="7" s="1"/>
  <c r="R529" i="7"/>
  <c r="R527" i="7"/>
  <c r="T527" i="7" s="1"/>
  <c r="R526" i="7"/>
  <c r="T526" i="7" s="1"/>
  <c r="R525" i="7"/>
  <c r="T525" i="7" s="1"/>
  <c r="R524" i="7"/>
  <c r="T524" i="7" s="1"/>
  <c r="R522" i="7"/>
  <c r="T522" i="7" s="1"/>
  <c r="R532" i="7"/>
  <c r="T532" i="7" s="1"/>
  <c r="R531" i="7"/>
  <c r="T531" i="7" s="1"/>
  <c r="R521" i="7"/>
  <c r="R512" i="7"/>
  <c r="T512" i="7" s="1"/>
  <c r="R518" i="7"/>
  <c r="T518" i="7" s="1"/>
  <c r="R484" i="7"/>
  <c r="T484" i="7" s="1"/>
  <c r="R453" i="7"/>
  <c r="T453" i="7" s="1"/>
  <c r="R509" i="7"/>
  <c r="R520" i="7"/>
  <c r="T520" i="7" s="1"/>
  <c r="R511" i="7"/>
  <c r="T511" i="7" s="1"/>
  <c r="R510" i="7"/>
  <c r="T510" i="7" s="1"/>
  <c r="R519" i="7"/>
  <c r="R461" i="7"/>
  <c r="T461" i="7" s="1"/>
  <c r="R508" i="7"/>
  <c r="R517" i="7"/>
  <c r="T517" i="7" s="1"/>
  <c r="R477" i="7"/>
  <c r="T477" i="7" s="1"/>
  <c r="R506" i="7"/>
  <c r="T506" i="7" s="1"/>
  <c r="R515" i="7"/>
  <c r="R513" i="7"/>
  <c r="T513" i="7" s="1"/>
  <c r="R505" i="7"/>
  <c r="T505" i="7" s="1"/>
  <c r="R516" i="7"/>
  <c r="T516" i="7" s="1"/>
  <c r="R514" i="7"/>
  <c r="T514" i="7" s="1"/>
  <c r="R507" i="7"/>
  <c r="T507" i="7" s="1"/>
  <c r="R462" i="7"/>
  <c r="T462" i="7" s="1"/>
  <c r="R485" i="7"/>
  <c r="T485" i="7" s="1"/>
  <c r="R479" i="7"/>
  <c r="T479" i="7" s="1"/>
  <c r="R481" i="7"/>
  <c r="R476" i="7"/>
  <c r="T476" i="7" s="1"/>
  <c r="R450" i="7"/>
  <c r="T450" i="7" s="1"/>
  <c r="R460" i="7"/>
  <c r="T460" i="7" s="1"/>
  <c r="R447" i="7"/>
  <c r="T447" i="7" s="1"/>
  <c r="R496" i="7"/>
  <c r="T496" i="7" s="1"/>
  <c r="R452" i="7"/>
  <c r="T452" i="7" s="1"/>
  <c r="R456" i="7"/>
  <c r="R497" i="7"/>
  <c r="T497" i="7" s="1"/>
  <c r="R464" i="7"/>
  <c r="R467" i="7"/>
  <c r="T467" i="7" s="1"/>
  <c r="R480" i="7"/>
  <c r="T480" i="7" s="1"/>
  <c r="R463" i="7"/>
  <c r="T463" i="7" s="1"/>
  <c r="R466" i="7"/>
  <c r="T466" i="7" s="1"/>
  <c r="R493" i="7"/>
  <c r="T493" i="7" s="1"/>
  <c r="R487" i="7"/>
  <c r="T487" i="7" s="1"/>
  <c r="R455" i="7"/>
  <c r="T455" i="7" s="1"/>
  <c r="R503" i="7"/>
  <c r="T503" i="7" s="1"/>
  <c r="R501" i="7"/>
  <c r="T501" i="7" s="1"/>
  <c r="R492" i="7"/>
  <c r="T492" i="7" s="1"/>
  <c r="R500" i="7"/>
  <c r="R448" i="7"/>
  <c r="T448" i="7" s="1"/>
  <c r="R454" i="7"/>
  <c r="T454" i="7" s="1"/>
  <c r="R502" i="7"/>
  <c r="R473" i="7"/>
  <c r="R499" i="7"/>
  <c r="T499" i="7" s="1"/>
  <c r="R494" i="7"/>
  <c r="T494" i="7" s="1"/>
  <c r="R469" i="7"/>
  <c r="T469" i="7" s="1"/>
  <c r="R483" i="7"/>
  <c r="T483" i="7" s="1"/>
  <c r="R478" i="7"/>
  <c r="R490" i="7"/>
  <c r="T490" i="7" s="1"/>
  <c r="R458" i="7"/>
  <c r="T458" i="7" s="1"/>
  <c r="R472" i="7"/>
  <c r="R459" i="7"/>
  <c r="R468" i="7"/>
  <c r="T468" i="7" s="1"/>
  <c r="R504" i="7"/>
  <c r="T504" i="7" s="1"/>
  <c r="R465" i="7"/>
  <c r="T465" i="7" s="1"/>
  <c r="R449" i="7"/>
  <c r="T449" i="7" s="1"/>
  <c r="R486" i="7"/>
  <c r="T486" i="7" s="1"/>
  <c r="R451" i="7"/>
  <c r="R488" i="7"/>
  <c r="T488" i="7" s="1"/>
  <c r="R495" i="7"/>
  <c r="T495" i="7" s="1"/>
  <c r="R475" i="7"/>
  <c r="T475" i="7" s="1"/>
  <c r="R482" i="7"/>
  <c r="T482" i="7" s="1"/>
  <c r="R470" i="7"/>
  <c r="T470" i="7" s="1"/>
  <c r="R457" i="7"/>
  <c r="R498" i="7"/>
  <c r="T498" i="7" s="1"/>
  <c r="R474" i="7"/>
  <c r="R489" i="7"/>
  <c r="T489" i="7" s="1"/>
  <c r="R491" i="7"/>
  <c r="T491" i="7" s="1"/>
  <c r="R446" i="7"/>
  <c r="T446" i="7" s="1"/>
  <c r="R471" i="7"/>
  <c r="T471" i="7" s="1"/>
  <c r="R445" i="7"/>
  <c r="R442" i="7"/>
  <c r="T442" i="7" s="1"/>
  <c r="R443" i="7"/>
  <c r="T443" i="7" s="1"/>
  <c r="R444" i="7"/>
  <c r="T444" i="7" s="1"/>
  <c r="R441" i="7"/>
  <c r="T441" i="7" s="1"/>
  <c r="R429" i="7"/>
  <c r="T429" i="7" s="1"/>
  <c r="R421" i="7"/>
  <c r="T421" i="7" s="1"/>
  <c r="R432" i="7"/>
  <c r="T432" i="7" s="1"/>
  <c r="R415" i="7"/>
  <c r="R437" i="7"/>
  <c r="T437" i="7" s="1"/>
  <c r="R416" i="7"/>
  <c r="T416" i="7" s="1"/>
  <c r="R397" i="7"/>
  <c r="T397" i="7" s="1"/>
  <c r="R424" i="7"/>
  <c r="T424" i="7" s="1"/>
  <c r="R434" i="7"/>
  <c r="T434" i="7" s="1"/>
  <c r="R408" i="7"/>
  <c r="T408" i="7" s="1"/>
  <c r="R431" i="7"/>
  <c r="T431" i="7" s="1"/>
  <c r="R388" i="7"/>
  <c r="T388" i="7" s="1"/>
  <c r="R419" i="7"/>
  <c r="T419" i="7" s="1"/>
  <c r="R404" i="7"/>
  <c r="T404" i="7" s="1"/>
  <c r="R411" i="7"/>
  <c r="R425" i="7"/>
  <c r="R413" i="7"/>
  <c r="T413" i="7" s="1"/>
  <c r="R405" i="7"/>
  <c r="T405" i="7" s="1"/>
  <c r="R414" i="7"/>
  <c r="T414" i="7" s="1"/>
  <c r="R420" i="7"/>
  <c r="R433" i="7"/>
  <c r="T433" i="7" s="1"/>
  <c r="R428" i="7"/>
  <c r="T428" i="7" s="1"/>
  <c r="R440" i="7"/>
  <c r="T440" i="7" s="1"/>
  <c r="R407" i="7"/>
  <c r="T407" i="7" s="1"/>
  <c r="R435" i="7"/>
  <c r="R430" i="7"/>
  <c r="T430" i="7" s="1"/>
  <c r="R417" i="7"/>
  <c r="R438" i="7"/>
  <c r="T438" i="7" s="1"/>
  <c r="R418" i="7"/>
  <c r="T418" i="7" s="1"/>
  <c r="R439" i="7"/>
  <c r="T439" i="7" s="1"/>
  <c r="R393" i="7"/>
  <c r="R427" i="7"/>
  <c r="T427" i="7" s="1"/>
  <c r="R422" i="7"/>
  <c r="R402" i="7"/>
  <c r="T402" i="7" s="1"/>
  <c r="R406" i="7"/>
  <c r="T406" i="7" s="1"/>
  <c r="R403" i="7"/>
  <c r="R436" i="7"/>
  <c r="R412" i="7"/>
  <c r="T412" i="7" s="1"/>
  <c r="R423" i="7"/>
  <c r="T423" i="7" s="1"/>
  <c r="R426" i="7"/>
  <c r="T426" i="7" s="1"/>
  <c r="R409" i="7"/>
  <c r="T409" i="7" s="1"/>
  <c r="R410" i="7"/>
  <c r="T410" i="7" s="1"/>
  <c r="R384" i="7"/>
  <c r="T384" i="7" s="1"/>
  <c r="R392" i="7"/>
  <c r="T392" i="7" s="1"/>
  <c r="R396" i="7"/>
  <c r="T396" i="7" s="1"/>
  <c r="R371" i="7"/>
  <c r="T371" i="7" s="1"/>
  <c r="R359" i="7"/>
  <c r="R375" i="7"/>
  <c r="T375" i="7" s="1"/>
  <c r="R335" i="7"/>
  <c r="T335" i="7" s="1"/>
  <c r="R363" i="7"/>
  <c r="T363" i="7" s="1"/>
  <c r="R367" i="7"/>
  <c r="T367" i="7" s="1"/>
  <c r="R400" i="7"/>
  <c r="T400" i="7" s="1"/>
  <c r="R379" i="7"/>
  <c r="T379" i="7" s="1"/>
  <c r="R323" i="7"/>
  <c r="T323" i="7" s="1"/>
  <c r="R285" i="7"/>
  <c r="R389" i="7"/>
  <c r="T389" i="7" s="1"/>
  <c r="R366" i="7"/>
  <c r="T366" i="7" s="1"/>
  <c r="R356" i="7"/>
  <c r="T356" i="7" s="1"/>
  <c r="R401" i="7"/>
  <c r="R383" i="7"/>
  <c r="T383" i="7" s="1"/>
  <c r="R368" i="7"/>
  <c r="T368" i="7" s="1"/>
  <c r="R390" i="7"/>
  <c r="T390" i="7" s="1"/>
  <c r="R380" i="7"/>
  <c r="T380" i="7" s="1"/>
  <c r="R288" i="7"/>
  <c r="T288" i="7" s="1"/>
  <c r="R360" i="7"/>
  <c r="T360" i="7" s="1"/>
  <c r="R372" i="7"/>
  <c r="T372" i="7" s="1"/>
  <c r="R382" i="7"/>
  <c r="T382" i="7" s="1"/>
  <c r="R387" i="7"/>
  <c r="T387" i="7" s="1"/>
  <c r="R391" i="7"/>
  <c r="R386" i="7"/>
  <c r="T386" i="7" s="1"/>
  <c r="R376" i="7"/>
  <c r="T376" i="7" s="1"/>
  <c r="R395" i="7"/>
  <c r="R358" i="7"/>
  <c r="T358" i="7" s="1"/>
  <c r="R350" i="7"/>
  <c r="T350" i="7" s="1"/>
  <c r="R364" i="7"/>
  <c r="R357" i="7"/>
  <c r="T357" i="7" s="1"/>
  <c r="R284" i="7"/>
  <c r="T284" i="7" s="1"/>
  <c r="R399" i="7"/>
  <c r="T399" i="7" s="1"/>
  <c r="R369" i="7"/>
  <c r="T369" i="7" s="1"/>
  <c r="R370" i="7"/>
  <c r="T370" i="7" s="1"/>
  <c r="R374" i="7"/>
  <c r="R377" i="7"/>
  <c r="T377" i="7" s="1"/>
  <c r="R361" i="7"/>
  <c r="T361" i="7" s="1"/>
  <c r="R365" i="7"/>
  <c r="T365" i="7" s="1"/>
  <c r="R362" i="7"/>
  <c r="T362" i="7" s="1"/>
  <c r="R398" i="7"/>
  <c r="T398" i="7" s="1"/>
  <c r="R381" i="7"/>
  <c r="R373" i="7"/>
  <c r="R378" i="7"/>
  <c r="T378" i="7" s="1"/>
  <c r="R394" i="7"/>
  <c r="T394" i="7" s="1"/>
  <c r="R385" i="7"/>
  <c r="T385" i="7" s="1"/>
  <c r="R308" i="7"/>
  <c r="T308" i="7" s="1"/>
  <c r="R342" i="7"/>
  <c r="T342" i="7" s="1"/>
  <c r="R305" i="7"/>
  <c r="T305" i="7" s="1"/>
  <c r="R317" i="7"/>
  <c r="T317" i="7" s="1"/>
  <c r="R324" i="7"/>
  <c r="T324" i="7" s="1"/>
  <c r="R328" i="7"/>
  <c r="T328" i="7" s="1"/>
  <c r="R281" i="7"/>
  <c r="T281" i="7" s="1"/>
  <c r="R349" i="7"/>
  <c r="R337" i="7"/>
  <c r="T337" i="7" s="1"/>
  <c r="R293" i="7"/>
  <c r="T293" i="7" s="1"/>
  <c r="R300" i="7"/>
  <c r="T300" i="7" s="1"/>
  <c r="R289" i="7"/>
  <c r="T289" i="7" s="1"/>
  <c r="R331" i="7"/>
  <c r="R302" i="7"/>
  <c r="T302" i="7" s="1"/>
  <c r="R321" i="7"/>
  <c r="T321" i="7" s="1"/>
  <c r="R298" i="7"/>
  <c r="T298" i="7" s="1"/>
  <c r="R348" i="7"/>
  <c r="T348" i="7" s="1"/>
  <c r="R344" i="7"/>
  <c r="T344" i="7" s="1"/>
  <c r="R315" i="7"/>
  <c r="T315" i="7" s="1"/>
  <c r="R336" i="7"/>
  <c r="T336" i="7" s="1"/>
  <c r="R292" i="7"/>
  <c r="T292" i="7" s="1"/>
  <c r="R346" i="7"/>
  <c r="R312" i="7"/>
  <c r="T312" i="7" s="1"/>
  <c r="R341" i="7"/>
  <c r="T341" i="7" s="1"/>
  <c r="R354" i="7"/>
  <c r="T354" i="7" s="1"/>
  <c r="R353" i="7"/>
  <c r="T353" i="7" s="1"/>
  <c r="R295" i="7"/>
  <c r="T295" i="7" s="1"/>
  <c r="R291" i="7"/>
  <c r="T291" i="7" s="1"/>
  <c r="R287" i="7"/>
  <c r="T287" i="7" s="1"/>
  <c r="R283" i="7"/>
  <c r="R326" i="7"/>
  <c r="T326" i="7" s="1"/>
  <c r="R314" i="7"/>
  <c r="T314" i="7" s="1"/>
  <c r="R301" i="7"/>
  <c r="T301" i="7" s="1"/>
  <c r="R313" i="7"/>
  <c r="T313" i="7" s="1"/>
  <c r="R316" i="7"/>
  <c r="T316" i="7" s="1"/>
  <c r="R320" i="7"/>
  <c r="T320" i="7" s="1"/>
  <c r="R327" i="7"/>
  <c r="R309" i="7"/>
  <c r="T309" i="7" s="1"/>
  <c r="R338" i="7"/>
  <c r="T338" i="7" s="1"/>
  <c r="R325" i="7"/>
  <c r="T325" i="7" s="1"/>
  <c r="R318" i="7"/>
  <c r="T318" i="7" s="1"/>
  <c r="R352" i="7"/>
  <c r="T352" i="7" s="1"/>
  <c r="R319" i="7"/>
  <c r="T319" i="7" s="1"/>
  <c r="R290" i="7"/>
  <c r="R299" i="7"/>
  <c r="T299" i="7" s="1"/>
  <c r="R355" i="7"/>
  <c r="T355" i="7" s="1"/>
  <c r="R332" i="7"/>
  <c r="T332" i="7" s="1"/>
  <c r="R296" i="7"/>
  <c r="R345" i="7"/>
  <c r="T345" i="7" s="1"/>
  <c r="R297" i="7"/>
  <c r="T297" i="7" s="1"/>
  <c r="R303" i="7"/>
  <c r="T303" i="7" s="1"/>
  <c r="R310" i="7"/>
  <c r="T310" i="7" s="1"/>
  <c r="R330" i="7"/>
  <c r="T330" i="7" s="1"/>
  <c r="R343" i="7"/>
  <c r="T343" i="7" s="1"/>
  <c r="R334" i="7"/>
  <c r="T334" i="7" s="1"/>
  <c r="R351" i="7"/>
  <c r="R339" i="7"/>
  <c r="T339" i="7" s="1"/>
  <c r="R311" i="7"/>
  <c r="T311" i="7" s="1"/>
  <c r="R333" i="7"/>
  <c r="T333" i="7" s="1"/>
  <c r="R304" i="7"/>
  <c r="T304" i="7" s="1"/>
  <c r="R307" i="7"/>
  <c r="T307" i="7" s="1"/>
  <c r="R306" i="7"/>
  <c r="T306" i="7" s="1"/>
  <c r="R347" i="7"/>
  <c r="T347" i="7" s="1"/>
  <c r="R282" i="7"/>
  <c r="T282" i="7" s="1"/>
  <c r="R329" i="7"/>
  <c r="T329" i="7" s="1"/>
  <c r="R294" i="7"/>
  <c r="T294" i="7" s="1"/>
  <c r="R340" i="7"/>
  <c r="T340" i="7" s="1"/>
  <c r="R322" i="7"/>
  <c r="R286" i="7"/>
  <c r="R117" i="7"/>
  <c r="T117" i="7" s="1"/>
  <c r="R248" i="7"/>
  <c r="T248" i="7" s="1"/>
  <c r="R264" i="7"/>
  <c r="T264" i="7" s="1"/>
  <c r="R276" i="7"/>
  <c r="T276" i="7" s="1"/>
  <c r="R228" i="7"/>
  <c r="T228" i="7" s="1"/>
  <c r="R208" i="7"/>
  <c r="T208" i="7" s="1"/>
  <c r="R240" i="7"/>
  <c r="T240" i="7" s="1"/>
  <c r="R280" i="7"/>
  <c r="R127" i="7"/>
  <c r="T127" i="7" s="1"/>
  <c r="R165" i="7"/>
  <c r="T165" i="7" s="1"/>
  <c r="R145" i="7"/>
  <c r="T145" i="7" s="1"/>
  <c r="R170" i="7"/>
  <c r="R275" i="7"/>
  <c r="T275" i="7" s="1"/>
  <c r="R259" i="7"/>
  <c r="T259" i="7" s="1"/>
  <c r="R243" i="7"/>
  <c r="T243" i="7" s="1"/>
  <c r="R227" i="7"/>
  <c r="T227" i="7" s="1"/>
  <c r="R211" i="7"/>
  <c r="R221" i="7"/>
  <c r="T221" i="7" s="1"/>
  <c r="R156" i="7"/>
  <c r="R164" i="7"/>
  <c r="T164" i="7" s="1"/>
  <c r="R146" i="7"/>
  <c r="R224" i="7"/>
  <c r="T224" i="7" s="1"/>
  <c r="R272" i="7"/>
  <c r="T272" i="7" s="1"/>
  <c r="R268" i="7"/>
  <c r="T268" i="7" s="1"/>
  <c r="R252" i="7"/>
  <c r="T252" i="7" s="1"/>
  <c r="R260" i="7"/>
  <c r="T260" i="7" s="1"/>
  <c r="R116" i="7"/>
  <c r="R271" i="7"/>
  <c r="T271" i="7" s="1"/>
  <c r="R255" i="7"/>
  <c r="R239" i="7"/>
  <c r="T239" i="7" s="1"/>
  <c r="R223" i="7"/>
  <c r="T223" i="7" s="1"/>
  <c r="R250" i="7"/>
  <c r="T250" i="7" s="1"/>
  <c r="R237" i="7"/>
  <c r="T237" i="7" s="1"/>
  <c r="R256" i="7"/>
  <c r="T256" i="7" s="1"/>
  <c r="R216" i="7"/>
  <c r="R220" i="7"/>
  <c r="T220" i="7" s="1"/>
  <c r="R122" i="7"/>
  <c r="T122" i="7" s="1"/>
  <c r="R154" i="7"/>
  <c r="T154" i="7" s="1"/>
  <c r="R186" i="7"/>
  <c r="T186" i="7" s="1"/>
  <c r="R279" i="7"/>
  <c r="T279" i="7" s="1"/>
  <c r="R267" i="7"/>
  <c r="T267" i="7" s="1"/>
  <c r="R251" i="7"/>
  <c r="T251" i="7" s="1"/>
  <c r="R235" i="7"/>
  <c r="T235" i="7" s="1"/>
  <c r="R219" i="7"/>
  <c r="R212" i="7"/>
  <c r="T212" i="7" s="1"/>
  <c r="R232" i="7"/>
  <c r="T232" i="7" s="1"/>
  <c r="R244" i="7"/>
  <c r="T244" i="7" s="1"/>
  <c r="R236" i="7"/>
  <c r="R194" i="7"/>
  <c r="T194" i="7" s="1"/>
  <c r="R162" i="7"/>
  <c r="T162" i="7" s="1"/>
  <c r="R263" i="7"/>
  <c r="R247" i="7"/>
  <c r="T247" i="7" s="1"/>
  <c r="R231" i="7"/>
  <c r="T231" i="7" s="1"/>
  <c r="R215" i="7"/>
  <c r="T215" i="7" s="1"/>
  <c r="R188" i="7"/>
  <c r="T188" i="7" s="1"/>
  <c r="R197" i="7"/>
  <c r="T197" i="7" s="1"/>
  <c r="R214" i="7"/>
  <c r="T214" i="7" s="1"/>
  <c r="R253" i="7"/>
  <c r="T253" i="7" s="1"/>
  <c r="R226" i="7"/>
  <c r="T226" i="7" s="1"/>
  <c r="R265" i="7"/>
  <c r="T265" i="7" s="1"/>
  <c r="R249" i="7"/>
  <c r="T249" i="7" s="1"/>
  <c r="R278" i="7"/>
  <c r="T278" i="7" s="1"/>
  <c r="R270" i="7"/>
  <c r="T270" i="7" s="1"/>
  <c r="R262" i="7"/>
  <c r="T262" i="7" s="1"/>
  <c r="R218" i="7"/>
  <c r="T218" i="7" s="1"/>
  <c r="R257" i="7"/>
  <c r="T257" i="7" s="1"/>
  <c r="R209" i="7"/>
  <c r="R233" i="7"/>
  <c r="R261" i="7"/>
  <c r="T261" i="7" s="1"/>
  <c r="R258" i="7"/>
  <c r="T258" i="7" s="1"/>
  <c r="R246" i="7"/>
  <c r="T246" i="7" s="1"/>
  <c r="R234" i="7"/>
  <c r="T234" i="7" s="1"/>
  <c r="R241" i="7"/>
  <c r="T241" i="7" s="1"/>
  <c r="R210" i="7"/>
  <c r="T210" i="7" s="1"/>
  <c r="R269" i="7"/>
  <c r="T269" i="7" s="1"/>
  <c r="R238" i="7"/>
  <c r="R217" i="7"/>
  <c r="T217" i="7" s="1"/>
  <c r="R274" i="7"/>
  <c r="T274" i="7" s="1"/>
  <c r="R266" i="7"/>
  <c r="R277" i="7"/>
  <c r="T277" i="7" s="1"/>
  <c r="R245" i="7"/>
  <c r="T245" i="7" s="1"/>
  <c r="R229" i="7"/>
  <c r="T229" i="7" s="1"/>
  <c r="R213" i="7"/>
  <c r="T213" i="7" s="1"/>
  <c r="R273" i="7"/>
  <c r="R222" i="7"/>
  <c r="T222" i="7" s="1"/>
  <c r="R254" i="7"/>
  <c r="T254" i="7" s="1"/>
  <c r="R242" i="7"/>
  <c r="T242" i="7" s="1"/>
  <c r="R230" i="7"/>
  <c r="R225" i="7"/>
  <c r="R141" i="7"/>
  <c r="T141" i="7" s="1"/>
  <c r="R158" i="7"/>
  <c r="R114" i="7"/>
  <c r="T114" i="7" s="1"/>
  <c r="R192" i="7"/>
  <c r="R185" i="7"/>
  <c r="T185" i="7" s="1"/>
  <c r="R163" i="7"/>
  <c r="R173" i="7"/>
  <c r="T173" i="7" s="1"/>
  <c r="R150" i="7"/>
  <c r="T150" i="7" s="1"/>
  <c r="R201" i="7"/>
  <c r="T201" i="7" s="1"/>
  <c r="R166" i="7"/>
  <c r="R184" i="7"/>
  <c r="T184" i="7" s="1"/>
  <c r="R147" i="7"/>
  <c r="T147" i="7" s="1"/>
  <c r="R120" i="7"/>
  <c r="R157" i="7"/>
  <c r="T157" i="7" s="1"/>
  <c r="R206" i="7"/>
  <c r="T206" i="7" s="1"/>
  <c r="R187" i="7"/>
  <c r="T187" i="7" s="1"/>
  <c r="R148" i="7"/>
  <c r="T148" i="7" s="1"/>
  <c r="R134" i="7"/>
  <c r="R126" i="7"/>
  <c r="T126" i="7" s="1"/>
  <c r="R108" i="7"/>
  <c r="R174" i="7"/>
  <c r="T174" i="7" s="1"/>
  <c r="R172" i="7"/>
  <c r="T172" i="7" s="1"/>
  <c r="R160" i="7"/>
  <c r="R189" i="7"/>
  <c r="T189" i="7" s="1"/>
  <c r="R182" i="7"/>
  <c r="T182" i="7" s="1"/>
  <c r="R180" i="7"/>
  <c r="R144" i="7"/>
  <c r="R198" i="7"/>
  <c r="T198" i="7" s="1"/>
  <c r="R169" i="7"/>
  <c r="T169" i="7" s="1"/>
  <c r="R132" i="7"/>
  <c r="T132" i="7" s="1"/>
  <c r="R124" i="7"/>
  <c r="R128" i="7"/>
  <c r="R190" i="7"/>
  <c r="T190" i="7" s="1"/>
  <c r="R129" i="7"/>
  <c r="R104" i="7"/>
  <c r="T104" i="7" s="1"/>
  <c r="R152" i="7"/>
  <c r="T152" i="7" s="1"/>
  <c r="R196" i="7"/>
  <c r="T196" i="7" s="1"/>
  <c r="R102" i="7"/>
  <c r="T102" i="7" s="1"/>
  <c r="R137" i="7"/>
  <c r="R140" i="7"/>
  <c r="R155" i="7"/>
  <c r="T155" i="7" s="1"/>
  <c r="R205" i="7"/>
  <c r="R125" i="7"/>
  <c r="T125" i="7" s="1"/>
  <c r="R133" i="7"/>
  <c r="T133" i="7" s="1"/>
  <c r="R121" i="7"/>
  <c r="T121" i="7" s="1"/>
  <c r="R176" i="7"/>
  <c r="T176" i="7" s="1"/>
  <c r="R100" i="7"/>
  <c r="R202" i="7"/>
  <c r="T202" i="7" s="1"/>
  <c r="R130" i="7"/>
  <c r="T130" i="7" s="1"/>
  <c r="R153" i="7"/>
  <c r="R195" i="7"/>
  <c r="R168" i="7"/>
  <c r="R142" i="7"/>
  <c r="T142" i="7" s="1"/>
  <c r="R179" i="7"/>
  <c r="T179" i="7" s="1"/>
  <c r="R149" i="7"/>
  <c r="T149" i="7" s="1"/>
  <c r="R171" i="7"/>
  <c r="T171" i="7" s="1"/>
  <c r="R123" i="7"/>
  <c r="T123" i="7" s="1"/>
  <c r="R177" i="7"/>
  <c r="T177" i="7" s="1"/>
  <c r="R199" i="7"/>
  <c r="R99" i="7"/>
  <c r="T99" i="7" s="1"/>
  <c r="R67" i="7"/>
  <c r="T67" i="7" s="1"/>
  <c r="R62" i="7"/>
  <c r="R207" i="7"/>
  <c r="R101" i="7"/>
  <c r="T101" i="7" s="1"/>
  <c r="R73" i="7"/>
  <c r="T73" i="7" s="1"/>
  <c r="R112" i="7"/>
  <c r="R103" i="7"/>
  <c r="T103" i="7" s="1"/>
  <c r="R70" i="7"/>
  <c r="T70" i="7" s="1"/>
  <c r="R59" i="7"/>
  <c r="T59" i="7" s="1"/>
  <c r="R203" i="7"/>
  <c r="R143" i="7"/>
  <c r="R193" i="7"/>
  <c r="T193" i="7" s="1"/>
  <c r="R183" i="7"/>
  <c r="T183" i="7" s="1"/>
  <c r="R151" i="7"/>
  <c r="R161" i="7"/>
  <c r="T161" i="7" s="1"/>
  <c r="R178" i="7"/>
  <c r="T178" i="7" s="1"/>
  <c r="R107" i="7"/>
  <c r="T107" i="7" s="1"/>
  <c r="R63" i="7"/>
  <c r="T63" i="7" s="1"/>
  <c r="R56" i="7"/>
  <c r="T56" i="7" s="1"/>
  <c r="R43" i="7"/>
  <c r="T43" i="7" s="1"/>
  <c r="R204" i="7"/>
  <c r="T204" i="7" s="1"/>
  <c r="R109" i="7"/>
  <c r="R68" i="7"/>
  <c r="R69" i="7"/>
  <c r="T69" i="7" s="1"/>
  <c r="R60" i="7"/>
  <c r="T60" i="7" s="1"/>
  <c r="R97" i="7"/>
  <c r="R95" i="7"/>
  <c r="R93" i="7"/>
  <c r="T93" i="7" s="1"/>
  <c r="R91" i="7"/>
  <c r="T91" i="7" s="1"/>
  <c r="R89" i="7"/>
  <c r="R87" i="7"/>
  <c r="R85" i="7"/>
  <c r="T85" i="7" s="1"/>
  <c r="R83" i="7"/>
  <c r="T83" i="7" s="1"/>
  <c r="R81" i="7"/>
  <c r="R79" i="7"/>
  <c r="R77" i="7"/>
  <c r="T77" i="7" s="1"/>
  <c r="R75" i="7"/>
  <c r="T75" i="7" s="1"/>
  <c r="R71" i="7"/>
  <c r="R61" i="7"/>
  <c r="R136" i="7"/>
  <c r="T136" i="7" s="1"/>
  <c r="R135" i="7"/>
  <c r="T135" i="7" s="1"/>
  <c r="R191" i="7"/>
  <c r="T191" i="7" s="1"/>
  <c r="R175" i="7"/>
  <c r="R167" i="7"/>
  <c r="T167" i="7" s="1"/>
  <c r="R159" i="7"/>
  <c r="T159" i="7" s="1"/>
  <c r="R139" i="7"/>
  <c r="R119" i="7"/>
  <c r="R106" i="7"/>
  <c r="T106" i="7" s="1"/>
  <c r="R72" i="7"/>
  <c r="T72" i="7" s="1"/>
  <c r="R64" i="7"/>
  <c r="R111" i="7"/>
  <c r="R26" i="7"/>
  <c r="T26" i="7" s="1"/>
  <c r="R115" i="7"/>
  <c r="T115" i="7" s="1"/>
  <c r="R65" i="7"/>
  <c r="T65" i="7" s="1"/>
  <c r="R105" i="7"/>
  <c r="T105" i="7" s="1"/>
  <c r="R118" i="7"/>
  <c r="T118" i="7" s="1"/>
  <c r="R138" i="7"/>
  <c r="T138" i="7" s="1"/>
  <c r="R181" i="7"/>
  <c r="T181" i="7" s="1"/>
  <c r="R131" i="7"/>
  <c r="R98" i="7"/>
  <c r="T98" i="7" s="1"/>
  <c r="R113" i="7"/>
  <c r="T113" i="7" s="1"/>
  <c r="R57" i="7"/>
  <c r="T57" i="7" s="1"/>
  <c r="R200" i="7"/>
  <c r="T200" i="7" s="1"/>
  <c r="R58" i="7"/>
  <c r="T58" i="7" s="1"/>
  <c r="R74" i="7"/>
  <c r="T74" i="7" s="1"/>
  <c r="R96" i="7"/>
  <c r="R94" i="7"/>
  <c r="T94" i="7" s="1"/>
  <c r="R92" i="7"/>
  <c r="T92" i="7" s="1"/>
  <c r="R90" i="7"/>
  <c r="T90" i="7" s="1"/>
  <c r="R88" i="7"/>
  <c r="R86" i="7"/>
  <c r="T86" i="7" s="1"/>
  <c r="R84" i="7"/>
  <c r="T84" i="7" s="1"/>
  <c r="R82" i="7"/>
  <c r="T82" i="7" s="1"/>
  <c r="R80" i="7"/>
  <c r="R78" i="7"/>
  <c r="T78" i="7" s="1"/>
  <c r="R76" i="7"/>
  <c r="T76" i="7" s="1"/>
  <c r="R66" i="7"/>
  <c r="T66" i="7" s="1"/>
  <c r="R110" i="7"/>
  <c r="T110" i="7" s="1"/>
  <c r="R38" i="7"/>
  <c r="T38" i="7" s="1"/>
  <c r="R27" i="7"/>
  <c r="T27" i="7" s="1"/>
  <c r="R54" i="7"/>
  <c r="T54" i="7" s="1"/>
  <c r="R53" i="7"/>
  <c r="T53" i="7" s="1"/>
  <c r="R42" i="7"/>
  <c r="T42" i="7" s="1"/>
  <c r="R22" i="7"/>
  <c r="T22" i="7" s="1"/>
  <c r="R34" i="7"/>
  <c r="T34" i="7" s="1"/>
  <c r="R50" i="7"/>
  <c r="T50" i="7" s="1"/>
  <c r="R24" i="7"/>
  <c r="T24" i="7" s="1"/>
  <c r="R37" i="7"/>
  <c r="T37" i="7" s="1"/>
  <c r="R39" i="7"/>
  <c r="T39" i="7" s="1"/>
  <c r="R23" i="7"/>
  <c r="T23" i="7" s="1"/>
  <c r="R30" i="7"/>
  <c r="R29" i="7"/>
  <c r="T29" i="7" s="1"/>
  <c r="R47" i="7"/>
  <c r="T47" i="7" s="1"/>
  <c r="R32" i="7"/>
  <c r="R35" i="7"/>
  <c r="T35" i="7" s="1"/>
  <c r="R31" i="7"/>
  <c r="T31" i="7" s="1"/>
  <c r="R36" i="7"/>
  <c r="T36" i="7" s="1"/>
  <c r="R33" i="7"/>
  <c r="R45" i="7"/>
  <c r="R52" i="7"/>
  <c r="T52" i="7" s="1"/>
  <c r="R51" i="7"/>
  <c r="T51" i="7" s="1"/>
  <c r="R46" i="7"/>
  <c r="T46" i="7" s="1"/>
  <c r="R55" i="7"/>
  <c r="R44" i="7"/>
  <c r="R28" i="7"/>
  <c r="T28" i="7" s="1"/>
  <c r="R49" i="7"/>
  <c r="R40" i="7"/>
  <c r="R48" i="7"/>
  <c r="R41" i="7"/>
  <c r="T41" i="7" s="1"/>
  <c r="R25" i="7"/>
  <c r="T25" i="7" s="1"/>
  <c r="X534" i="7"/>
  <c r="X553" i="7"/>
  <c r="X546" i="7"/>
  <c r="X551" i="7"/>
  <c r="X550" i="7"/>
  <c r="X536" i="7"/>
  <c r="X537" i="7"/>
  <c r="X542" i="7"/>
  <c r="X538" i="7"/>
  <c r="X543" i="7"/>
  <c r="X552" i="7"/>
  <c r="X549" i="7"/>
  <c r="X547" i="7"/>
  <c r="X545" i="7"/>
  <c r="X526" i="7"/>
  <c r="X540" i="7"/>
  <c r="X541" i="7"/>
  <c r="X548" i="7"/>
  <c r="X539" i="7"/>
  <c r="X535" i="7"/>
  <c r="X544" i="7"/>
  <c r="X528" i="7"/>
  <c r="X532" i="7"/>
  <c r="X531" i="7"/>
  <c r="X527" i="7"/>
  <c r="X530" i="7"/>
  <c r="X525" i="7"/>
  <c r="X524" i="7"/>
  <c r="X529" i="7"/>
  <c r="X533" i="7"/>
  <c r="X523" i="7"/>
  <c r="X522" i="7"/>
  <c r="X447" i="7"/>
  <c r="X481" i="7"/>
  <c r="X514" i="7"/>
  <c r="X511" i="7"/>
  <c r="X505" i="7"/>
  <c r="X510" i="7"/>
  <c r="X512" i="7"/>
  <c r="X508" i="7"/>
  <c r="X509" i="7"/>
  <c r="X513" i="7"/>
  <c r="X455" i="7"/>
  <c r="X518" i="7"/>
  <c r="X519" i="7"/>
  <c r="X521" i="7"/>
  <c r="X506" i="7"/>
  <c r="X502" i="7"/>
  <c r="X516" i="7"/>
  <c r="X517" i="7"/>
  <c r="X515" i="7"/>
  <c r="X520" i="7"/>
  <c r="X507" i="7"/>
  <c r="X456" i="7"/>
  <c r="X484" i="7"/>
  <c r="X463" i="7"/>
  <c r="X468" i="7"/>
  <c r="X464" i="7"/>
  <c r="X497" i="7"/>
  <c r="X462" i="7"/>
  <c r="X485" i="7"/>
  <c r="X457" i="7"/>
  <c r="X490" i="7"/>
  <c r="X487" i="7"/>
  <c r="X504" i="7"/>
  <c r="X478" i="7"/>
  <c r="X479" i="7"/>
  <c r="X450" i="7"/>
  <c r="X500" i="7"/>
  <c r="X498" i="7"/>
  <c r="X465" i="7"/>
  <c r="X483" i="7"/>
  <c r="X475" i="7"/>
  <c r="X492" i="7"/>
  <c r="X480" i="7"/>
  <c r="X451" i="7"/>
  <c r="X474" i="7"/>
  <c r="X448" i="7"/>
  <c r="X471" i="7"/>
  <c r="X496" i="7"/>
  <c r="X503" i="7"/>
  <c r="X493" i="7"/>
  <c r="X470" i="7"/>
  <c r="X495" i="7"/>
  <c r="X499" i="7"/>
  <c r="X467" i="7"/>
  <c r="X461" i="7"/>
  <c r="X476" i="7"/>
  <c r="X477" i="7"/>
  <c r="X491" i="7"/>
  <c r="X488" i="7"/>
  <c r="X482" i="7"/>
  <c r="X469" i="7"/>
  <c r="X454" i="7"/>
  <c r="X459" i="7"/>
  <c r="X453" i="7"/>
  <c r="X446" i="7"/>
  <c r="X486" i="7"/>
  <c r="X466" i="7"/>
  <c r="X489" i="7"/>
  <c r="X458" i="7"/>
  <c r="X452" i="7"/>
  <c r="X449" i="7"/>
  <c r="X473" i="7"/>
  <c r="X460" i="7"/>
  <c r="X494" i="7"/>
  <c r="X472" i="7"/>
  <c r="X501" i="7"/>
  <c r="X442" i="7"/>
  <c r="X444" i="7"/>
  <c r="X445" i="7"/>
  <c r="X443" i="7"/>
  <c r="X419" i="7"/>
  <c r="X441" i="7"/>
  <c r="X437" i="7"/>
  <c r="X410" i="7"/>
  <c r="X427" i="7"/>
  <c r="X424" i="7"/>
  <c r="X440" i="7"/>
  <c r="X363" i="7"/>
  <c r="X413" i="7"/>
  <c r="X425" i="7"/>
  <c r="X430" i="7"/>
  <c r="X417" i="7"/>
  <c r="X434" i="7"/>
  <c r="X421" i="7"/>
  <c r="X416" i="7"/>
  <c r="X408" i="7"/>
  <c r="X418" i="7"/>
  <c r="X435" i="7"/>
  <c r="X402" i="7"/>
  <c r="X415" i="7"/>
  <c r="X414" i="7"/>
  <c r="X392" i="7"/>
  <c r="X433" i="7"/>
  <c r="X403" i="7"/>
  <c r="X359" i="7"/>
  <c r="X371" i="7"/>
  <c r="X438" i="7"/>
  <c r="X431" i="7"/>
  <c r="X423" i="7"/>
  <c r="X412" i="7"/>
  <c r="X439" i="7"/>
  <c r="X400" i="7"/>
  <c r="X396" i="7"/>
  <c r="X407" i="7"/>
  <c r="X428" i="7"/>
  <c r="X420" i="7"/>
  <c r="X436" i="7"/>
  <c r="X411" i="7"/>
  <c r="X375" i="7"/>
  <c r="X379" i="7"/>
  <c r="X426" i="7"/>
  <c r="X409" i="7"/>
  <c r="X405" i="7"/>
  <c r="X429" i="7"/>
  <c r="X406" i="7"/>
  <c r="X432" i="7"/>
  <c r="X422" i="7"/>
  <c r="X404" i="7"/>
  <c r="X393" i="7"/>
  <c r="X281" i="7"/>
  <c r="X313" i="7"/>
  <c r="X384" i="7"/>
  <c r="X388" i="7"/>
  <c r="X397" i="7"/>
  <c r="X349" i="7"/>
  <c r="X389" i="7"/>
  <c r="X367" i="7"/>
  <c r="X301" i="7"/>
  <c r="X324" i="7"/>
  <c r="X401" i="7"/>
  <c r="X399" i="7"/>
  <c r="X391" i="7"/>
  <c r="X386" i="7"/>
  <c r="X290" i="7"/>
  <c r="X362" i="7"/>
  <c r="X316" i="7"/>
  <c r="X398" i="7"/>
  <c r="X395" i="7"/>
  <c r="X383" i="7"/>
  <c r="X380" i="7"/>
  <c r="X372" i="7"/>
  <c r="X364" i="7"/>
  <c r="X356" i="7"/>
  <c r="X361" i="7"/>
  <c r="X365" i="7"/>
  <c r="X305" i="7"/>
  <c r="X381" i="7"/>
  <c r="X378" i="7"/>
  <c r="X328" i="7"/>
  <c r="X366" i="7"/>
  <c r="X390" i="7"/>
  <c r="X377" i="7"/>
  <c r="X358" i="7"/>
  <c r="X385" i="7"/>
  <c r="X312" i="7"/>
  <c r="X308" i="7"/>
  <c r="X394" i="7"/>
  <c r="X376" i="7"/>
  <c r="X368" i="7"/>
  <c r="X360" i="7"/>
  <c r="X373" i="7"/>
  <c r="X387" i="7"/>
  <c r="X374" i="7"/>
  <c r="X370" i="7"/>
  <c r="X369" i="7"/>
  <c r="X357" i="7"/>
  <c r="X382" i="7"/>
  <c r="X208" i="7"/>
  <c r="X224" i="7"/>
  <c r="X240" i="7"/>
  <c r="X256" i="7"/>
  <c r="X272" i="7"/>
  <c r="X288" i="7"/>
  <c r="X355" i="7"/>
  <c r="X336" i="7"/>
  <c r="X332" i="7"/>
  <c r="X285" i="7"/>
  <c r="X337" i="7"/>
  <c r="X346" i="7"/>
  <c r="X331" i="7"/>
  <c r="X345" i="7"/>
  <c r="X354" i="7"/>
  <c r="X347" i="7"/>
  <c r="X348" i="7"/>
  <c r="X344" i="7"/>
  <c r="X282" i="7"/>
  <c r="X294" i="7"/>
  <c r="X343" i="7"/>
  <c r="X326" i="7"/>
  <c r="X339" i="7"/>
  <c r="X340" i="7"/>
  <c r="X307" i="7"/>
  <c r="X212" i="7"/>
  <c r="X228" i="7"/>
  <c r="X244" i="7"/>
  <c r="X260" i="7"/>
  <c r="X292" i="7"/>
  <c r="X320" i="7"/>
  <c r="X338" i="7"/>
  <c r="X323" i="7"/>
  <c r="X293" i="7"/>
  <c r="X317" i="7"/>
  <c r="X289" i="7"/>
  <c r="X325" i="7"/>
  <c r="X351" i="7"/>
  <c r="X321" i="7"/>
  <c r="X302" i="7"/>
  <c r="X322" i="7"/>
  <c r="X216" i="7"/>
  <c r="X232" i="7"/>
  <c r="X248" i="7"/>
  <c r="X264" i="7"/>
  <c r="X284" i="7"/>
  <c r="X300" i="7"/>
  <c r="X335" i="7"/>
  <c r="X286" i="7"/>
  <c r="X298" i="7"/>
  <c r="X306" i="7"/>
  <c r="X315" i="7"/>
  <c r="X220" i="7"/>
  <c r="X236" i="7"/>
  <c r="X252" i="7"/>
  <c r="X268" i="7"/>
  <c r="X296" i="7"/>
  <c r="X342" i="7"/>
  <c r="X350" i="7"/>
  <c r="X297" i="7"/>
  <c r="X341" i="7"/>
  <c r="X327" i="7"/>
  <c r="X309" i="7"/>
  <c r="X329" i="7"/>
  <c r="X303" i="7"/>
  <c r="X314" i="7"/>
  <c r="X319" i="7"/>
  <c r="X311" i="7"/>
  <c r="X304" i="7"/>
  <c r="X295" i="7"/>
  <c r="X287" i="7"/>
  <c r="X299" i="7"/>
  <c r="X283" i="7"/>
  <c r="X352" i="7"/>
  <c r="X318" i="7"/>
  <c r="X333" i="7"/>
  <c r="X291" i="7"/>
  <c r="X334" i="7"/>
  <c r="X353" i="7"/>
  <c r="X310" i="7"/>
  <c r="X330" i="7"/>
  <c r="X247" i="7"/>
  <c r="X255" i="7"/>
  <c r="X115" i="7"/>
  <c r="X201" i="7"/>
  <c r="X280" i="7"/>
  <c r="X271" i="7"/>
  <c r="X267" i="7"/>
  <c r="X243" i="7"/>
  <c r="X219" i="7"/>
  <c r="X103" i="7"/>
  <c r="X132" i="7"/>
  <c r="X141" i="7"/>
  <c r="X276" i="7"/>
  <c r="X239" i="7"/>
  <c r="X235" i="7"/>
  <c r="X223" i="7"/>
  <c r="X227" i="7"/>
  <c r="X259" i="7"/>
  <c r="X251" i="7"/>
  <c r="X279" i="7"/>
  <c r="X125" i="7"/>
  <c r="X231" i="7"/>
  <c r="X263" i="7"/>
  <c r="X211" i="7"/>
  <c r="X275" i="7"/>
  <c r="X215" i="7"/>
  <c r="X144" i="7"/>
  <c r="X128" i="7"/>
  <c r="X147" i="7"/>
  <c r="X241" i="7"/>
  <c r="X257" i="7"/>
  <c r="X254" i="7"/>
  <c r="X242" i="7"/>
  <c r="X230" i="7"/>
  <c r="X172" i="7"/>
  <c r="X192" i="7"/>
  <c r="X210" i="7"/>
  <c r="X269" i="7"/>
  <c r="X253" i="7"/>
  <c r="X238" i="7"/>
  <c r="X274" i="7"/>
  <c r="X229" i="7"/>
  <c r="X177" i="7"/>
  <c r="X246" i="7"/>
  <c r="X273" i="7"/>
  <c r="X152" i="7"/>
  <c r="X250" i="7"/>
  <c r="X249" i="7"/>
  <c r="X233" i="7"/>
  <c r="X266" i="7"/>
  <c r="X258" i="7"/>
  <c r="X234" i="7"/>
  <c r="X209" i="7"/>
  <c r="X184" i="7"/>
  <c r="X237" i="7"/>
  <c r="X221" i="7"/>
  <c r="X226" i="7"/>
  <c r="X265" i="7"/>
  <c r="X222" i="7"/>
  <c r="X278" i="7"/>
  <c r="X262" i="7"/>
  <c r="X261" i="7"/>
  <c r="X218" i="7"/>
  <c r="X153" i="7"/>
  <c r="X169" i="7"/>
  <c r="X185" i="7"/>
  <c r="X160" i="7"/>
  <c r="X176" i="7"/>
  <c r="X225" i="7"/>
  <c r="X214" i="7"/>
  <c r="X217" i="7"/>
  <c r="X270" i="7"/>
  <c r="X277" i="7"/>
  <c r="X245" i="7"/>
  <c r="X213" i="7"/>
  <c r="X142" i="7"/>
  <c r="X113" i="7"/>
  <c r="X173" i="7"/>
  <c r="X133" i="7"/>
  <c r="X138" i="7"/>
  <c r="X189" i="7"/>
  <c r="X154" i="7"/>
  <c r="X197" i="7"/>
  <c r="X129" i="7"/>
  <c r="X28" i="7"/>
  <c r="X139" i="7"/>
  <c r="X107" i="7"/>
  <c r="X99" i="7"/>
  <c r="X127" i="7"/>
  <c r="X188" i="7"/>
  <c r="X156" i="7"/>
  <c r="X143" i="7"/>
  <c r="X121" i="7"/>
  <c r="X174" i="7"/>
  <c r="X130" i="7"/>
  <c r="X190" i="7"/>
  <c r="X146" i="7"/>
  <c r="X45" i="7"/>
  <c r="X37" i="7"/>
  <c r="X148" i="7"/>
  <c r="X193" i="7"/>
  <c r="X136" i="7"/>
  <c r="X164" i="7"/>
  <c r="X170" i="7"/>
  <c r="X131" i="7"/>
  <c r="X168" i="7"/>
  <c r="X171" i="7"/>
  <c r="X162" i="7"/>
  <c r="X120" i="7"/>
  <c r="X180" i="7"/>
  <c r="X206" i="7"/>
  <c r="X205" i="7"/>
  <c r="X118" i="7"/>
  <c r="X195" i="7"/>
  <c r="X149" i="7"/>
  <c r="X134" i="7"/>
  <c r="X179" i="7"/>
  <c r="X105" i="7"/>
  <c r="X135" i="7"/>
  <c r="X31" i="7"/>
  <c r="X122" i="7"/>
  <c r="X182" i="7"/>
  <c r="X194" i="7"/>
  <c r="X161" i="7"/>
  <c r="X123" i="7"/>
  <c r="X187" i="7"/>
  <c r="X126" i="7"/>
  <c r="X186" i="7"/>
  <c r="X155" i="7"/>
  <c r="X166" i="7"/>
  <c r="X198" i="7"/>
  <c r="X165" i="7"/>
  <c r="X157" i="7"/>
  <c r="X150" i="7"/>
  <c r="X163" i="7"/>
  <c r="X158" i="7"/>
  <c r="X97" i="7"/>
  <c r="X145" i="7"/>
  <c r="X178" i="7"/>
  <c r="X36" i="7"/>
  <c r="X30" i="7"/>
  <c r="X101" i="7"/>
  <c r="X191" i="7"/>
  <c r="X124" i="7"/>
  <c r="X117" i="7"/>
  <c r="X76" i="7"/>
  <c r="X71" i="7"/>
  <c r="X98" i="7"/>
  <c r="X57" i="7"/>
  <c r="X38" i="7"/>
  <c r="X204" i="7"/>
  <c r="X100" i="7"/>
  <c r="X73" i="7"/>
  <c r="X64" i="7"/>
  <c r="X44" i="7"/>
  <c r="X196" i="7"/>
  <c r="X202" i="7"/>
  <c r="X175" i="7"/>
  <c r="X159" i="7"/>
  <c r="X119" i="7"/>
  <c r="X207" i="7"/>
  <c r="X104" i="7"/>
  <c r="X96" i="7"/>
  <c r="X94" i="7"/>
  <c r="X92" i="7"/>
  <c r="X90" i="7"/>
  <c r="X88" i="7"/>
  <c r="X86" i="7"/>
  <c r="X84" i="7"/>
  <c r="X82" i="7"/>
  <c r="X80" i="7"/>
  <c r="X78" i="7"/>
  <c r="X61" i="7"/>
  <c r="X111" i="7"/>
  <c r="X106" i="7"/>
  <c r="X72" i="7"/>
  <c r="X32" i="7"/>
  <c r="X108" i="7"/>
  <c r="X58" i="7"/>
  <c r="X110" i="7"/>
  <c r="X199" i="7"/>
  <c r="X69" i="7"/>
  <c r="X65" i="7"/>
  <c r="X59" i="7"/>
  <c r="X137" i="7"/>
  <c r="X183" i="7"/>
  <c r="X66" i="7"/>
  <c r="X114" i="7"/>
  <c r="X62" i="7"/>
  <c r="X24" i="7"/>
  <c r="X200" i="7"/>
  <c r="X203" i="7"/>
  <c r="X116" i="7"/>
  <c r="X102" i="7"/>
  <c r="X74" i="7"/>
  <c r="X70" i="7"/>
  <c r="X181" i="7"/>
  <c r="X167" i="7"/>
  <c r="X151" i="7"/>
  <c r="X140" i="7"/>
  <c r="X95" i="7"/>
  <c r="X93" i="7"/>
  <c r="X91" i="7"/>
  <c r="X89" i="7"/>
  <c r="X87" i="7"/>
  <c r="X85" i="7"/>
  <c r="X83" i="7"/>
  <c r="X81" i="7"/>
  <c r="X79" i="7"/>
  <c r="X77" i="7"/>
  <c r="X75" i="7"/>
  <c r="X112" i="7"/>
  <c r="X67" i="7"/>
  <c r="X63" i="7"/>
  <c r="X56" i="7"/>
  <c r="X68" i="7"/>
  <c r="X109" i="7"/>
  <c r="X60" i="7"/>
  <c r="X33" i="7"/>
  <c r="X43" i="7"/>
  <c r="X55" i="7"/>
  <c r="X50" i="7"/>
  <c r="X41" i="7"/>
  <c r="X42" i="7"/>
  <c r="X35" i="7"/>
  <c r="X27" i="7"/>
  <c r="X23" i="7"/>
  <c r="X48" i="7"/>
  <c r="X52" i="7"/>
  <c r="X47" i="7"/>
  <c r="X25" i="7"/>
  <c r="X54" i="7"/>
  <c r="X26" i="7"/>
  <c r="X34" i="7"/>
  <c r="X39" i="7"/>
  <c r="X46" i="7"/>
  <c r="X49" i="7"/>
  <c r="X40" i="7"/>
  <c r="X51" i="7"/>
  <c r="X53" i="7"/>
  <c r="X29" i="7"/>
  <c r="AD553" i="7"/>
  <c r="AD537" i="7"/>
  <c r="AD546" i="7"/>
  <c r="AD538" i="7"/>
  <c r="AD536" i="7"/>
  <c r="AD542" i="7"/>
  <c r="AD543" i="7"/>
  <c r="AD540" i="7"/>
  <c r="AD525" i="7"/>
  <c r="AD541" i="7"/>
  <c r="AD551" i="7"/>
  <c r="AD547" i="7"/>
  <c r="AD539" i="7"/>
  <c r="AD548" i="7"/>
  <c r="AD544" i="7"/>
  <c r="AD545" i="7"/>
  <c r="AD549" i="7"/>
  <c r="AD550" i="7"/>
  <c r="AD529" i="7"/>
  <c r="AD534" i="7"/>
  <c r="AD535" i="7"/>
  <c r="AD552" i="7"/>
  <c r="AD531" i="7"/>
  <c r="AD522" i="7"/>
  <c r="AD524" i="7"/>
  <c r="AD508" i="7"/>
  <c r="AD527" i="7"/>
  <c r="AD530" i="7"/>
  <c r="AD526" i="7"/>
  <c r="AD528" i="7"/>
  <c r="AD533" i="7"/>
  <c r="AD512" i="7"/>
  <c r="AD519" i="7"/>
  <c r="AD532" i="7"/>
  <c r="AD518" i="7"/>
  <c r="AD523" i="7"/>
  <c r="AD456" i="7"/>
  <c r="AD473" i="7"/>
  <c r="AD499" i="7"/>
  <c r="AD511" i="7"/>
  <c r="AD517" i="7"/>
  <c r="AD514" i="7"/>
  <c r="AD520" i="7"/>
  <c r="AD468" i="7"/>
  <c r="AD497" i="7"/>
  <c r="AD516" i="7"/>
  <c r="AD485" i="7"/>
  <c r="AD457" i="7"/>
  <c r="AD515" i="7"/>
  <c r="AD510" i="7"/>
  <c r="AD505" i="7"/>
  <c r="AD470" i="7"/>
  <c r="AD521" i="7"/>
  <c r="AD464" i="7"/>
  <c r="AD479" i="7"/>
  <c r="AD450" i="7"/>
  <c r="AD509" i="7"/>
  <c r="AD463" i="7"/>
  <c r="AD507" i="7"/>
  <c r="AD513" i="7"/>
  <c r="AD506" i="7"/>
  <c r="AD455" i="7"/>
  <c r="AD476" i="7"/>
  <c r="AD484" i="7"/>
  <c r="AD481" i="7"/>
  <c r="AD447" i="7"/>
  <c r="AD480" i="7"/>
  <c r="AD467" i="7"/>
  <c r="AD490" i="7"/>
  <c r="AD486" i="7"/>
  <c r="AD495" i="7"/>
  <c r="AD488" i="7"/>
  <c r="AD477" i="7"/>
  <c r="AD451" i="7"/>
  <c r="AD472" i="7"/>
  <c r="AD500" i="7"/>
  <c r="AD498" i="7"/>
  <c r="AD487" i="7"/>
  <c r="AD461" i="7"/>
  <c r="AD460" i="7"/>
  <c r="AD453" i="7"/>
  <c r="AD458" i="7"/>
  <c r="AD459" i="7"/>
  <c r="AD491" i="7"/>
  <c r="AD446" i="7"/>
  <c r="AD474" i="7"/>
  <c r="AD465" i="7"/>
  <c r="AD449" i="7"/>
  <c r="AD496" i="7"/>
  <c r="AD448" i="7"/>
  <c r="AD442" i="7"/>
  <c r="AD454" i="7"/>
  <c r="AD483" i="7"/>
  <c r="AD478" i="7"/>
  <c r="AD466" i="7"/>
  <c r="AD503" i="7"/>
  <c r="AD493" i="7"/>
  <c r="AD452" i="7"/>
  <c r="AD492" i="7"/>
  <c r="AD469" i="7"/>
  <c r="AD494" i="7"/>
  <c r="AD462" i="7"/>
  <c r="AD502" i="7"/>
  <c r="AD471" i="7"/>
  <c r="AD489" i="7"/>
  <c r="AD475" i="7"/>
  <c r="AD482" i="7"/>
  <c r="AD504" i="7"/>
  <c r="AD501" i="7"/>
  <c r="AD444" i="7"/>
  <c r="AD443" i="7"/>
  <c r="AD441" i="7"/>
  <c r="AD445" i="7"/>
  <c r="AD428" i="7"/>
  <c r="AD407" i="7"/>
  <c r="AD431" i="7"/>
  <c r="AD433" i="7"/>
  <c r="AD414" i="7"/>
  <c r="AD416" i="7"/>
  <c r="AD420" i="7"/>
  <c r="AD424" i="7"/>
  <c r="AD423" i="7"/>
  <c r="AD438" i="7"/>
  <c r="AD440" i="7"/>
  <c r="AD434" i="7"/>
  <c r="AD436" i="7"/>
  <c r="AD403" i="7"/>
  <c r="AD415" i="7"/>
  <c r="AD432" i="7"/>
  <c r="AD410" i="7"/>
  <c r="AD406" i="7"/>
  <c r="AD389" i="7"/>
  <c r="AD390" i="7"/>
  <c r="AD360" i="7"/>
  <c r="AD372" i="7"/>
  <c r="AD422" i="7"/>
  <c r="AD413" i="7"/>
  <c r="AD425" i="7"/>
  <c r="AD421" i="7"/>
  <c r="AD437" i="7"/>
  <c r="AD402" i="7"/>
  <c r="AD376" i="7"/>
  <c r="AD356" i="7"/>
  <c r="AD380" i="7"/>
  <c r="AD405" i="7"/>
  <c r="AD408" i="7"/>
  <c r="AD419" i="7"/>
  <c r="AD409" i="7"/>
  <c r="AD412" i="7"/>
  <c r="AD427" i="7"/>
  <c r="AD430" i="7"/>
  <c r="AD429" i="7"/>
  <c r="AD411" i="7"/>
  <c r="AD385" i="7"/>
  <c r="AD364" i="7"/>
  <c r="AD368" i="7"/>
  <c r="AD381" i="7"/>
  <c r="AD426" i="7"/>
  <c r="AD418" i="7"/>
  <c r="AD435" i="7"/>
  <c r="AD439" i="7"/>
  <c r="AD404" i="7"/>
  <c r="AD417" i="7"/>
  <c r="AD359" i="7"/>
  <c r="AD388" i="7"/>
  <c r="AD379" i="7"/>
  <c r="AD396" i="7"/>
  <c r="AD384" i="7"/>
  <c r="AD341" i="7"/>
  <c r="AD392" i="7"/>
  <c r="AD371" i="7"/>
  <c r="AD293" i="7"/>
  <c r="AD331" i="7"/>
  <c r="AD400" i="7"/>
  <c r="AD363" i="7"/>
  <c r="AD375" i="7"/>
  <c r="AD297" i="7"/>
  <c r="AD327" i="7"/>
  <c r="AD345" i="7"/>
  <c r="AD367" i="7"/>
  <c r="AD397" i="7"/>
  <c r="AD393" i="7"/>
  <c r="AD303" i="7"/>
  <c r="AD302" i="7"/>
  <c r="AD374" i="7"/>
  <c r="AD365" i="7"/>
  <c r="AD317" i="7"/>
  <c r="AD337" i="7"/>
  <c r="AD343" i="7"/>
  <c r="AD325" i="7"/>
  <c r="AD346" i="7"/>
  <c r="AD362" i="7"/>
  <c r="AD336" i="7"/>
  <c r="AD333" i="7"/>
  <c r="AD321" i="7"/>
  <c r="AD377" i="7"/>
  <c r="AD339" i="7"/>
  <c r="AD378" i="7"/>
  <c r="AD394" i="7"/>
  <c r="AD347" i="7"/>
  <c r="AD361" i="7"/>
  <c r="AD342" i="7"/>
  <c r="AD351" i="7"/>
  <c r="AD373" i="7"/>
  <c r="AD300" i="7"/>
  <c r="AD329" i="7"/>
  <c r="AD395" i="7"/>
  <c r="AD366" i="7"/>
  <c r="AD386" i="7"/>
  <c r="AD357" i="7"/>
  <c r="AD369" i="7"/>
  <c r="AD382" i="7"/>
  <c r="AD387" i="7"/>
  <c r="AD355" i="7"/>
  <c r="AD338" i="7"/>
  <c r="AD358" i="7"/>
  <c r="AD398" i="7"/>
  <c r="AD399" i="7"/>
  <c r="AD391" i="7"/>
  <c r="AD383" i="7"/>
  <c r="AD370" i="7"/>
  <c r="AD401" i="7"/>
  <c r="AD349" i="7"/>
  <c r="AD215" i="7"/>
  <c r="AD259" i="7"/>
  <c r="AD275" i="7"/>
  <c r="AD235" i="7"/>
  <c r="AD301" i="7"/>
  <c r="AD335" i="7"/>
  <c r="AD277" i="7"/>
  <c r="AD214" i="7"/>
  <c r="AD222" i="7"/>
  <c r="AD258" i="7"/>
  <c r="AD217" i="7"/>
  <c r="AD225" i="7"/>
  <c r="AD233" i="7"/>
  <c r="AD249" i="7"/>
  <c r="AD273" i="7"/>
  <c r="AD315" i="7"/>
  <c r="AD295" i="7"/>
  <c r="AD322" i="7"/>
  <c r="AD276" i="7"/>
  <c r="AD352" i="7"/>
  <c r="AD334" i="7"/>
  <c r="AD318" i="7"/>
  <c r="AD310" i="7"/>
  <c r="AD292" i="7"/>
  <c r="AD332" i="7"/>
  <c r="AD309" i="7"/>
  <c r="AD219" i="7"/>
  <c r="AD231" i="7"/>
  <c r="AD239" i="7"/>
  <c r="AD251" i="7"/>
  <c r="AD285" i="7"/>
  <c r="AD281" i="7"/>
  <c r="AD328" i="7"/>
  <c r="AD229" i="7"/>
  <c r="AD245" i="7"/>
  <c r="AD261" i="7"/>
  <c r="AD291" i="7"/>
  <c r="AD283" i="7"/>
  <c r="AD326" i="7"/>
  <c r="AD282" i="7"/>
  <c r="AD280" i="7"/>
  <c r="AD290" i="7"/>
  <c r="AD330" i="7"/>
  <c r="AD288" i="7"/>
  <c r="AD320" i="7"/>
  <c r="AD227" i="7"/>
  <c r="AD223" i="7"/>
  <c r="AD247" i="7"/>
  <c r="AD255" i="7"/>
  <c r="AD267" i="7"/>
  <c r="AD289" i="7"/>
  <c r="AD218" i="7"/>
  <c r="AD234" i="7"/>
  <c r="AD213" i="7"/>
  <c r="AD221" i="7"/>
  <c r="AD253" i="7"/>
  <c r="AD269" i="7"/>
  <c r="AD311" i="7"/>
  <c r="AD299" i="7"/>
  <c r="AD287" i="7"/>
  <c r="AD314" i="7"/>
  <c r="AD305" i="7"/>
  <c r="AD307" i="7"/>
  <c r="AD353" i="7"/>
  <c r="AD313" i="7"/>
  <c r="AD284" i="7"/>
  <c r="AD312" i="7"/>
  <c r="AD350" i="7"/>
  <c r="AD324" i="7"/>
  <c r="AD296" i="7"/>
  <c r="AD316" i="7"/>
  <c r="AD211" i="7"/>
  <c r="AD243" i="7"/>
  <c r="AD263" i="7"/>
  <c r="AD271" i="7"/>
  <c r="AD354" i="7"/>
  <c r="AD308" i="7"/>
  <c r="AD323" i="7"/>
  <c r="AD209" i="7"/>
  <c r="AD237" i="7"/>
  <c r="AD241" i="7"/>
  <c r="AD257" i="7"/>
  <c r="AD265" i="7"/>
  <c r="AD304" i="7"/>
  <c r="AD286" i="7"/>
  <c r="AD340" i="7"/>
  <c r="AD306" i="7"/>
  <c r="AD319" i="7"/>
  <c r="AD298" i="7"/>
  <c r="AD348" i="7"/>
  <c r="AD294" i="7"/>
  <c r="AD344" i="7"/>
  <c r="AD150" i="7"/>
  <c r="AD272" i="7"/>
  <c r="AD240" i="7"/>
  <c r="AD208" i="7"/>
  <c r="AD236" i="7"/>
  <c r="AD187" i="7"/>
  <c r="AD118" i="7"/>
  <c r="AD142" i="7"/>
  <c r="AD190" i="7"/>
  <c r="AD268" i="7"/>
  <c r="AD136" i="7"/>
  <c r="AD124" i="7"/>
  <c r="AD166" i="7"/>
  <c r="AD182" i="7"/>
  <c r="AD130" i="7"/>
  <c r="AD171" i="7"/>
  <c r="AD137" i="7"/>
  <c r="AD129" i="7"/>
  <c r="AD140" i="7"/>
  <c r="AD174" i="7"/>
  <c r="AD256" i="7"/>
  <c r="AD216" i="7"/>
  <c r="AD252" i="7"/>
  <c r="AD212" i="7"/>
  <c r="AD244" i="7"/>
  <c r="AD224" i="7"/>
  <c r="AD131" i="7"/>
  <c r="AD155" i="7"/>
  <c r="AD158" i="7"/>
  <c r="AD260" i="7"/>
  <c r="AD121" i="7"/>
  <c r="AD196" i="7"/>
  <c r="AD232" i="7"/>
  <c r="AD264" i="7"/>
  <c r="AD126" i="7"/>
  <c r="AD138" i="7"/>
  <c r="AD220" i="7"/>
  <c r="AD248" i="7"/>
  <c r="AD228" i="7"/>
  <c r="AD279" i="7"/>
  <c r="AD278" i="7"/>
  <c r="AD270" i="7"/>
  <c r="AD262" i="7"/>
  <c r="AD246" i="7"/>
  <c r="AD238" i="7"/>
  <c r="AD206" i="7"/>
  <c r="AD226" i="7"/>
  <c r="AD250" i="7"/>
  <c r="AD274" i="7"/>
  <c r="AD266" i="7"/>
  <c r="AD254" i="7"/>
  <c r="AD242" i="7"/>
  <c r="AD230" i="7"/>
  <c r="AD210" i="7"/>
  <c r="AD198" i="7"/>
  <c r="AD184" i="7"/>
  <c r="AD180" i="7"/>
  <c r="AD172" i="7"/>
  <c r="AD192" i="7"/>
  <c r="AD156" i="7"/>
  <c r="AD120" i="7"/>
  <c r="AD205" i="7"/>
  <c r="AD148" i="7"/>
  <c r="AD201" i="7"/>
  <c r="AD125" i="7"/>
  <c r="AD175" i="7"/>
  <c r="AD119" i="7"/>
  <c r="AD181" i="7"/>
  <c r="AD134" i="7"/>
  <c r="AD195" i="7"/>
  <c r="AD164" i="7"/>
  <c r="AD176" i="7"/>
  <c r="AD186" i="7"/>
  <c r="AD152" i="7"/>
  <c r="AD132" i="7"/>
  <c r="AD154" i="7"/>
  <c r="AD141" i="7"/>
  <c r="AD193" i="7"/>
  <c r="AD117" i="7"/>
  <c r="AD147" i="7"/>
  <c r="AD157" i="7"/>
  <c r="AD128" i="7"/>
  <c r="AD170" i="7"/>
  <c r="AD197" i="7"/>
  <c r="AD161" i="7"/>
  <c r="AD185" i="7"/>
  <c r="AD153" i="7"/>
  <c r="AD168" i="7"/>
  <c r="AD160" i="7"/>
  <c r="AD188" i="7"/>
  <c r="AD165" i="7"/>
  <c r="AD116" i="7"/>
  <c r="AD189" i="7"/>
  <c r="AD114" i="7"/>
  <c r="AD194" i="7"/>
  <c r="AD100" i="7"/>
  <c r="AD123" i="7"/>
  <c r="AD191" i="7"/>
  <c r="AD183" i="7"/>
  <c r="AD167" i="7"/>
  <c r="AD159" i="7"/>
  <c r="AD151" i="7"/>
  <c r="AD169" i="7"/>
  <c r="AD102" i="7"/>
  <c r="AD202" i="7"/>
  <c r="AD144" i="7"/>
  <c r="AD143" i="7"/>
  <c r="AD104" i="7"/>
  <c r="AD135" i="7"/>
  <c r="AD179" i="7"/>
  <c r="AD34" i="7"/>
  <c r="AD109" i="7"/>
  <c r="AD199" i="7"/>
  <c r="AD72" i="7"/>
  <c r="AD63" i="7"/>
  <c r="AD204" i="7"/>
  <c r="AD101" i="7"/>
  <c r="AD64" i="7"/>
  <c r="AD58" i="7"/>
  <c r="AD54" i="7"/>
  <c r="AD178" i="7"/>
  <c r="AD139" i="7"/>
  <c r="AD162" i="7"/>
  <c r="AD98" i="7"/>
  <c r="AD69" i="7"/>
  <c r="AD65" i="7"/>
  <c r="AD60" i="7"/>
  <c r="AD203" i="7"/>
  <c r="AD95" i="7"/>
  <c r="AD93" i="7"/>
  <c r="AD91" i="7"/>
  <c r="AD89" i="7"/>
  <c r="AD87" i="7"/>
  <c r="AD85" i="7"/>
  <c r="AD83" i="7"/>
  <c r="AD81" i="7"/>
  <c r="AD79" i="7"/>
  <c r="AD77" i="7"/>
  <c r="AD75" i="7"/>
  <c r="AD71" i="7"/>
  <c r="AD61" i="7"/>
  <c r="AD33" i="7"/>
  <c r="AD46" i="7"/>
  <c r="AD57" i="7"/>
  <c r="AD207" i="7"/>
  <c r="AD73" i="7"/>
  <c r="AD51" i="7"/>
  <c r="AD52" i="7"/>
  <c r="AD108" i="7"/>
  <c r="AD149" i="7"/>
  <c r="AD145" i="7"/>
  <c r="AD133" i="7"/>
  <c r="AD48" i="7"/>
  <c r="AD115" i="7"/>
  <c r="AD97" i="7"/>
  <c r="AD66" i="7"/>
  <c r="AD110" i="7"/>
  <c r="AD112" i="7"/>
  <c r="AD99" i="7"/>
  <c r="AD67" i="7"/>
  <c r="AD62" i="7"/>
  <c r="AD200" i="7"/>
  <c r="AD127" i="7"/>
  <c r="AD173" i="7"/>
  <c r="AD177" i="7"/>
  <c r="AD122" i="7"/>
  <c r="AD163" i="7"/>
  <c r="AD146" i="7"/>
  <c r="AD106" i="7"/>
  <c r="AD103" i="7"/>
  <c r="AD74" i="7"/>
  <c r="AD70" i="7"/>
  <c r="AD59" i="7"/>
  <c r="AD29" i="7"/>
  <c r="AD105" i="7"/>
  <c r="AD96" i="7"/>
  <c r="AD94" i="7"/>
  <c r="AD92" i="7"/>
  <c r="AD90" i="7"/>
  <c r="AD88" i="7"/>
  <c r="AD86" i="7"/>
  <c r="AD84" i="7"/>
  <c r="AD82" i="7"/>
  <c r="AD80" i="7"/>
  <c r="AD78" i="7"/>
  <c r="AD76" i="7"/>
  <c r="AD35" i="7"/>
  <c r="AD39" i="7"/>
  <c r="AD107" i="7"/>
  <c r="AD56" i="7"/>
  <c r="AD113" i="7"/>
  <c r="AD68" i="7"/>
  <c r="AD111" i="7"/>
  <c r="AD45" i="7"/>
  <c r="AD40" i="7"/>
  <c r="AD43" i="7"/>
  <c r="AD26" i="7"/>
  <c r="AD41" i="7"/>
  <c r="AD47" i="7"/>
  <c r="AD32" i="7"/>
  <c r="AD50" i="7"/>
  <c r="AD36" i="7"/>
  <c r="AD23" i="7"/>
  <c r="AD24" i="7"/>
  <c r="AD55" i="7"/>
  <c r="AD42" i="7"/>
  <c r="AD38" i="7"/>
  <c r="AD30" i="7"/>
  <c r="AD27" i="7"/>
  <c r="AD44" i="7"/>
  <c r="AD25" i="7"/>
  <c r="AD49" i="7"/>
  <c r="AD53" i="7"/>
  <c r="AD31" i="7"/>
  <c r="AD37" i="7"/>
  <c r="AD28" i="7"/>
  <c r="AH553" i="7"/>
  <c r="AH538" i="7"/>
  <c r="AH536" i="7"/>
  <c r="AH546" i="7"/>
  <c r="AH537" i="7"/>
  <c r="AH543" i="7"/>
  <c r="AH550" i="7"/>
  <c r="AH535" i="7"/>
  <c r="AH544" i="7"/>
  <c r="AH549" i="7"/>
  <c r="AH541" i="7"/>
  <c r="AH551" i="7"/>
  <c r="AH548" i="7"/>
  <c r="AH534" i="7"/>
  <c r="AH540" i="7"/>
  <c r="AH552" i="7"/>
  <c r="AH529" i="7"/>
  <c r="AH542" i="7"/>
  <c r="AH547" i="7"/>
  <c r="AH525" i="7"/>
  <c r="AH539" i="7"/>
  <c r="AH545" i="7"/>
  <c r="AH518" i="7"/>
  <c r="AH533" i="7"/>
  <c r="AH508" i="7"/>
  <c r="AH526" i="7"/>
  <c r="AH519" i="7"/>
  <c r="AH527" i="7"/>
  <c r="AH523" i="7"/>
  <c r="AH530" i="7"/>
  <c r="AH512" i="7"/>
  <c r="AH524" i="7"/>
  <c r="AH532" i="7"/>
  <c r="AH522" i="7"/>
  <c r="AH531" i="7"/>
  <c r="AH528" i="7"/>
  <c r="AH521" i="7"/>
  <c r="AH517" i="7"/>
  <c r="AH511" i="7"/>
  <c r="AH514" i="7"/>
  <c r="AH513" i="7"/>
  <c r="AH510" i="7"/>
  <c r="AH520" i="7"/>
  <c r="AH509" i="7"/>
  <c r="AH516" i="7"/>
  <c r="AH464" i="7"/>
  <c r="AH463" i="7"/>
  <c r="AH506" i="7"/>
  <c r="AH468" i="7"/>
  <c r="AH473" i="7"/>
  <c r="AH497" i="7"/>
  <c r="AH456" i="7"/>
  <c r="AH507" i="7"/>
  <c r="AH485" i="7"/>
  <c r="AH470" i="7"/>
  <c r="AH515" i="7"/>
  <c r="AH499" i="7"/>
  <c r="AH457" i="7"/>
  <c r="AH505" i="7"/>
  <c r="AH479" i="7"/>
  <c r="AH450" i="7"/>
  <c r="AH455" i="7"/>
  <c r="AH484" i="7"/>
  <c r="AH460" i="7"/>
  <c r="AH453" i="7"/>
  <c r="AH502" i="7"/>
  <c r="AH495" i="7"/>
  <c r="AH488" i="7"/>
  <c r="AH476" i="7"/>
  <c r="AH481" i="7"/>
  <c r="AH447" i="7"/>
  <c r="AH467" i="7"/>
  <c r="AH489" i="7"/>
  <c r="AH458" i="7"/>
  <c r="AH459" i="7"/>
  <c r="AH491" i="7"/>
  <c r="AH474" i="7"/>
  <c r="AH480" i="7"/>
  <c r="AH461" i="7"/>
  <c r="AH490" i="7"/>
  <c r="AH471" i="7"/>
  <c r="AH451" i="7"/>
  <c r="AH466" i="7"/>
  <c r="AH472" i="7"/>
  <c r="AH462" i="7"/>
  <c r="AH498" i="7"/>
  <c r="AH475" i="7"/>
  <c r="AH442" i="7"/>
  <c r="AH482" i="7"/>
  <c r="AH501" i="7"/>
  <c r="AH493" i="7"/>
  <c r="AH492" i="7"/>
  <c r="AH452" i="7"/>
  <c r="AH503" i="7"/>
  <c r="AH477" i="7"/>
  <c r="AH446" i="7"/>
  <c r="AH500" i="7"/>
  <c r="AH469" i="7"/>
  <c r="AH504" i="7"/>
  <c r="AH496" i="7"/>
  <c r="AH486" i="7"/>
  <c r="AH487" i="7"/>
  <c r="AH449" i="7"/>
  <c r="AH454" i="7"/>
  <c r="AH483" i="7"/>
  <c r="AH478" i="7"/>
  <c r="AH494" i="7"/>
  <c r="AH465" i="7"/>
  <c r="AH448" i="7"/>
  <c r="AH441" i="7"/>
  <c r="AH445" i="7"/>
  <c r="AH444" i="7"/>
  <c r="AH443" i="7"/>
  <c r="AH424" i="7"/>
  <c r="AH440" i="7"/>
  <c r="AH438" i="7"/>
  <c r="AH433" i="7"/>
  <c r="AH420" i="7"/>
  <c r="AH436" i="7"/>
  <c r="AH403" i="7"/>
  <c r="AH414" i="7"/>
  <c r="AH434" i="7"/>
  <c r="AH428" i="7"/>
  <c r="AH431" i="7"/>
  <c r="AH407" i="7"/>
  <c r="AH423" i="7"/>
  <c r="AH416" i="7"/>
  <c r="AH376" i="7"/>
  <c r="AH380" i="7"/>
  <c r="AH426" i="7"/>
  <c r="AH413" i="7"/>
  <c r="AH418" i="7"/>
  <c r="AH408" i="7"/>
  <c r="AH417" i="7"/>
  <c r="AH411" i="7"/>
  <c r="AH415" i="7"/>
  <c r="AH402" i="7"/>
  <c r="AH432" i="7"/>
  <c r="AH406" i="7"/>
  <c r="AH410" i="7"/>
  <c r="AH421" i="7"/>
  <c r="AH385" i="7"/>
  <c r="AH368" i="7"/>
  <c r="AH381" i="7"/>
  <c r="AH435" i="7"/>
  <c r="AH430" i="7"/>
  <c r="AH364" i="7"/>
  <c r="AH425" i="7"/>
  <c r="AH429" i="7"/>
  <c r="AH437" i="7"/>
  <c r="AH356" i="7"/>
  <c r="AH404" i="7"/>
  <c r="AH422" i="7"/>
  <c r="AH409" i="7"/>
  <c r="AH405" i="7"/>
  <c r="AH439" i="7"/>
  <c r="AH412" i="7"/>
  <c r="AH419" i="7"/>
  <c r="AH390" i="7"/>
  <c r="AH360" i="7"/>
  <c r="AH427" i="7"/>
  <c r="AH389" i="7"/>
  <c r="AH372" i="7"/>
  <c r="AH379" i="7"/>
  <c r="AH396" i="7"/>
  <c r="AH400" i="7"/>
  <c r="AH375" i="7"/>
  <c r="AH367" i="7"/>
  <c r="AH297" i="7"/>
  <c r="AH327" i="7"/>
  <c r="AH345" i="7"/>
  <c r="AH392" i="7"/>
  <c r="AH359" i="7"/>
  <c r="AH363" i="7"/>
  <c r="AH384" i="7"/>
  <c r="AH331" i="7"/>
  <c r="AH397" i="7"/>
  <c r="AH393" i="7"/>
  <c r="AH388" i="7"/>
  <c r="AH293" i="7"/>
  <c r="AH341" i="7"/>
  <c r="AH336" i="7"/>
  <c r="AH333" i="7"/>
  <c r="AH321" i="7"/>
  <c r="AH377" i="7"/>
  <c r="AH339" i="7"/>
  <c r="AH358" i="7"/>
  <c r="AH378" i="7"/>
  <c r="AH394" i="7"/>
  <c r="AH347" i="7"/>
  <c r="AH361" i="7"/>
  <c r="AH342" i="7"/>
  <c r="AH351" i="7"/>
  <c r="AH374" i="7"/>
  <c r="AH373" i="7"/>
  <c r="AH329" i="7"/>
  <c r="AH371" i="7"/>
  <c r="AH355" i="7"/>
  <c r="AH338" i="7"/>
  <c r="AH398" i="7"/>
  <c r="AH395" i="7"/>
  <c r="AH387" i="7"/>
  <c r="AH303" i="7"/>
  <c r="AH302" i="7"/>
  <c r="AH365" i="7"/>
  <c r="AH300" i="7"/>
  <c r="AH317" i="7"/>
  <c r="AH337" i="7"/>
  <c r="AH343" i="7"/>
  <c r="AH325" i="7"/>
  <c r="AH346" i="7"/>
  <c r="AH362" i="7"/>
  <c r="AH383" i="7"/>
  <c r="AH366" i="7"/>
  <c r="AH401" i="7"/>
  <c r="AH386" i="7"/>
  <c r="AH357" i="7"/>
  <c r="AH369" i="7"/>
  <c r="AH399" i="7"/>
  <c r="AH391" i="7"/>
  <c r="AH382" i="7"/>
  <c r="AH370" i="7"/>
  <c r="AH292" i="7"/>
  <c r="AH350" i="7"/>
  <c r="AH324" i="7"/>
  <c r="AH219" i="7"/>
  <c r="AH231" i="7"/>
  <c r="AH247" i="7"/>
  <c r="AH285" i="7"/>
  <c r="AH281" i="7"/>
  <c r="AH209" i="7"/>
  <c r="AH241" i="7"/>
  <c r="AH257" i="7"/>
  <c r="AH265" i="7"/>
  <c r="AH283" i="7"/>
  <c r="AH326" i="7"/>
  <c r="AH282" i="7"/>
  <c r="AH307" i="7"/>
  <c r="AH290" i="7"/>
  <c r="AH330" i="7"/>
  <c r="AH349" i="7"/>
  <c r="AH284" i="7"/>
  <c r="AH313" i="7"/>
  <c r="AH312" i="7"/>
  <c r="AH309" i="7"/>
  <c r="AH320" i="7"/>
  <c r="AH227" i="7"/>
  <c r="AH223" i="7"/>
  <c r="AH243" i="7"/>
  <c r="AH255" i="7"/>
  <c r="AH289" i="7"/>
  <c r="AH218" i="7"/>
  <c r="AH234" i="7"/>
  <c r="AH213" i="7"/>
  <c r="AH221" i="7"/>
  <c r="AH237" i="7"/>
  <c r="AH253" i="7"/>
  <c r="AH269" i="7"/>
  <c r="AH315" i="7"/>
  <c r="AH299" i="7"/>
  <c r="AH287" i="7"/>
  <c r="AH314" i="7"/>
  <c r="AH276" i="7"/>
  <c r="AH353" i="7"/>
  <c r="AH316" i="7"/>
  <c r="AH211" i="7"/>
  <c r="AH259" i="7"/>
  <c r="AH263" i="7"/>
  <c r="AH271" i="7"/>
  <c r="AH235" i="7"/>
  <c r="AH354" i="7"/>
  <c r="AH323" i="7"/>
  <c r="AH328" i="7"/>
  <c r="AH229" i="7"/>
  <c r="AH245" i="7"/>
  <c r="AH261" i="7"/>
  <c r="AH291" i="7"/>
  <c r="AH286" i="7"/>
  <c r="AH340" i="7"/>
  <c r="AH306" i="7"/>
  <c r="AH280" i="7"/>
  <c r="AH332" i="7"/>
  <c r="AH308" i="7"/>
  <c r="AH288" i="7"/>
  <c r="AH296" i="7"/>
  <c r="AH215" i="7"/>
  <c r="AH275" i="7"/>
  <c r="AH239" i="7"/>
  <c r="AH251" i="7"/>
  <c r="AH267" i="7"/>
  <c r="AH301" i="7"/>
  <c r="AH335" i="7"/>
  <c r="AH277" i="7"/>
  <c r="AH214" i="7"/>
  <c r="AH222" i="7"/>
  <c r="AH258" i="7"/>
  <c r="AH217" i="7"/>
  <c r="AH225" i="7"/>
  <c r="AH233" i="7"/>
  <c r="AH249" i="7"/>
  <c r="AH273" i="7"/>
  <c r="AH304" i="7"/>
  <c r="AH311" i="7"/>
  <c r="AH295" i="7"/>
  <c r="AH305" i="7"/>
  <c r="AH322" i="7"/>
  <c r="AH352" i="7"/>
  <c r="AH334" i="7"/>
  <c r="AH318" i="7"/>
  <c r="AH310" i="7"/>
  <c r="AH319" i="7"/>
  <c r="AH348" i="7"/>
  <c r="AH294" i="7"/>
  <c r="AH344" i="7"/>
  <c r="AH298" i="7"/>
  <c r="AH138" i="7"/>
  <c r="AH216" i="7"/>
  <c r="AH260" i="7"/>
  <c r="AH244" i="7"/>
  <c r="AH228" i="7"/>
  <c r="AH126" i="7"/>
  <c r="AH279" i="7"/>
  <c r="AH124" i="7"/>
  <c r="AH136" i="7"/>
  <c r="AH118" i="7"/>
  <c r="AH252" i="7"/>
  <c r="AH272" i="7"/>
  <c r="AH264" i="7"/>
  <c r="AH256" i="7"/>
  <c r="AH224" i="7"/>
  <c r="AH182" i="7"/>
  <c r="AH166" i="7"/>
  <c r="AH187" i="7"/>
  <c r="AH190" i="7"/>
  <c r="AH220" i="7"/>
  <c r="AH121" i="7"/>
  <c r="AH196" i="7"/>
  <c r="AH129" i="7"/>
  <c r="AH232" i="7"/>
  <c r="AH208" i="7"/>
  <c r="AH236" i="7"/>
  <c r="AH130" i="7"/>
  <c r="AH142" i="7"/>
  <c r="AH171" i="7"/>
  <c r="AH174" i="7"/>
  <c r="AH268" i="7"/>
  <c r="AH212" i="7"/>
  <c r="AH248" i="7"/>
  <c r="AH240" i="7"/>
  <c r="AH150" i="7"/>
  <c r="AH131" i="7"/>
  <c r="AH155" i="7"/>
  <c r="AH158" i="7"/>
  <c r="AH140" i="7"/>
  <c r="AH137" i="7"/>
  <c r="AH278" i="7"/>
  <c r="AH270" i="7"/>
  <c r="AH262" i="7"/>
  <c r="AH246" i="7"/>
  <c r="AH238" i="7"/>
  <c r="AH198" i="7"/>
  <c r="AH226" i="7"/>
  <c r="AH250" i="7"/>
  <c r="AH274" i="7"/>
  <c r="AH266" i="7"/>
  <c r="AH254" i="7"/>
  <c r="AH242" i="7"/>
  <c r="AH230" i="7"/>
  <c r="AH210" i="7"/>
  <c r="AH206" i="7"/>
  <c r="AH117" i="7"/>
  <c r="AH106" i="7"/>
  <c r="AH147" i="7"/>
  <c r="AH154" i="7"/>
  <c r="AH160" i="7"/>
  <c r="AH102" i="7"/>
  <c r="AH172" i="7"/>
  <c r="AH165" i="7"/>
  <c r="AH197" i="7"/>
  <c r="AH178" i="7"/>
  <c r="AH135" i="7"/>
  <c r="AH123" i="7"/>
  <c r="AH169" i="7"/>
  <c r="AH189" i="7"/>
  <c r="AH186" i="7"/>
  <c r="AH164" i="7"/>
  <c r="AH132" i="7"/>
  <c r="AH114" i="7"/>
  <c r="AH52" i="7"/>
  <c r="AH193" i="7"/>
  <c r="AH141" i="7"/>
  <c r="AH157" i="7"/>
  <c r="AH98" i="7"/>
  <c r="AH148" i="7"/>
  <c r="AH188" i="7"/>
  <c r="AH156" i="7"/>
  <c r="AH201" i="7"/>
  <c r="AH128" i="7"/>
  <c r="AH176" i="7"/>
  <c r="AH125" i="7"/>
  <c r="AH133" i="7"/>
  <c r="AH120" i="7"/>
  <c r="AH104" i="7"/>
  <c r="AH170" i="7"/>
  <c r="AH116" i="7"/>
  <c r="AH161" i="7"/>
  <c r="AH184" i="7"/>
  <c r="AH185" i="7"/>
  <c r="AH192" i="7"/>
  <c r="AH153" i="7"/>
  <c r="AH51" i="7"/>
  <c r="AH54" i="7"/>
  <c r="AH48" i="7"/>
  <c r="AH127" i="7"/>
  <c r="AH162" i="7"/>
  <c r="AH149" i="7"/>
  <c r="AH177" i="7"/>
  <c r="AH195" i="7"/>
  <c r="AH180" i="7"/>
  <c r="AH167" i="7"/>
  <c r="AH173" i="7"/>
  <c r="AH143" i="7"/>
  <c r="AH122" i="7"/>
  <c r="AH202" i="7"/>
  <c r="AH168" i="7"/>
  <c r="AH205" i="7"/>
  <c r="AH69" i="7"/>
  <c r="AH65" i="7"/>
  <c r="AH60" i="7"/>
  <c r="AH46" i="7"/>
  <c r="AH203" i="7"/>
  <c r="AH115" i="7"/>
  <c r="AH97" i="7"/>
  <c r="AH95" i="7"/>
  <c r="AH93" i="7"/>
  <c r="AH91" i="7"/>
  <c r="AH89" i="7"/>
  <c r="AH87" i="7"/>
  <c r="AH85" i="7"/>
  <c r="AH83" i="7"/>
  <c r="AH81" i="7"/>
  <c r="AH79" i="7"/>
  <c r="AH77" i="7"/>
  <c r="AH75" i="7"/>
  <c r="AH71" i="7"/>
  <c r="AH61" i="7"/>
  <c r="AH110" i="7"/>
  <c r="AH99" i="7"/>
  <c r="AH57" i="7"/>
  <c r="AH207" i="7"/>
  <c r="AH73" i="7"/>
  <c r="AH183" i="7"/>
  <c r="AH159" i="7"/>
  <c r="AH181" i="7"/>
  <c r="AH152" i="7"/>
  <c r="AH108" i="7"/>
  <c r="AH146" i="7"/>
  <c r="AH179" i="7"/>
  <c r="AH103" i="7"/>
  <c r="AH35" i="7"/>
  <c r="AH39" i="7"/>
  <c r="AH105" i="7"/>
  <c r="AH66" i="7"/>
  <c r="AH29" i="7"/>
  <c r="AH107" i="7"/>
  <c r="AH67" i="7"/>
  <c r="AH62" i="7"/>
  <c r="AH204" i="7"/>
  <c r="AH113" i="7"/>
  <c r="AH111" i="7"/>
  <c r="AH194" i="7"/>
  <c r="AH139" i="7"/>
  <c r="AH163" i="7"/>
  <c r="AH74" i="7"/>
  <c r="AH70" i="7"/>
  <c r="AH59" i="7"/>
  <c r="AH96" i="7"/>
  <c r="AH94" i="7"/>
  <c r="AH92" i="7"/>
  <c r="AH90" i="7"/>
  <c r="AH88" i="7"/>
  <c r="AH86" i="7"/>
  <c r="AH84" i="7"/>
  <c r="AH82" i="7"/>
  <c r="AH80" i="7"/>
  <c r="AH78" i="7"/>
  <c r="AH76" i="7"/>
  <c r="AH109" i="7"/>
  <c r="AH34" i="7"/>
  <c r="AH56" i="7"/>
  <c r="AH101" i="7"/>
  <c r="AH68" i="7"/>
  <c r="AH191" i="7"/>
  <c r="AH175" i="7"/>
  <c r="AH151" i="7"/>
  <c r="AH119" i="7"/>
  <c r="AH134" i="7"/>
  <c r="AH145" i="7"/>
  <c r="AH100" i="7"/>
  <c r="AH144" i="7"/>
  <c r="AH33" i="7"/>
  <c r="AH199" i="7"/>
  <c r="AH112" i="7"/>
  <c r="AH72" i="7"/>
  <c r="AH63" i="7"/>
  <c r="AH200" i="7"/>
  <c r="AH64" i="7"/>
  <c r="AH58" i="7"/>
  <c r="AH45" i="7"/>
  <c r="AH43" i="7"/>
  <c r="AH53" i="7"/>
  <c r="AH50" i="7"/>
  <c r="AH38" i="7"/>
  <c r="AH49" i="7"/>
  <c r="AH44" i="7"/>
  <c r="AH41" i="7"/>
  <c r="AH25" i="7"/>
  <c r="AH47" i="7"/>
  <c r="AH42" i="7"/>
  <c r="AH32" i="7"/>
  <c r="AH30" i="7"/>
  <c r="AH26" i="7"/>
  <c r="AH31" i="7"/>
  <c r="AH37" i="7"/>
  <c r="AH36" i="7"/>
  <c r="AH27" i="7"/>
  <c r="AH24" i="7"/>
  <c r="AH40" i="7"/>
  <c r="AH28" i="7"/>
  <c r="AH23" i="7"/>
  <c r="AH55" i="7"/>
  <c r="AN543" i="7"/>
  <c r="AN549" i="7"/>
  <c r="AN536" i="7"/>
  <c r="AN552" i="7"/>
  <c r="AN527" i="7"/>
  <c r="AN539" i="7"/>
  <c r="AN546" i="7"/>
  <c r="AN547" i="7"/>
  <c r="AN548" i="7"/>
  <c r="AN530" i="7"/>
  <c r="AN551" i="7"/>
  <c r="AN544" i="7"/>
  <c r="AN535" i="7"/>
  <c r="AN542" i="7"/>
  <c r="AN538" i="7"/>
  <c r="AN545" i="7"/>
  <c r="AN540" i="7"/>
  <c r="AN529" i="7"/>
  <c r="AN525" i="7"/>
  <c r="AN509" i="7"/>
  <c r="AN528" i="7"/>
  <c r="AN532" i="7"/>
  <c r="AN533" i="7"/>
  <c r="AN522" i="7"/>
  <c r="AN531" i="7"/>
  <c r="AN523" i="7"/>
  <c r="AN524" i="7"/>
  <c r="AN466" i="7"/>
  <c r="AN519" i="7"/>
  <c r="AN475" i="7"/>
  <c r="AN467" i="7"/>
  <c r="AN480" i="7"/>
  <c r="AN511" i="7"/>
  <c r="AN506" i="7"/>
  <c r="AN507" i="7"/>
  <c r="AN514" i="7"/>
  <c r="AN508" i="7"/>
  <c r="AN476" i="7"/>
  <c r="AN462" i="7"/>
  <c r="AN515" i="7"/>
  <c r="AN510" i="7"/>
  <c r="AN520" i="7"/>
  <c r="AN516" i="7"/>
  <c r="AN479" i="7"/>
  <c r="AN468" i="7"/>
  <c r="AN463" i="7"/>
  <c r="AN464" i="7"/>
  <c r="AN456" i="7"/>
  <c r="AN457" i="7"/>
  <c r="AN485" i="7"/>
  <c r="AN454" i="7"/>
  <c r="AN461" i="7"/>
  <c r="AN453" i="7"/>
  <c r="AN469" i="7"/>
  <c r="AN473" i="7"/>
  <c r="AN503" i="7"/>
  <c r="AN488" i="7"/>
  <c r="AN499" i="7"/>
  <c r="AN502" i="7"/>
  <c r="AN460" i="7"/>
  <c r="AN481" i="7"/>
  <c r="AN451" i="7"/>
  <c r="AN496" i="7"/>
  <c r="AN484" i="7"/>
  <c r="AN455" i="7"/>
  <c r="AN482" i="7"/>
  <c r="AN497" i="7"/>
  <c r="AN491" i="7"/>
  <c r="AN471" i="7"/>
  <c r="AN492" i="7"/>
  <c r="AN452" i="7"/>
  <c r="AN500" i="7"/>
  <c r="AN493" i="7"/>
  <c r="AN494" i="7"/>
  <c r="AN458" i="7"/>
  <c r="AN487" i="7"/>
  <c r="AN478" i="7"/>
  <c r="AN459" i="7"/>
  <c r="AN490" i="7"/>
  <c r="AN495" i="7"/>
  <c r="AN483" i="7"/>
  <c r="AN472" i="7"/>
  <c r="AN501" i="7"/>
  <c r="AN477" i="7"/>
  <c r="AN474" i="7"/>
  <c r="AN504" i="7"/>
  <c r="AN97" i="7"/>
  <c r="AN98" i="7"/>
  <c r="AN102" i="7"/>
  <c r="AN106" i="7"/>
  <c r="AN133" i="7"/>
  <c r="AN113" i="7"/>
  <c r="AN143" i="7"/>
  <c r="AN159" i="7"/>
  <c r="AN175" i="7"/>
  <c r="AN62" i="7"/>
  <c r="AN93" i="7"/>
  <c r="AN76" i="7"/>
  <c r="AN84" i="7"/>
  <c r="AN92" i="7"/>
  <c r="AN85" i="7"/>
  <c r="AN75" i="7"/>
  <c r="AN83" i="7"/>
  <c r="AN91" i="7"/>
  <c r="AN78" i="7"/>
  <c r="AN86" i="7"/>
  <c r="AN94" i="7"/>
  <c r="AN89" i="7"/>
  <c r="AN123" i="7"/>
  <c r="AN139" i="7"/>
  <c r="AN191" i="7"/>
  <c r="AN100" i="7"/>
  <c r="AN104" i="7"/>
  <c r="AN108" i="7"/>
  <c r="AN69" i="7"/>
  <c r="AN114" i="7"/>
  <c r="AN119" i="7"/>
  <c r="AN135" i="7"/>
  <c r="AN151" i="7"/>
  <c r="AN167" i="7"/>
  <c r="AN77" i="7"/>
  <c r="AN56" i="7"/>
  <c r="AN80" i="7"/>
  <c r="AN88" i="7"/>
  <c r="AN96" i="7"/>
  <c r="AN59" i="7"/>
  <c r="AN79" i="7"/>
  <c r="AN87" i="7"/>
  <c r="AN95" i="7"/>
  <c r="AN82" i="7"/>
  <c r="AN90" i="7"/>
  <c r="AN81" i="7"/>
  <c r="AN163" i="7"/>
  <c r="AN183" i="7"/>
  <c r="AN149" i="7"/>
  <c r="AN181" i="7"/>
  <c r="AN161" i="7"/>
  <c r="AN193" i="7"/>
  <c r="AN168" i="7"/>
  <c r="AN157" i="7"/>
  <c r="AN173" i="7"/>
  <c r="AN189" i="7"/>
  <c r="AN23" i="7"/>
  <c r="AN140" i="7"/>
  <c r="AN127" i="7"/>
  <c r="AN144" i="7"/>
  <c r="AN136" i="7"/>
  <c r="AN134" i="7"/>
  <c r="AN145" i="7"/>
  <c r="AN131" i="7"/>
  <c r="AN138" i="7"/>
  <c r="AN186" i="7"/>
  <c r="AN121" i="7"/>
  <c r="AN188" i="7"/>
  <c r="AN141" i="7"/>
  <c r="AN150" i="7"/>
  <c r="AN137" i="7"/>
  <c r="AN182" i="7"/>
  <c r="AN165" i="7"/>
  <c r="AN147" i="7"/>
  <c r="AN166" i="7"/>
  <c r="AN107" i="7"/>
  <c r="AN99" i="7"/>
  <c r="AN184" i="7"/>
  <c r="AN179" i="7"/>
  <c r="AN169" i="7"/>
  <c r="AN129" i="7"/>
  <c r="AN178" i="7"/>
  <c r="AN172" i="7"/>
  <c r="AN156" i="7"/>
  <c r="AN160" i="7"/>
  <c r="AN142" i="7"/>
  <c r="AN195" i="7"/>
  <c r="AN125" i="7"/>
  <c r="AN170" i="7"/>
  <c r="AN27" i="7"/>
  <c r="AN132" i="7"/>
  <c r="AN148" i="7"/>
  <c r="AN120" i="7"/>
  <c r="AN185" i="7"/>
  <c r="AN187" i="7"/>
  <c r="AN155" i="7"/>
  <c r="AN105" i="7"/>
  <c r="AN122" i="7"/>
  <c r="AN162" i="7"/>
  <c r="AN196" i="7"/>
  <c r="AN174" i="7"/>
  <c r="AN158" i="7"/>
  <c r="AN171" i="7"/>
  <c r="AN128" i="7"/>
  <c r="AN126" i="7"/>
  <c r="AN118" i="7"/>
  <c r="AN146" i="7"/>
  <c r="AN177" i="7"/>
  <c r="AN164" i="7"/>
  <c r="AN124" i="7"/>
  <c r="AN153" i="7"/>
  <c r="AN180" i="7"/>
  <c r="AN50" i="7"/>
  <c r="AN130" i="7"/>
  <c r="AN176" i="7"/>
  <c r="AN110" i="7"/>
  <c r="AN53" i="7"/>
  <c r="AN71" i="7"/>
  <c r="AN66" i="7"/>
  <c r="AN63" i="7"/>
  <c r="AN103" i="7"/>
  <c r="AN68" i="7"/>
  <c r="AN64" i="7"/>
  <c r="AN117" i="7"/>
  <c r="AN74" i="7"/>
  <c r="AN49" i="7"/>
  <c r="AN67" i="7"/>
  <c r="AN57" i="7"/>
  <c r="AN115" i="7"/>
  <c r="AN190" i="7"/>
  <c r="AN101" i="7"/>
  <c r="AN192" i="7"/>
  <c r="AN116" i="7"/>
  <c r="AN109" i="7"/>
  <c r="AN70" i="7"/>
  <c r="AN65" i="7"/>
  <c r="AN55" i="7"/>
  <c r="AN61" i="7"/>
  <c r="AN72" i="7"/>
  <c r="AN154" i="7"/>
  <c r="AN194" i="7"/>
  <c r="AN152" i="7"/>
  <c r="AN73" i="7"/>
  <c r="AN58" i="7"/>
  <c r="AN60" i="7"/>
  <c r="AN25" i="7"/>
  <c r="AN47" i="7"/>
  <c r="AN111" i="7"/>
  <c r="AN112" i="7"/>
  <c r="AN29" i="7"/>
  <c r="AN34" i="7"/>
  <c r="AN31" i="7"/>
  <c r="AN33" i="7"/>
  <c r="AN52" i="7"/>
  <c r="AN45" i="7"/>
  <c r="AN28" i="7"/>
  <c r="AN30" i="7"/>
  <c r="AN41" i="7"/>
  <c r="AN51" i="7"/>
  <c r="AN44" i="7"/>
  <c r="AN17" i="7"/>
  <c r="AN35" i="7"/>
  <c r="AN39" i="7"/>
  <c r="AN48" i="7"/>
  <c r="AN36" i="7"/>
  <c r="AN42" i="7"/>
  <c r="AN54" i="7"/>
  <c r="AN46" i="7"/>
  <c r="AN37" i="7"/>
  <c r="AN40" i="7"/>
  <c r="AN32" i="7"/>
  <c r="AN38" i="7"/>
  <c r="AN26" i="7"/>
  <c r="AN43" i="7"/>
  <c r="AN24" i="7"/>
  <c r="AN7" i="7"/>
  <c r="M11" i="7"/>
  <c r="AC17" i="7"/>
  <c r="AL22" i="7"/>
  <c r="AN22" i="7"/>
  <c r="AE7" i="7"/>
  <c r="AC8" i="7"/>
  <c r="AG8" i="7"/>
  <c r="Y9" i="7"/>
  <c r="M10" i="7"/>
  <c r="AP11" i="7"/>
  <c r="AH12" i="7"/>
  <c r="AD12" i="7"/>
  <c r="X13" i="7"/>
  <c r="R14" i="7"/>
  <c r="F15" i="7"/>
  <c r="L15" i="7" s="1"/>
  <c r="AS15" i="7" s="1"/>
  <c r="AK15" i="7"/>
  <c r="AP15" i="7"/>
  <c r="AE16" i="7"/>
  <c r="X17" i="7"/>
  <c r="Y17" i="7"/>
  <c r="V18" i="7"/>
  <c r="M19" i="7"/>
  <c r="R19" i="7"/>
  <c r="T19" i="7" s="1"/>
  <c r="AN20" i="7"/>
  <c r="AC21" i="7"/>
  <c r="AD21" i="7"/>
  <c r="V7" i="7"/>
  <c r="W7" i="7"/>
  <c r="U8" i="7"/>
  <c r="AK10" i="7"/>
  <c r="AO10" i="7"/>
  <c r="AD11" i="7"/>
  <c r="Z12" i="7"/>
  <c r="AL14" i="7"/>
  <c r="AP14" i="7"/>
  <c r="AH15" i="7"/>
  <c r="Z16" i="7"/>
  <c r="Y16" i="7"/>
  <c r="R17" i="7"/>
  <c r="AK19" i="7"/>
  <c r="AO19" i="7"/>
  <c r="AD20" i="7"/>
  <c r="Y21" i="7"/>
  <c r="Z21" i="7"/>
  <c r="AG9" i="7"/>
  <c r="W14" i="7"/>
  <c r="AD18" i="7"/>
  <c r="AE18" i="7"/>
  <c r="AO21" i="7"/>
  <c r="AL21" i="7"/>
  <c r="AL6" i="7"/>
  <c r="M8" i="7"/>
  <c r="T8" i="7" s="1"/>
  <c r="AK9" i="7"/>
  <c r="AH10" i="7"/>
  <c r="X11" i="7"/>
  <c r="R12" i="7"/>
  <c r="M12" i="7"/>
  <c r="AK13" i="7"/>
  <c r="AH14" i="7"/>
  <c r="X15" i="7"/>
  <c r="Z15" i="7"/>
  <c r="F18" i="7"/>
  <c r="AM18" i="7"/>
  <c r="AC19" i="7"/>
  <c r="AG19" i="7"/>
  <c r="Z20" i="7"/>
  <c r="M21" i="7"/>
  <c r="T21" i="7" s="1"/>
  <c r="F22" i="7"/>
  <c r="L22" i="7" s="1"/>
  <c r="AS22" i="7" s="1"/>
  <c r="AH22" i="7"/>
  <c r="AL8" i="7"/>
  <c r="W10" i="7"/>
  <c r="AN12" i="7"/>
  <c r="AL12" i="7"/>
  <c r="AD13" i="7"/>
  <c r="R15" i="7"/>
  <c r="AN16" i="7"/>
  <c r="V19" i="7"/>
  <c r="AG6" i="7"/>
  <c r="U534" i="7"/>
  <c r="U553" i="7"/>
  <c r="U537" i="7"/>
  <c r="U543" i="7"/>
  <c r="U552" i="7"/>
  <c r="U549" i="7"/>
  <c r="U547" i="7"/>
  <c r="U541" i="7"/>
  <c r="U538" i="7"/>
  <c r="U536" i="7"/>
  <c r="U535" i="7"/>
  <c r="U542" i="7"/>
  <c r="U550" i="7"/>
  <c r="U551" i="7"/>
  <c r="U526" i="7"/>
  <c r="U546" i="7"/>
  <c r="U539" i="7"/>
  <c r="U540" i="7"/>
  <c r="U548" i="7"/>
  <c r="U544" i="7"/>
  <c r="U545" i="7"/>
  <c r="U529" i="7"/>
  <c r="U527" i="7"/>
  <c r="U533" i="7"/>
  <c r="U524" i="7"/>
  <c r="U531" i="7"/>
  <c r="U530" i="7"/>
  <c r="U525" i="7"/>
  <c r="U528" i="7"/>
  <c r="U522" i="7"/>
  <c r="U523" i="7"/>
  <c r="U532" i="7"/>
  <c r="U508" i="7"/>
  <c r="U481" i="7"/>
  <c r="U507" i="7"/>
  <c r="U509" i="7"/>
  <c r="U521" i="7"/>
  <c r="U520" i="7"/>
  <c r="U513" i="7"/>
  <c r="U510" i="7"/>
  <c r="U519" i="7"/>
  <c r="U512" i="7"/>
  <c r="U518" i="7"/>
  <c r="U517" i="7"/>
  <c r="U514" i="7"/>
  <c r="U455" i="7"/>
  <c r="U511" i="7"/>
  <c r="U505" i="7"/>
  <c r="U502" i="7"/>
  <c r="U447" i="7"/>
  <c r="U506" i="7"/>
  <c r="U516" i="7"/>
  <c r="U515" i="7"/>
  <c r="U457" i="7"/>
  <c r="U485" i="7"/>
  <c r="U479" i="7"/>
  <c r="U464" i="7"/>
  <c r="U453" i="7"/>
  <c r="U480" i="7"/>
  <c r="U467" i="7"/>
  <c r="U500" i="7"/>
  <c r="U498" i="7"/>
  <c r="U483" i="7"/>
  <c r="U484" i="7"/>
  <c r="U474" i="7"/>
  <c r="U504" i="7"/>
  <c r="U448" i="7"/>
  <c r="U446" i="7"/>
  <c r="U476" i="7"/>
  <c r="U450" i="7"/>
  <c r="U460" i="7"/>
  <c r="U463" i="7"/>
  <c r="U461" i="7"/>
  <c r="U477" i="7"/>
  <c r="U478" i="7"/>
  <c r="U491" i="7"/>
  <c r="U468" i="7"/>
  <c r="U462" i="7"/>
  <c r="U456" i="7"/>
  <c r="U451" i="7"/>
  <c r="U465" i="7"/>
  <c r="U487" i="7"/>
  <c r="U475" i="7"/>
  <c r="U470" i="7"/>
  <c r="U495" i="7"/>
  <c r="U472" i="7"/>
  <c r="U458" i="7"/>
  <c r="U482" i="7"/>
  <c r="U469" i="7"/>
  <c r="U473" i="7"/>
  <c r="U471" i="7"/>
  <c r="U494" i="7"/>
  <c r="U449" i="7"/>
  <c r="U497" i="7"/>
  <c r="U490" i="7"/>
  <c r="U496" i="7"/>
  <c r="U501" i="7"/>
  <c r="U499" i="7"/>
  <c r="U486" i="7"/>
  <c r="U452" i="7"/>
  <c r="U454" i="7"/>
  <c r="U466" i="7"/>
  <c r="U492" i="7"/>
  <c r="U503" i="7"/>
  <c r="U493" i="7"/>
  <c r="U488" i="7"/>
  <c r="U489" i="7"/>
  <c r="U459" i="7"/>
  <c r="U445" i="7"/>
  <c r="U443" i="7"/>
  <c r="U442" i="7"/>
  <c r="U444" i="7"/>
  <c r="U419" i="7"/>
  <c r="U437" i="7"/>
  <c r="U427" i="7"/>
  <c r="U410" i="7"/>
  <c r="U441" i="7"/>
  <c r="U433" i="7"/>
  <c r="U406" i="7"/>
  <c r="U402" i="7"/>
  <c r="U436" i="7"/>
  <c r="U379" i="7"/>
  <c r="U430" i="7"/>
  <c r="U417" i="7"/>
  <c r="U434" i="7"/>
  <c r="U426" i="7"/>
  <c r="U412" i="7"/>
  <c r="U396" i="7"/>
  <c r="U404" i="7"/>
  <c r="U440" i="7"/>
  <c r="U408" i="7"/>
  <c r="U411" i="7"/>
  <c r="U424" i="7"/>
  <c r="U407" i="7"/>
  <c r="U428" i="7"/>
  <c r="U403" i="7"/>
  <c r="U420" i="7"/>
  <c r="U363" i="7"/>
  <c r="U438" i="7"/>
  <c r="U425" i="7"/>
  <c r="U421" i="7"/>
  <c r="U409" i="7"/>
  <c r="U405" i="7"/>
  <c r="U414" i="7"/>
  <c r="U359" i="7"/>
  <c r="U413" i="7"/>
  <c r="U431" i="7"/>
  <c r="U423" i="7"/>
  <c r="U416" i="7"/>
  <c r="U422" i="7"/>
  <c r="U418" i="7"/>
  <c r="U439" i="7"/>
  <c r="U392" i="7"/>
  <c r="U400" i="7"/>
  <c r="U435" i="7"/>
  <c r="U432" i="7"/>
  <c r="U371" i="7"/>
  <c r="U415" i="7"/>
  <c r="U375" i="7"/>
  <c r="U429" i="7"/>
  <c r="U389" i="7"/>
  <c r="U397" i="7"/>
  <c r="U384" i="7"/>
  <c r="U367" i="7"/>
  <c r="U393" i="7"/>
  <c r="U388" i="7"/>
  <c r="U378" i="7"/>
  <c r="U394" i="7"/>
  <c r="U328" i="7"/>
  <c r="U395" i="7"/>
  <c r="U366" i="7"/>
  <c r="U305" i="7"/>
  <c r="U312" i="7"/>
  <c r="U308" i="7"/>
  <c r="U380" i="7"/>
  <c r="U372" i="7"/>
  <c r="U364" i="7"/>
  <c r="U356" i="7"/>
  <c r="U373" i="7"/>
  <c r="U290" i="7"/>
  <c r="U385" i="7"/>
  <c r="U324" i="7"/>
  <c r="U381" i="7"/>
  <c r="U398" i="7"/>
  <c r="U281" i="7"/>
  <c r="U301" i="7"/>
  <c r="U399" i="7"/>
  <c r="U391" i="7"/>
  <c r="U386" i="7"/>
  <c r="U361" i="7"/>
  <c r="U387" i="7"/>
  <c r="U382" i="7"/>
  <c r="U401" i="7"/>
  <c r="U362" i="7"/>
  <c r="U316" i="7"/>
  <c r="U383" i="7"/>
  <c r="U390" i="7"/>
  <c r="U376" i="7"/>
  <c r="U368" i="7"/>
  <c r="U360" i="7"/>
  <c r="U377" i="7"/>
  <c r="U365" i="7"/>
  <c r="U370" i="7"/>
  <c r="U357" i="7"/>
  <c r="U349" i="7"/>
  <c r="U374" i="7"/>
  <c r="U358" i="7"/>
  <c r="U369" i="7"/>
  <c r="U313" i="7"/>
  <c r="U345" i="7"/>
  <c r="U285" i="7"/>
  <c r="U297" i="7"/>
  <c r="U350" i="7"/>
  <c r="U317" i="7"/>
  <c r="U288" i="7"/>
  <c r="U346" i="7"/>
  <c r="U284" i="7"/>
  <c r="U338" i="7"/>
  <c r="U331" i="7"/>
  <c r="U347" i="7"/>
  <c r="U343" i="7"/>
  <c r="U303" i="7"/>
  <c r="U314" i="7"/>
  <c r="U339" i="7"/>
  <c r="U298" i="7"/>
  <c r="U208" i="7"/>
  <c r="U212" i="7"/>
  <c r="U327" i="7"/>
  <c r="U293" i="7"/>
  <c r="U309" i="7"/>
  <c r="U336" i="7"/>
  <c r="U320" i="7"/>
  <c r="U337" i="7"/>
  <c r="U332" i="7"/>
  <c r="U348" i="7"/>
  <c r="U286" i="7"/>
  <c r="U282" i="7"/>
  <c r="U325" i="7"/>
  <c r="U326" i="7"/>
  <c r="U319" i="7"/>
  <c r="U351" i="7"/>
  <c r="U321" i="7"/>
  <c r="U340" i="7"/>
  <c r="U306" i="7"/>
  <c r="U216" i="7"/>
  <c r="U232" i="7"/>
  <c r="U236" i="7"/>
  <c r="U248" i="7"/>
  <c r="U289" i="7"/>
  <c r="U355" i="7"/>
  <c r="U342" i="7"/>
  <c r="U323" i="7"/>
  <c r="U344" i="7"/>
  <c r="U302" i="7"/>
  <c r="U307" i="7"/>
  <c r="U220" i="7"/>
  <c r="U252" i="7"/>
  <c r="U311" i="7"/>
  <c r="U354" i="7"/>
  <c r="U300" i="7"/>
  <c r="U296" i="7"/>
  <c r="U335" i="7"/>
  <c r="U341" i="7"/>
  <c r="U292" i="7"/>
  <c r="U329" i="7"/>
  <c r="U294" i="7"/>
  <c r="U322" i="7"/>
  <c r="U224" i="7"/>
  <c r="U272" i="7"/>
  <c r="U334" i="7"/>
  <c r="U353" i="7"/>
  <c r="U299" i="7"/>
  <c r="U283" i="7"/>
  <c r="U330" i="7"/>
  <c r="U240" i="7"/>
  <c r="U256" i="7"/>
  <c r="U264" i="7"/>
  <c r="U315" i="7"/>
  <c r="U291" i="7"/>
  <c r="U310" i="7"/>
  <c r="U244" i="7"/>
  <c r="U260" i="7"/>
  <c r="U268" i="7"/>
  <c r="U333" i="7"/>
  <c r="U304" i="7"/>
  <c r="U295" i="7"/>
  <c r="U287" i="7"/>
  <c r="U352" i="7"/>
  <c r="U318" i="7"/>
  <c r="U228" i="7"/>
  <c r="U231" i="7"/>
  <c r="U211" i="7"/>
  <c r="U271" i="7"/>
  <c r="U115" i="7"/>
  <c r="U103" i="7"/>
  <c r="U125" i="7"/>
  <c r="U279" i="7"/>
  <c r="U235" i="7"/>
  <c r="U280" i="7"/>
  <c r="U243" i="7"/>
  <c r="U219" i="7"/>
  <c r="U275" i="7"/>
  <c r="U259" i="7"/>
  <c r="U144" i="7"/>
  <c r="U128" i="7"/>
  <c r="U147" i="7"/>
  <c r="U241" i="7"/>
  <c r="U218" i="7"/>
  <c r="U267" i="7"/>
  <c r="U247" i="7"/>
  <c r="U276" i="7"/>
  <c r="U263" i="7"/>
  <c r="U255" i="7"/>
  <c r="U215" i="7"/>
  <c r="U239" i="7"/>
  <c r="U227" i="7"/>
  <c r="U223" i="7"/>
  <c r="U251" i="7"/>
  <c r="U132" i="7"/>
  <c r="U141" i="7"/>
  <c r="U184" i="7"/>
  <c r="U214" i="7"/>
  <c r="U269" i="7"/>
  <c r="U265" i="7"/>
  <c r="U222" i="7"/>
  <c r="U278" i="7"/>
  <c r="U270" i="7"/>
  <c r="U266" i="7"/>
  <c r="U262" i="7"/>
  <c r="U261" i="7"/>
  <c r="U245" i="7"/>
  <c r="U257" i="7"/>
  <c r="U153" i="7"/>
  <c r="U169" i="7"/>
  <c r="U185" i="7"/>
  <c r="U258" i="7"/>
  <c r="U242" i="7"/>
  <c r="U230" i="7"/>
  <c r="U273" i="7"/>
  <c r="U160" i="7"/>
  <c r="U176" i="7"/>
  <c r="U253" i="7"/>
  <c r="U249" i="7"/>
  <c r="U274" i="7"/>
  <c r="U201" i="7"/>
  <c r="U209" i="7"/>
  <c r="U172" i="7"/>
  <c r="U192" i="7"/>
  <c r="U250" i="7"/>
  <c r="U237" i="7"/>
  <c r="U233" i="7"/>
  <c r="U229" i="7"/>
  <c r="U177" i="7"/>
  <c r="U254" i="7"/>
  <c r="U246" i="7"/>
  <c r="U234" i="7"/>
  <c r="U152" i="7"/>
  <c r="U225" i="7"/>
  <c r="U210" i="7"/>
  <c r="U221" i="7"/>
  <c r="U238" i="7"/>
  <c r="U226" i="7"/>
  <c r="U217" i="7"/>
  <c r="U277" i="7"/>
  <c r="U213" i="7"/>
  <c r="U175" i="7"/>
  <c r="U181" i="7"/>
  <c r="U101" i="7"/>
  <c r="U134" i="7"/>
  <c r="U178" i="7"/>
  <c r="U195" i="7"/>
  <c r="U164" i="7"/>
  <c r="U205" i="7"/>
  <c r="U189" i="7"/>
  <c r="U187" i="7"/>
  <c r="U105" i="7"/>
  <c r="U146" i="7"/>
  <c r="U167" i="7"/>
  <c r="U163" i="7"/>
  <c r="U133" i="7"/>
  <c r="U143" i="7"/>
  <c r="U161" i="7"/>
  <c r="U166" i="7"/>
  <c r="U142" i="7"/>
  <c r="U165" i="7"/>
  <c r="U168" i="7"/>
  <c r="U138" i="7"/>
  <c r="U131" i="7"/>
  <c r="U122" i="7"/>
  <c r="U186" i="7"/>
  <c r="U126" i="7"/>
  <c r="U150" i="7"/>
  <c r="U121" i="7"/>
  <c r="U149" i="7"/>
  <c r="U191" i="7"/>
  <c r="U159" i="7"/>
  <c r="U179" i="7"/>
  <c r="U127" i="7"/>
  <c r="U118" i="7"/>
  <c r="U170" i="7"/>
  <c r="U162" i="7"/>
  <c r="U156" i="7"/>
  <c r="U107" i="7"/>
  <c r="U99" i="7"/>
  <c r="U206" i="7"/>
  <c r="U136" i="7"/>
  <c r="U174" i="7"/>
  <c r="U154" i="7"/>
  <c r="U202" i="7"/>
  <c r="U182" i="7"/>
  <c r="U183" i="7"/>
  <c r="U151" i="7"/>
  <c r="U130" i="7"/>
  <c r="U119" i="7"/>
  <c r="U173" i="7"/>
  <c r="U113" i="7"/>
  <c r="U155" i="7"/>
  <c r="U198" i="7"/>
  <c r="U157" i="7"/>
  <c r="U135" i="7"/>
  <c r="U120" i="7"/>
  <c r="U188" i="7"/>
  <c r="U158" i="7"/>
  <c r="U171" i="7"/>
  <c r="U197" i="7"/>
  <c r="U97" i="7"/>
  <c r="U180" i="7"/>
  <c r="U194" i="7"/>
  <c r="U190" i="7"/>
  <c r="U140" i="7"/>
  <c r="U148" i="7"/>
  <c r="U104" i="7"/>
  <c r="U61" i="7"/>
  <c r="U28" i="7"/>
  <c r="U30" i="7"/>
  <c r="U32" i="7"/>
  <c r="U36" i="7"/>
  <c r="U38" i="7"/>
  <c r="U114" i="7"/>
  <c r="U106" i="7"/>
  <c r="U67" i="7"/>
  <c r="U200" i="7"/>
  <c r="U108" i="7"/>
  <c r="U68" i="7"/>
  <c r="U116" i="7"/>
  <c r="U69" i="7"/>
  <c r="U65" i="7"/>
  <c r="U60" i="7"/>
  <c r="U124" i="7"/>
  <c r="U193" i="7"/>
  <c r="U137" i="7"/>
  <c r="U96" i="7"/>
  <c r="U94" i="7"/>
  <c r="U92" i="7"/>
  <c r="U90" i="7"/>
  <c r="U88" i="7"/>
  <c r="U86" i="7"/>
  <c r="U84" i="7"/>
  <c r="U82" i="7"/>
  <c r="U80" i="7"/>
  <c r="U78" i="7"/>
  <c r="U66" i="7"/>
  <c r="U111" i="7"/>
  <c r="U24" i="7"/>
  <c r="U44" i="7"/>
  <c r="U63" i="7"/>
  <c r="U62" i="7"/>
  <c r="U57" i="7"/>
  <c r="U73" i="7"/>
  <c r="U110" i="7"/>
  <c r="U102" i="7"/>
  <c r="U70" i="7"/>
  <c r="U59" i="7"/>
  <c r="U139" i="7"/>
  <c r="U129" i="7"/>
  <c r="U196" i="7"/>
  <c r="U117" i="7"/>
  <c r="U31" i="7"/>
  <c r="U37" i="7"/>
  <c r="U72" i="7"/>
  <c r="U56" i="7"/>
  <c r="U204" i="7"/>
  <c r="U58" i="7"/>
  <c r="U74" i="7"/>
  <c r="U145" i="7"/>
  <c r="U123" i="7"/>
  <c r="U207" i="7"/>
  <c r="U95" i="7"/>
  <c r="U93" i="7"/>
  <c r="U91" i="7"/>
  <c r="U89" i="7"/>
  <c r="U87" i="7"/>
  <c r="U85" i="7"/>
  <c r="U83" i="7"/>
  <c r="U81" i="7"/>
  <c r="U79" i="7"/>
  <c r="U77" i="7"/>
  <c r="U76" i="7"/>
  <c r="U75" i="7"/>
  <c r="U71" i="7"/>
  <c r="U112" i="7"/>
  <c r="U45" i="7"/>
  <c r="U98" i="7"/>
  <c r="U203" i="7"/>
  <c r="U100" i="7"/>
  <c r="U64" i="7"/>
  <c r="U109" i="7"/>
  <c r="U199" i="7"/>
  <c r="U27" i="7"/>
  <c r="U29" i="7"/>
  <c r="U50" i="7"/>
  <c r="U47" i="7"/>
  <c r="U23" i="7"/>
  <c r="U41" i="7"/>
  <c r="U49" i="7"/>
  <c r="U48" i="7"/>
  <c r="U42" i="7"/>
  <c r="U25" i="7"/>
  <c r="U43" i="7"/>
  <c r="U34" i="7"/>
  <c r="U46" i="7"/>
  <c r="U52" i="7"/>
  <c r="U39" i="7"/>
  <c r="U33" i="7"/>
  <c r="U35" i="7"/>
  <c r="U55" i="7"/>
  <c r="U40" i="7"/>
  <c r="U53" i="7"/>
  <c r="U26" i="7"/>
  <c r="U54" i="7"/>
  <c r="U51" i="7"/>
  <c r="Y534" i="7"/>
  <c r="Y553" i="7"/>
  <c r="Y550" i="7"/>
  <c r="Y541" i="7"/>
  <c r="Y526" i="7"/>
  <c r="Y536" i="7"/>
  <c r="Y551" i="7"/>
  <c r="Y539" i="7"/>
  <c r="Y548" i="7"/>
  <c r="Y537" i="7"/>
  <c r="Y538" i="7"/>
  <c r="Y552" i="7"/>
  <c r="Y549" i="7"/>
  <c r="Y535" i="7"/>
  <c r="Y547" i="7"/>
  <c r="Y544" i="7"/>
  <c r="Y545" i="7"/>
  <c r="Y542" i="7"/>
  <c r="Y546" i="7"/>
  <c r="Y540" i="7"/>
  <c r="Y543" i="7"/>
  <c r="Y525" i="7"/>
  <c r="Y530" i="7"/>
  <c r="Y522" i="7"/>
  <c r="Y524" i="7"/>
  <c r="Y527" i="7"/>
  <c r="Y523" i="7"/>
  <c r="Y533" i="7"/>
  <c r="Y531" i="7"/>
  <c r="Y529" i="7"/>
  <c r="Y528" i="7"/>
  <c r="Y532" i="7"/>
  <c r="Y521" i="7"/>
  <c r="Y455" i="7"/>
  <c r="Y517" i="7"/>
  <c r="Y502" i="7"/>
  <c r="Y515" i="7"/>
  <c r="Y510" i="7"/>
  <c r="Y519" i="7"/>
  <c r="Y508" i="7"/>
  <c r="Y518" i="7"/>
  <c r="Y514" i="7"/>
  <c r="Y507" i="7"/>
  <c r="Y512" i="7"/>
  <c r="Y520" i="7"/>
  <c r="Y447" i="7"/>
  <c r="Y511" i="7"/>
  <c r="Y481" i="7"/>
  <c r="Y509" i="7"/>
  <c r="Y513" i="7"/>
  <c r="Y516" i="7"/>
  <c r="Y505" i="7"/>
  <c r="Y506" i="7"/>
  <c r="Y480" i="7"/>
  <c r="Y497" i="7"/>
  <c r="Y468" i="7"/>
  <c r="Y457" i="7"/>
  <c r="Y479" i="7"/>
  <c r="Y462" i="7"/>
  <c r="Y499" i="7"/>
  <c r="Y456" i="7"/>
  <c r="Y467" i="7"/>
  <c r="Y461" i="7"/>
  <c r="Y460" i="7"/>
  <c r="Y504" i="7"/>
  <c r="Y464" i="7"/>
  <c r="Y451" i="7"/>
  <c r="Y477" i="7"/>
  <c r="Y478" i="7"/>
  <c r="Y486" i="7"/>
  <c r="Y453" i="7"/>
  <c r="Y485" i="7"/>
  <c r="Y490" i="7"/>
  <c r="Y498" i="7"/>
  <c r="Y465" i="7"/>
  <c r="Y483" i="7"/>
  <c r="Y471" i="7"/>
  <c r="Y496" i="7"/>
  <c r="Y492" i="7"/>
  <c r="Y503" i="7"/>
  <c r="Y494" i="7"/>
  <c r="Y495" i="7"/>
  <c r="Y484" i="7"/>
  <c r="Y500" i="7"/>
  <c r="Y474" i="7"/>
  <c r="Y487" i="7"/>
  <c r="Y448" i="7"/>
  <c r="Y446" i="7"/>
  <c r="Y475" i="7"/>
  <c r="Y452" i="7"/>
  <c r="Y454" i="7"/>
  <c r="Y463" i="7"/>
  <c r="Y491" i="7"/>
  <c r="Y501" i="7"/>
  <c r="Y450" i="7"/>
  <c r="Y476" i="7"/>
  <c r="Y472" i="7"/>
  <c r="Y473" i="7"/>
  <c r="Y449" i="7"/>
  <c r="Y466" i="7"/>
  <c r="Y493" i="7"/>
  <c r="Y470" i="7"/>
  <c r="Y488" i="7"/>
  <c r="Y489" i="7"/>
  <c r="Y458" i="7"/>
  <c r="Y482" i="7"/>
  <c r="Y469" i="7"/>
  <c r="Y459" i="7"/>
  <c r="Y443" i="7"/>
  <c r="Y445" i="7"/>
  <c r="Y444" i="7"/>
  <c r="Y442" i="7"/>
  <c r="Y419" i="7"/>
  <c r="Y441" i="7"/>
  <c r="Y437" i="7"/>
  <c r="Y410" i="7"/>
  <c r="Y427" i="7"/>
  <c r="Y440" i="7"/>
  <c r="Y432" i="7"/>
  <c r="Y428" i="7"/>
  <c r="Y375" i="7"/>
  <c r="Y438" i="7"/>
  <c r="Y422" i="7"/>
  <c r="Y409" i="7"/>
  <c r="Y405" i="7"/>
  <c r="Y434" i="7"/>
  <c r="Y407" i="7"/>
  <c r="Y433" i="7"/>
  <c r="Y406" i="7"/>
  <c r="Y411" i="7"/>
  <c r="Y413" i="7"/>
  <c r="Y430" i="7"/>
  <c r="Y417" i="7"/>
  <c r="Y431" i="7"/>
  <c r="Y423" i="7"/>
  <c r="Y416" i="7"/>
  <c r="Y418" i="7"/>
  <c r="Y396" i="7"/>
  <c r="Y429" i="7"/>
  <c r="Y435" i="7"/>
  <c r="Y439" i="7"/>
  <c r="Y392" i="7"/>
  <c r="Y403" i="7"/>
  <c r="Y424" i="7"/>
  <c r="Y415" i="7"/>
  <c r="Y402" i="7"/>
  <c r="Y420" i="7"/>
  <c r="Y414" i="7"/>
  <c r="Y436" i="7"/>
  <c r="Y363" i="7"/>
  <c r="Y371" i="7"/>
  <c r="Y425" i="7"/>
  <c r="Y412" i="7"/>
  <c r="Y408" i="7"/>
  <c r="Y404" i="7"/>
  <c r="Y421" i="7"/>
  <c r="Y400" i="7"/>
  <c r="Y359" i="7"/>
  <c r="Y379" i="7"/>
  <c r="Y426" i="7"/>
  <c r="Y301" i="7"/>
  <c r="Y367" i="7"/>
  <c r="Y397" i="7"/>
  <c r="Y281" i="7"/>
  <c r="Y388" i="7"/>
  <c r="Y393" i="7"/>
  <c r="Y384" i="7"/>
  <c r="Y313" i="7"/>
  <c r="Y389" i="7"/>
  <c r="Y290" i="7"/>
  <c r="Y312" i="7"/>
  <c r="Y308" i="7"/>
  <c r="Y390" i="7"/>
  <c r="Y380" i="7"/>
  <c r="Y372" i="7"/>
  <c r="Y364" i="7"/>
  <c r="Y356" i="7"/>
  <c r="Y377" i="7"/>
  <c r="Y373" i="7"/>
  <c r="Y305" i="7"/>
  <c r="Y385" i="7"/>
  <c r="Y324" i="7"/>
  <c r="Y381" i="7"/>
  <c r="Y399" i="7"/>
  <c r="Y391" i="7"/>
  <c r="Y386" i="7"/>
  <c r="Y401" i="7"/>
  <c r="Y362" i="7"/>
  <c r="Y394" i="7"/>
  <c r="Y316" i="7"/>
  <c r="Y383" i="7"/>
  <c r="Y376" i="7"/>
  <c r="Y368" i="7"/>
  <c r="Y360" i="7"/>
  <c r="Y365" i="7"/>
  <c r="Y370" i="7"/>
  <c r="Y357" i="7"/>
  <c r="Y369" i="7"/>
  <c r="Y378" i="7"/>
  <c r="Y328" i="7"/>
  <c r="Y398" i="7"/>
  <c r="Y395" i="7"/>
  <c r="Y366" i="7"/>
  <c r="Y361" i="7"/>
  <c r="Y358" i="7"/>
  <c r="Y382" i="7"/>
  <c r="Y349" i="7"/>
  <c r="Y387" i="7"/>
  <c r="Y374" i="7"/>
  <c r="Y350" i="7"/>
  <c r="Y327" i="7"/>
  <c r="Y284" i="7"/>
  <c r="Y323" i="7"/>
  <c r="Y332" i="7"/>
  <c r="Y289" i="7"/>
  <c r="Y331" i="7"/>
  <c r="Y325" i="7"/>
  <c r="Y319" i="7"/>
  <c r="Y351" i="7"/>
  <c r="Y321" i="7"/>
  <c r="Y302" i="7"/>
  <c r="Y306" i="7"/>
  <c r="Y228" i="7"/>
  <c r="Y293" i="7"/>
  <c r="Y346" i="7"/>
  <c r="Y345" i="7"/>
  <c r="Y292" i="7"/>
  <c r="Y335" i="7"/>
  <c r="Y296" i="7"/>
  <c r="Y309" i="7"/>
  <c r="Y344" i="7"/>
  <c r="Y294" i="7"/>
  <c r="Y303" i="7"/>
  <c r="Y314" i="7"/>
  <c r="Y337" i="7"/>
  <c r="Y300" i="7"/>
  <c r="Y342" i="7"/>
  <c r="Y320" i="7"/>
  <c r="Y285" i="7"/>
  <c r="Y288" i="7"/>
  <c r="Y329" i="7"/>
  <c r="Y348" i="7"/>
  <c r="Y282" i="7"/>
  <c r="Y326" i="7"/>
  <c r="Y340" i="7"/>
  <c r="Y322" i="7"/>
  <c r="Y268" i="7"/>
  <c r="Y297" i="7"/>
  <c r="Y355" i="7"/>
  <c r="Y336" i="7"/>
  <c r="Y338" i="7"/>
  <c r="Y317" i="7"/>
  <c r="Y354" i="7"/>
  <c r="Y341" i="7"/>
  <c r="Y347" i="7"/>
  <c r="Y286" i="7"/>
  <c r="Y343" i="7"/>
  <c r="Y339" i="7"/>
  <c r="Y298" i="7"/>
  <c r="Y307" i="7"/>
  <c r="Y240" i="7"/>
  <c r="Y256" i="7"/>
  <c r="Y260" i="7"/>
  <c r="Y315" i="7"/>
  <c r="Y272" i="7"/>
  <c r="Y299" i="7"/>
  <c r="Y283" i="7"/>
  <c r="Y352" i="7"/>
  <c r="Y318" i="7"/>
  <c r="Y330" i="7"/>
  <c r="Y208" i="7"/>
  <c r="Y232" i="7"/>
  <c r="Y252" i="7"/>
  <c r="Y311" i="7"/>
  <c r="Y291" i="7"/>
  <c r="Y334" i="7"/>
  <c r="Y353" i="7"/>
  <c r="Y310" i="7"/>
  <c r="Y236" i="7"/>
  <c r="Y244" i="7"/>
  <c r="Y333" i="7"/>
  <c r="Y304" i="7"/>
  <c r="Y295" i="7"/>
  <c r="Y287" i="7"/>
  <c r="Y212" i="7"/>
  <c r="Y216" i="7"/>
  <c r="Y220" i="7"/>
  <c r="Y224" i="7"/>
  <c r="Y248" i="7"/>
  <c r="Y264" i="7"/>
  <c r="Y255" i="7"/>
  <c r="Y259" i="7"/>
  <c r="Y215" i="7"/>
  <c r="Y235" i="7"/>
  <c r="Y267" i="7"/>
  <c r="Y231" i="7"/>
  <c r="Y103" i="7"/>
  <c r="Y144" i="7"/>
  <c r="Y128" i="7"/>
  <c r="Y147" i="7"/>
  <c r="Y241" i="7"/>
  <c r="Y243" i="7"/>
  <c r="Y219" i="7"/>
  <c r="Y227" i="7"/>
  <c r="Y279" i="7"/>
  <c r="Y201" i="7"/>
  <c r="Y257" i="7"/>
  <c r="Y247" i="7"/>
  <c r="Y239" i="7"/>
  <c r="Y263" i="7"/>
  <c r="Y271" i="7"/>
  <c r="Y115" i="7"/>
  <c r="Y132" i="7"/>
  <c r="Y141" i="7"/>
  <c r="Y251" i="7"/>
  <c r="Y275" i="7"/>
  <c r="Y211" i="7"/>
  <c r="Y276" i="7"/>
  <c r="Y280" i="7"/>
  <c r="Y223" i="7"/>
  <c r="Y125" i="7"/>
  <c r="Y153" i="7"/>
  <c r="Y169" i="7"/>
  <c r="Y185" i="7"/>
  <c r="Y273" i="7"/>
  <c r="Y160" i="7"/>
  <c r="Y176" i="7"/>
  <c r="Y250" i="7"/>
  <c r="Y253" i="7"/>
  <c r="Y249" i="7"/>
  <c r="Y245" i="7"/>
  <c r="Y254" i="7"/>
  <c r="Y234" i="7"/>
  <c r="Y209" i="7"/>
  <c r="Y172" i="7"/>
  <c r="Y192" i="7"/>
  <c r="Y210" i="7"/>
  <c r="Y237" i="7"/>
  <c r="Y238" i="7"/>
  <c r="Y226" i="7"/>
  <c r="Y233" i="7"/>
  <c r="Y218" i="7"/>
  <c r="Y177" i="7"/>
  <c r="Y246" i="7"/>
  <c r="Y152" i="7"/>
  <c r="Y225" i="7"/>
  <c r="Y214" i="7"/>
  <c r="Y221" i="7"/>
  <c r="Y217" i="7"/>
  <c r="Y274" i="7"/>
  <c r="Y270" i="7"/>
  <c r="Y266" i="7"/>
  <c r="Y277" i="7"/>
  <c r="Y213" i="7"/>
  <c r="Y258" i="7"/>
  <c r="Y242" i="7"/>
  <c r="Y230" i="7"/>
  <c r="Y184" i="7"/>
  <c r="Y269" i="7"/>
  <c r="Y265" i="7"/>
  <c r="Y222" i="7"/>
  <c r="Y278" i="7"/>
  <c r="Y262" i="7"/>
  <c r="Y261" i="7"/>
  <c r="Y229" i="7"/>
  <c r="Y195" i="7"/>
  <c r="Y143" i="7"/>
  <c r="Y162" i="7"/>
  <c r="Y135" i="7"/>
  <c r="Y164" i="7"/>
  <c r="Y101" i="7"/>
  <c r="Y170" i="7"/>
  <c r="Y127" i="7"/>
  <c r="Y138" i="7"/>
  <c r="Y197" i="7"/>
  <c r="Y182" i="7"/>
  <c r="Y174" i="7"/>
  <c r="Y150" i="7"/>
  <c r="Y118" i="7"/>
  <c r="Y130" i="7"/>
  <c r="Y145" i="7"/>
  <c r="Y190" i="7"/>
  <c r="Y139" i="7"/>
  <c r="Y129" i="7"/>
  <c r="Y198" i="7"/>
  <c r="Y97" i="7"/>
  <c r="Y136" i="7"/>
  <c r="Y133" i="7"/>
  <c r="Y157" i="7"/>
  <c r="Y186" i="7"/>
  <c r="Y140" i="7"/>
  <c r="Y188" i="7"/>
  <c r="Y148" i="7"/>
  <c r="Y121" i="7"/>
  <c r="Y178" i="7"/>
  <c r="Y146" i="7"/>
  <c r="Y161" i="7"/>
  <c r="Y142" i="7"/>
  <c r="Y122" i="7"/>
  <c r="Y166" i="7"/>
  <c r="Y120" i="7"/>
  <c r="Y107" i="7"/>
  <c r="Y126" i="7"/>
  <c r="Y171" i="7"/>
  <c r="Y205" i="7"/>
  <c r="Y134" i="7"/>
  <c r="Y124" i="7"/>
  <c r="Y154" i="7"/>
  <c r="Y168" i="7"/>
  <c r="Y113" i="7"/>
  <c r="Y187" i="7"/>
  <c r="Y156" i="7"/>
  <c r="Y155" i="7"/>
  <c r="Y99" i="7"/>
  <c r="Y165" i="7"/>
  <c r="Y173" i="7"/>
  <c r="Y131" i="7"/>
  <c r="Y194" i="7"/>
  <c r="Y163" i="7"/>
  <c r="Y206" i="7"/>
  <c r="Y180" i="7"/>
  <c r="Y189" i="7"/>
  <c r="Y158" i="7"/>
  <c r="Y105" i="7"/>
  <c r="Y149" i="7"/>
  <c r="Y179" i="7"/>
  <c r="Y123" i="7"/>
  <c r="Y196" i="7"/>
  <c r="Y191" i="7"/>
  <c r="Y167" i="7"/>
  <c r="Y119" i="7"/>
  <c r="Y96" i="7"/>
  <c r="Y94" i="7"/>
  <c r="Y92" i="7"/>
  <c r="Y90" i="7"/>
  <c r="Y88" i="7"/>
  <c r="Y86" i="7"/>
  <c r="Y84" i="7"/>
  <c r="Y82" i="7"/>
  <c r="Y80" i="7"/>
  <c r="Y78" i="7"/>
  <c r="Y45" i="7"/>
  <c r="Y63" i="7"/>
  <c r="Y203" i="7"/>
  <c r="Y73" i="7"/>
  <c r="Y58" i="7"/>
  <c r="Y69" i="7"/>
  <c r="Y59" i="7"/>
  <c r="Y137" i="7"/>
  <c r="Y183" i="7"/>
  <c r="Y159" i="7"/>
  <c r="Y117" i="7"/>
  <c r="Y76" i="7"/>
  <c r="Y112" i="7"/>
  <c r="Y28" i="7"/>
  <c r="Y30" i="7"/>
  <c r="Y32" i="7"/>
  <c r="Y36" i="7"/>
  <c r="Y38" i="7"/>
  <c r="Y98" i="7"/>
  <c r="Y72" i="7"/>
  <c r="Y56" i="7"/>
  <c r="Y24" i="7"/>
  <c r="Y204" i="7"/>
  <c r="Y100" i="7"/>
  <c r="Y64" i="7"/>
  <c r="Y109" i="7"/>
  <c r="Y74" i="7"/>
  <c r="Y65" i="7"/>
  <c r="Y193" i="7"/>
  <c r="Y151" i="7"/>
  <c r="Y207" i="7"/>
  <c r="Y104" i="7"/>
  <c r="Y95" i="7"/>
  <c r="Y93" i="7"/>
  <c r="Y91" i="7"/>
  <c r="Y89" i="7"/>
  <c r="Y87" i="7"/>
  <c r="Y85" i="7"/>
  <c r="Y83" i="7"/>
  <c r="Y81" i="7"/>
  <c r="Y79" i="7"/>
  <c r="Y77" i="7"/>
  <c r="Y75" i="7"/>
  <c r="Y61" i="7"/>
  <c r="Y44" i="7"/>
  <c r="Y106" i="7"/>
  <c r="Y67" i="7"/>
  <c r="Y108" i="7"/>
  <c r="Y68" i="7"/>
  <c r="Y116" i="7"/>
  <c r="Y199" i="7"/>
  <c r="Y60" i="7"/>
  <c r="Y202" i="7"/>
  <c r="Y181" i="7"/>
  <c r="Y175" i="7"/>
  <c r="Y71" i="7"/>
  <c r="Y66" i="7"/>
  <c r="Y111" i="7"/>
  <c r="Y31" i="7"/>
  <c r="Y37" i="7"/>
  <c r="Y114" i="7"/>
  <c r="Y62" i="7"/>
  <c r="Y57" i="7"/>
  <c r="Y200" i="7"/>
  <c r="Y110" i="7"/>
  <c r="Y102" i="7"/>
  <c r="Y70" i="7"/>
  <c r="Y54" i="7"/>
  <c r="Y47" i="7"/>
  <c r="Y43" i="7"/>
  <c r="Y23" i="7"/>
  <c r="Y49" i="7"/>
  <c r="Y51" i="7"/>
  <c r="Y46" i="7"/>
  <c r="Y52" i="7"/>
  <c r="Y39" i="7"/>
  <c r="Y27" i="7"/>
  <c r="Y35" i="7"/>
  <c r="Y26" i="7"/>
  <c r="Y55" i="7"/>
  <c r="Y48" i="7"/>
  <c r="Y34" i="7"/>
  <c r="Y53" i="7"/>
  <c r="Y33" i="7"/>
  <c r="Y29" i="7"/>
  <c r="Y50" i="7"/>
  <c r="Y40" i="7"/>
  <c r="Y25" i="7"/>
  <c r="Y42" i="7"/>
  <c r="Y41" i="7"/>
  <c r="AE553" i="7"/>
  <c r="AE546" i="7"/>
  <c r="AE536" i="7"/>
  <c r="AE537" i="7"/>
  <c r="AE538" i="7"/>
  <c r="AE543" i="7"/>
  <c r="AE544" i="7"/>
  <c r="AE547" i="7"/>
  <c r="AE529" i="7"/>
  <c r="AE548" i="7"/>
  <c r="AE534" i="7"/>
  <c r="AE541" i="7"/>
  <c r="AE550" i="7"/>
  <c r="AE551" i="7"/>
  <c r="AE535" i="7"/>
  <c r="AE540" i="7"/>
  <c r="AE552" i="7"/>
  <c r="AE542" i="7"/>
  <c r="AE545" i="7"/>
  <c r="AE525" i="7"/>
  <c r="AE539" i="7"/>
  <c r="AE549" i="7"/>
  <c r="AE508" i="7"/>
  <c r="AE527" i="7"/>
  <c r="AE532" i="7"/>
  <c r="AE528" i="7"/>
  <c r="AE523" i="7"/>
  <c r="AE512" i="7"/>
  <c r="AE526" i="7"/>
  <c r="AE530" i="7"/>
  <c r="AE519" i="7"/>
  <c r="AE518" i="7"/>
  <c r="AE531" i="7"/>
  <c r="AE524" i="7"/>
  <c r="AE522" i="7"/>
  <c r="AE533" i="7"/>
  <c r="AE468" i="7"/>
  <c r="AE473" i="7"/>
  <c r="AE515" i="7"/>
  <c r="AE505" i="7"/>
  <c r="AE464" i="7"/>
  <c r="AE457" i="7"/>
  <c r="AE507" i="7"/>
  <c r="AE470" i="7"/>
  <c r="AE479" i="7"/>
  <c r="AE450" i="7"/>
  <c r="AE506" i="7"/>
  <c r="AE497" i="7"/>
  <c r="AE463" i="7"/>
  <c r="AE456" i="7"/>
  <c r="AE516" i="7"/>
  <c r="AE521" i="7"/>
  <c r="AE513" i="7"/>
  <c r="AE514" i="7"/>
  <c r="AE520" i="7"/>
  <c r="AE499" i="7"/>
  <c r="AE485" i="7"/>
  <c r="AE510" i="7"/>
  <c r="AE511" i="7"/>
  <c r="AE517" i="7"/>
  <c r="AE509" i="7"/>
  <c r="AE453" i="7"/>
  <c r="AE455" i="7"/>
  <c r="AE460" i="7"/>
  <c r="AE476" i="7"/>
  <c r="AE480" i="7"/>
  <c r="AE502" i="7"/>
  <c r="AE477" i="7"/>
  <c r="AE442" i="7"/>
  <c r="AE486" i="7"/>
  <c r="AE451" i="7"/>
  <c r="AE459" i="7"/>
  <c r="AE466" i="7"/>
  <c r="AE462" i="7"/>
  <c r="AE447" i="7"/>
  <c r="AE490" i="7"/>
  <c r="AE489" i="7"/>
  <c r="AE472" i="7"/>
  <c r="AE461" i="7"/>
  <c r="AE495" i="7"/>
  <c r="AE488" i="7"/>
  <c r="AE474" i="7"/>
  <c r="AE465" i="7"/>
  <c r="AE484" i="7"/>
  <c r="AE471" i="7"/>
  <c r="AE458" i="7"/>
  <c r="AE487" i="7"/>
  <c r="AE482" i="7"/>
  <c r="AE454" i="7"/>
  <c r="AE494" i="7"/>
  <c r="AE496" i="7"/>
  <c r="AE469" i="7"/>
  <c r="AE504" i="7"/>
  <c r="AE501" i="7"/>
  <c r="AE500" i="7"/>
  <c r="AE483" i="7"/>
  <c r="AE478" i="7"/>
  <c r="AE503" i="7"/>
  <c r="AE492" i="7"/>
  <c r="AE452" i="7"/>
  <c r="AE448" i="7"/>
  <c r="AE481" i="7"/>
  <c r="AE475" i="7"/>
  <c r="AE446" i="7"/>
  <c r="AE498" i="7"/>
  <c r="AE449" i="7"/>
  <c r="AE493" i="7"/>
  <c r="AE467" i="7"/>
  <c r="AE491" i="7"/>
  <c r="AE441" i="7"/>
  <c r="AE444" i="7"/>
  <c r="AE443" i="7"/>
  <c r="AE445" i="7"/>
  <c r="AE436" i="7"/>
  <c r="AE403" i="7"/>
  <c r="AE433" i="7"/>
  <c r="AE434" i="7"/>
  <c r="AE428" i="7"/>
  <c r="AE407" i="7"/>
  <c r="AE414" i="7"/>
  <c r="AE431" i="7"/>
  <c r="AE420" i="7"/>
  <c r="AE424" i="7"/>
  <c r="AE423" i="7"/>
  <c r="AE438" i="7"/>
  <c r="AE416" i="7"/>
  <c r="AE440" i="7"/>
  <c r="AE402" i="7"/>
  <c r="AE406" i="7"/>
  <c r="AE411" i="7"/>
  <c r="AE385" i="7"/>
  <c r="AE364" i="7"/>
  <c r="AE426" i="7"/>
  <c r="AE404" i="7"/>
  <c r="AE418" i="7"/>
  <c r="AE425" i="7"/>
  <c r="AE439" i="7"/>
  <c r="AE427" i="7"/>
  <c r="AE430" i="7"/>
  <c r="AE410" i="7"/>
  <c r="AE421" i="7"/>
  <c r="AE368" i="7"/>
  <c r="AE389" i="7"/>
  <c r="AE390" i="7"/>
  <c r="AE360" i="7"/>
  <c r="AE372" i="7"/>
  <c r="AE422" i="7"/>
  <c r="AE409" i="7"/>
  <c r="AE412" i="7"/>
  <c r="AE429" i="7"/>
  <c r="AE381" i="7"/>
  <c r="AE417" i="7"/>
  <c r="AE432" i="7"/>
  <c r="AE376" i="7"/>
  <c r="AE380" i="7"/>
  <c r="AE408" i="7"/>
  <c r="AE415" i="7"/>
  <c r="AE435" i="7"/>
  <c r="AE437" i="7"/>
  <c r="AE356" i="7"/>
  <c r="AE413" i="7"/>
  <c r="AE405" i="7"/>
  <c r="AE419" i="7"/>
  <c r="AE375" i="7"/>
  <c r="AE342" i="7"/>
  <c r="AE384" i="7"/>
  <c r="AE327" i="7"/>
  <c r="AE331" i="7"/>
  <c r="AE363" i="7"/>
  <c r="AE379" i="7"/>
  <c r="AE346" i="7"/>
  <c r="AE388" i="7"/>
  <c r="AE341" i="7"/>
  <c r="AE371" i="7"/>
  <c r="AE359" i="7"/>
  <c r="AE293" i="7"/>
  <c r="AE392" i="7"/>
  <c r="AE355" i="7"/>
  <c r="AE336" i="7"/>
  <c r="AE338" i="7"/>
  <c r="AE367" i="7"/>
  <c r="AE400" i="7"/>
  <c r="AE396" i="7"/>
  <c r="AE297" i="7"/>
  <c r="AE345" i="7"/>
  <c r="AE397" i="7"/>
  <c r="AE374" i="7"/>
  <c r="AE337" i="7"/>
  <c r="AE378" i="7"/>
  <c r="AE303" i="7"/>
  <c r="AE302" i="7"/>
  <c r="AE365" i="7"/>
  <c r="AE317" i="7"/>
  <c r="AE343" i="7"/>
  <c r="AE325" i="7"/>
  <c r="AE398" i="7"/>
  <c r="AE333" i="7"/>
  <c r="AE321" i="7"/>
  <c r="AE377" i="7"/>
  <c r="AE339" i="7"/>
  <c r="AE366" i="7"/>
  <c r="AE393" i="7"/>
  <c r="AE347" i="7"/>
  <c r="AE361" i="7"/>
  <c r="AE351" i="7"/>
  <c r="AE373" i="7"/>
  <c r="AE329" i="7"/>
  <c r="AE358" i="7"/>
  <c r="AE300" i="7"/>
  <c r="AE362" i="7"/>
  <c r="AE394" i="7"/>
  <c r="AE399" i="7"/>
  <c r="AE391" i="7"/>
  <c r="AE383" i="7"/>
  <c r="AE357" i="7"/>
  <c r="AE369" i="7"/>
  <c r="AE382" i="7"/>
  <c r="AE401" i="7"/>
  <c r="AE395" i="7"/>
  <c r="AE386" i="7"/>
  <c r="AE370" i="7"/>
  <c r="AE387" i="7"/>
  <c r="AE320" i="7"/>
  <c r="AE316" i="7"/>
  <c r="AE284" i="7"/>
  <c r="AE211" i="7"/>
  <c r="AE243" i="7"/>
  <c r="AE263" i="7"/>
  <c r="AE271" i="7"/>
  <c r="AE267" i="7"/>
  <c r="AE354" i="7"/>
  <c r="AE313" i="7"/>
  <c r="AE308" i="7"/>
  <c r="AE323" i="7"/>
  <c r="AE213" i="7"/>
  <c r="AE229" i="7"/>
  <c r="AE237" i="7"/>
  <c r="AE245" i="7"/>
  <c r="AE261" i="7"/>
  <c r="AE291" i="7"/>
  <c r="AE315" i="7"/>
  <c r="AE299" i="7"/>
  <c r="AE287" i="7"/>
  <c r="AE305" i="7"/>
  <c r="AE286" i="7"/>
  <c r="AE340" i="7"/>
  <c r="AE306" i="7"/>
  <c r="AE328" i="7"/>
  <c r="AE324" i="7"/>
  <c r="AE309" i="7"/>
  <c r="AE292" i="7"/>
  <c r="AE288" i="7"/>
  <c r="AE215" i="7"/>
  <c r="AE259" i="7"/>
  <c r="AE275" i="7"/>
  <c r="AE235" i="7"/>
  <c r="AE277" i="7"/>
  <c r="AE214" i="7"/>
  <c r="AE222" i="7"/>
  <c r="AE258" i="7"/>
  <c r="AE209" i="7"/>
  <c r="AE225" i="7"/>
  <c r="AE233" i="7"/>
  <c r="AE257" i="7"/>
  <c r="AE265" i="7"/>
  <c r="AE273" i="7"/>
  <c r="AE322" i="7"/>
  <c r="AE352" i="7"/>
  <c r="AE334" i="7"/>
  <c r="AE318" i="7"/>
  <c r="AE310" i="7"/>
  <c r="AE332" i="7"/>
  <c r="AE350" i="7"/>
  <c r="AE312" i="7"/>
  <c r="AE296" i="7"/>
  <c r="AE349" i="7"/>
  <c r="AE219" i="7"/>
  <c r="AE231" i="7"/>
  <c r="AE239" i="7"/>
  <c r="AE251" i="7"/>
  <c r="AE301" i="7"/>
  <c r="AE335" i="7"/>
  <c r="AE217" i="7"/>
  <c r="AE241" i="7"/>
  <c r="AE249" i="7"/>
  <c r="AE304" i="7"/>
  <c r="AE283" i="7"/>
  <c r="AE326" i="7"/>
  <c r="AE276" i="7"/>
  <c r="AE311" i="7"/>
  <c r="AE295" i="7"/>
  <c r="AE282" i="7"/>
  <c r="AE307" i="7"/>
  <c r="AE290" i="7"/>
  <c r="AE330" i="7"/>
  <c r="AE227" i="7"/>
  <c r="AE223" i="7"/>
  <c r="AE247" i="7"/>
  <c r="AE255" i="7"/>
  <c r="AE285" i="7"/>
  <c r="AE289" i="7"/>
  <c r="AE281" i="7"/>
  <c r="AE218" i="7"/>
  <c r="AE234" i="7"/>
  <c r="AE221" i="7"/>
  <c r="AE253" i="7"/>
  <c r="AE269" i="7"/>
  <c r="AE280" i="7"/>
  <c r="AE314" i="7"/>
  <c r="AE353" i="7"/>
  <c r="AE319" i="7"/>
  <c r="AE344" i="7"/>
  <c r="AE298" i="7"/>
  <c r="AE348" i="7"/>
  <c r="AE294" i="7"/>
  <c r="AE208" i="7"/>
  <c r="AE232" i="7"/>
  <c r="AE236" i="7"/>
  <c r="AE131" i="7"/>
  <c r="AE138" i="7"/>
  <c r="AE171" i="7"/>
  <c r="AE130" i="7"/>
  <c r="AE166" i="7"/>
  <c r="AE174" i="7"/>
  <c r="AE248" i="7"/>
  <c r="AE272" i="7"/>
  <c r="AE244" i="7"/>
  <c r="AE126" i="7"/>
  <c r="AE155" i="7"/>
  <c r="AE118" i="7"/>
  <c r="AE142" i="7"/>
  <c r="AE158" i="7"/>
  <c r="AE206" i="7"/>
  <c r="AE182" i="7"/>
  <c r="AE279" i="7"/>
  <c r="AE196" i="7"/>
  <c r="AE216" i="7"/>
  <c r="AE264" i="7"/>
  <c r="AE252" i="7"/>
  <c r="AE260" i="7"/>
  <c r="AE240" i="7"/>
  <c r="AE212" i="7"/>
  <c r="AE220" i="7"/>
  <c r="AE228" i="7"/>
  <c r="AE137" i="7"/>
  <c r="AE140" i="7"/>
  <c r="AE129" i="7"/>
  <c r="AE224" i="7"/>
  <c r="AE187" i="7"/>
  <c r="AE190" i="7"/>
  <c r="AE198" i="7"/>
  <c r="AE268" i="7"/>
  <c r="AE150" i="7"/>
  <c r="AE256" i="7"/>
  <c r="AE121" i="7"/>
  <c r="AE124" i="7"/>
  <c r="AE136" i="7"/>
  <c r="AE274" i="7"/>
  <c r="AE266" i="7"/>
  <c r="AE254" i="7"/>
  <c r="AE242" i="7"/>
  <c r="AE230" i="7"/>
  <c r="AE210" i="7"/>
  <c r="AE278" i="7"/>
  <c r="AE270" i="7"/>
  <c r="AE262" i="7"/>
  <c r="AE246" i="7"/>
  <c r="AE238" i="7"/>
  <c r="AE250" i="7"/>
  <c r="AE226" i="7"/>
  <c r="AE34" i="7"/>
  <c r="AE35" i="7"/>
  <c r="AE181" i="7"/>
  <c r="AE106" i="7"/>
  <c r="AE177" i="7"/>
  <c r="AE132" i="7"/>
  <c r="AE192" i="7"/>
  <c r="AE51" i="7"/>
  <c r="AE54" i="7"/>
  <c r="AE48" i="7"/>
  <c r="AE194" i="7"/>
  <c r="AE127" i="7"/>
  <c r="AE191" i="7"/>
  <c r="AE167" i="7"/>
  <c r="AE159" i="7"/>
  <c r="AE139" i="7"/>
  <c r="AE143" i="7"/>
  <c r="AE145" i="7"/>
  <c r="AE185" i="7"/>
  <c r="AE153" i="7"/>
  <c r="AE154" i="7"/>
  <c r="AE128" i="7"/>
  <c r="AE98" i="7"/>
  <c r="AE173" i="7"/>
  <c r="AE186" i="7"/>
  <c r="AE117" i="7"/>
  <c r="AE116" i="7"/>
  <c r="AE161" i="7"/>
  <c r="AE104" i="7"/>
  <c r="AE147" i="7"/>
  <c r="AE176" i="7"/>
  <c r="AE180" i="7"/>
  <c r="AE46" i="7"/>
  <c r="AE197" i="7"/>
  <c r="AE108" i="7"/>
  <c r="AE201" i="7"/>
  <c r="AE165" i="7"/>
  <c r="AE169" i="7"/>
  <c r="AE120" i="7"/>
  <c r="AE172" i="7"/>
  <c r="AE188" i="7"/>
  <c r="AE157" i="7"/>
  <c r="AE189" i="7"/>
  <c r="AE205" i="7"/>
  <c r="AE160" i="7"/>
  <c r="AE141" i="7"/>
  <c r="AE184" i="7"/>
  <c r="AE156" i="7"/>
  <c r="AE102" i="7"/>
  <c r="AE193" i="7"/>
  <c r="AE148" i="7"/>
  <c r="AE170" i="7"/>
  <c r="AE164" i="7"/>
  <c r="AE149" i="7"/>
  <c r="AE125" i="7"/>
  <c r="AE114" i="7"/>
  <c r="AE178" i="7"/>
  <c r="AE202" i="7"/>
  <c r="AE119" i="7"/>
  <c r="AE52" i="7"/>
  <c r="AE183" i="7"/>
  <c r="AE134" i="7"/>
  <c r="AE146" i="7"/>
  <c r="AE100" i="7"/>
  <c r="AE103" i="7"/>
  <c r="AE74" i="7"/>
  <c r="AE70" i="7"/>
  <c r="AE59" i="7"/>
  <c r="AE29" i="7"/>
  <c r="AE105" i="7"/>
  <c r="AE96" i="7"/>
  <c r="AE94" i="7"/>
  <c r="AE92" i="7"/>
  <c r="AE90" i="7"/>
  <c r="AE88" i="7"/>
  <c r="AE86" i="7"/>
  <c r="AE84" i="7"/>
  <c r="AE82" i="7"/>
  <c r="AE80" i="7"/>
  <c r="AE78" i="7"/>
  <c r="AE76" i="7"/>
  <c r="AE110" i="7"/>
  <c r="AE112" i="7"/>
  <c r="AE107" i="7"/>
  <c r="AE56" i="7"/>
  <c r="AE204" i="7"/>
  <c r="AE68" i="7"/>
  <c r="AE135" i="7"/>
  <c r="AE122" i="7"/>
  <c r="AE163" i="7"/>
  <c r="AE33" i="7"/>
  <c r="AE199" i="7"/>
  <c r="AE72" i="7"/>
  <c r="AE63" i="7"/>
  <c r="AE113" i="7"/>
  <c r="AE101" i="7"/>
  <c r="AE64" i="7"/>
  <c r="AE58" i="7"/>
  <c r="AE111" i="7"/>
  <c r="AE123" i="7"/>
  <c r="AE175" i="7"/>
  <c r="AE151" i="7"/>
  <c r="AE162" i="7"/>
  <c r="AE168" i="7"/>
  <c r="AE144" i="7"/>
  <c r="AE133" i="7"/>
  <c r="AE69" i="7"/>
  <c r="AE65" i="7"/>
  <c r="AE60" i="7"/>
  <c r="AE39" i="7"/>
  <c r="AE203" i="7"/>
  <c r="AE95" i="7"/>
  <c r="AE93" i="7"/>
  <c r="AE91" i="7"/>
  <c r="AE89" i="7"/>
  <c r="AE87" i="7"/>
  <c r="AE85" i="7"/>
  <c r="AE83" i="7"/>
  <c r="AE81" i="7"/>
  <c r="AE79" i="7"/>
  <c r="AE77" i="7"/>
  <c r="AE75" i="7"/>
  <c r="AE71" i="7"/>
  <c r="AE61" i="7"/>
  <c r="AE109" i="7"/>
  <c r="AE57" i="7"/>
  <c r="AE200" i="7"/>
  <c r="AE207" i="7"/>
  <c r="AE73" i="7"/>
  <c r="AE195" i="7"/>
  <c r="AE152" i="7"/>
  <c r="AE179" i="7"/>
  <c r="AE115" i="7"/>
  <c r="AE97" i="7"/>
  <c r="AE66" i="7"/>
  <c r="AE99" i="7"/>
  <c r="AE67" i="7"/>
  <c r="AE62" i="7"/>
  <c r="AE28" i="7"/>
  <c r="AE45" i="7"/>
  <c r="AE40" i="7"/>
  <c r="AE32" i="7"/>
  <c r="AE47" i="7"/>
  <c r="AE55" i="7"/>
  <c r="AE37" i="7"/>
  <c r="AE31" i="7"/>
  <c r="AE30" i="7"/>
  <c r="AE42" i="7"/>
  <c r="AE53" i="7"/>
  <c r="AE50" i="7"/>
  <c r="AE41" i="7"/>
  <c r="AE24" i="7"/>
  <c r="AE36" i="7"/>
  <c r="AE23" i="7"/>
  <c r="AE44" i="7"/>
  <c r="AE38" i="7"/>
  <c r="AE43" i="7"/>
  <c r="AE25" i="7"/>
  <c r="AE27" i="7"/>
  <c r="AE49" i="7"/>
  <c r="AE26" i="7"/>
  <c r="AK543" i="7"/>
  <c r="AK545" i="7"/>
  <c r="AK530" i="7"/>
  <c r="AK539" i="7"/>
  <c r="AK535" i="7"/>
  <c r="AK542" i="7"/>
  <c r="AK544" i="7"/>
  <c r="AK547" i="7"/>
  <c r="AK552" i="7"/>
  <c r="AK538" i="7"/>
  <c r="AK546" i="7"/>
  <c r="AK549" i="7"/>
  <c r="AK548" i="7"/>
  <c r="AK527" i="7"/>
  <c r="AK540" i="7"/>
  <c r="AK551" i="7"/>
  <c r="AK536" i="7"/>
  <c r="AK533" i="7"/>
  <c r="AK532" i="7"/>
  <c r="AK522" i="7"/>
  <c r="AK509" i="7"/>
  <c r="AK524" i="7"/>
  <c r="AK523" i="7"/>
  <c r="AK529" i="7"/>
  <c r="AK528" i="7"/>
  <c r="AK525" i="7"/>
  <c r="AK531" i="7"/>
  <c r="AK508" i="7"/>
  <c r="AK462" i="7"/>
  <c r="AK515" i="7"/>
  <c r="AK510" i="7"/>
  <c r="AK475" i="7"/>
  <c r="AK476" i="7"/>
  <c r="AK514" i="7"/>
  <c r="AK516" i="7"/>
  <c r="AK519" i="7"/>
  <c r="AK466" i="7"/>
  <c r="AK467" i="7"/>
  <c r="AK480" i="7"/>
  <c r="AK506" i="7"/>
  <c r="AK520" i="7"/>
  <c r="AK507" i="7"/>
  <c r="AK511" i="7"/>
  <c r="AK457" i="7"/>
  <c r="AK453" i="7"/>
  <c r="AK499" i="7"/>
  <c r="AK464" i="7"/>
  <c r="AK461" i="7"/>
  <c r="AK484" i="7"/>
  <c r="AK460" i="7"/>
  <c r="AK485" i="7"/>
  <c r="AK468" i="7"/>
  <c r="AK455" i="7"/>
  <c r="AK481" i="7"/>
  <c r="AK469" i="7"/>
  <c r="AK502" i="7"/>
  <c r="AK459" i="7"/>
  <c r="AK482" i="7"/>
  <c r="AK454" i="7"/>
  <c r="AK491" i="7"/>
  <c r="AK501" i="7"/>
  <c r="AK479" i="7"/>
  <c r="AK456" i="7"/>
  <c r="AK473" i="7"/>
  <c r="AK494" i="7"/>
  <c r="AK458" i="7"/>
  <c r="AK477" i="7"/>
  <c r="AK487" i="7"/>
  <c r="AK478" i="7"/>
  <c r="AK463" i="7"/>
  <c r="AK488" i="7"/>
  <c r="AK490" i="7"/>
  <c r="AK451" i="7"/>
  <c r="AK452" i="7"/>
  <c r="AK493" i="7"/>
  <c r="AK495" i="7"/>
  <c r="AK500" i="7"/>
  <c r="AK474" i="7"/>
  <c r="AK483" i="7"/>
  <c r="AK472" i="7"/>
  <c r="AK496" i="7"/>
  <c r="AK503" i="7"/>
  <c r="AK471" i="7"/>
  <c r="AK492" i="7"/>
  <c r="AK497" i="7"/>
  <c r="AK504" i="7"/>
  <c r="AK62" i="7"/>
  <c r="AK97" i="7"/>
  <c r="AK114" i="7"/>
  <c r="AK119" i="7"/>
  <c r="AK135" i="7"/>
  <c r="AK151" i="7"/>
  <c r="AK167" i="7"/>
  <c r="AK93" i="7"/>
  <c r="AK76" i="7"/>
  <c r="AK84" i="7"/>
  <c r="AK92" i="7"/>
  <c r="AK100" i="7"/>
  <c r="AK104" i="7"/>
  <c r="AK108" i="7"/>
  <c r="AK85" i="7"/>
  <c r="AK75" i="7"/>
  <c r="AK83" i="7"/>
  <c r="AK91" i="7"/>
  <c r="AK78" i="7"/>
  <c r="AK86" i="7"/>
  <c r="AK94" i="7"/>
  <c r="AK89" i="7"/>
  <c r="AK163" i="7"/>
  <c r="AK183" i="7"/>
  <c r="AK56" i="7"/>
  <c r="AK59" i="7"/>
  <c r="AK133" i="7"/>
  <c r="AK143" i="7"/>
  <c r="AK159" i="7"/>
  <c r="AK175" i="7"/>
  <c r="AK113" i="7"/>
  <c r="AK77" i="7"/>
  <c r="AK80" i="7"/>
  <c r="AK88" i="7"/>
  <c r="AK96" i="7"/>
  <c r="AK98" i="7"/>
  <c r="AK102" i="7"/>
  <c r="AK106" i="7"/>
  <c r="AK69" i="7"/>
  <c r="AK79" i="7"/>
  <c r="AK87" i="7"/>
  <c r="AK95" i="7"/>
  <c r="AK82" i="7"/>
  <c r="AK90" i="7"/>
  <c r="AK81" i="7"/>
  <c r="AK123" i="7"/>
  <c r="AK139" i="7"/>
  <c r="AK191" i="7"/>
  <c r="AK157" i="7"/>
  <c r="AK173" i="7"/>
  <c r="AK189" i="7"/>
  <c r="AK149" i="7"/>
  <c r="AK181" i="7"/>
  <c r="AK161" i="7"/>
  <c r="AK193" i="7"/>
  <c r="AK168" i="7"/>
  <c r="AK103" i="7"/>
  <c r="AK155" i="7"/>
  <c r="AK174" i="7"/>
  <c r="AK177" i="7"/>
  <c r="AK187" i="7"/>
  <c r="AK129" i="7"/>
  <c r="AK164" i="7"/>
  <c r="AK158" i="7"/>
  <c r="AK128" i="7"/>
  <c r="AK140" i="7"/>
  <c r="AK144" i="7"/>
  <c r="AK190" i="7"/>
  <c r="AK132" i="7"/>
  <c r="AK169" i="7"/>
  <c r="AK176" i="7"/>
  <c r="AK196" i="7"/>
  <c r="AK126" i="7"/>
  <c r="AK101" i="7"/>
  <c r="AK142" i="7"/>
  <c r="AK134" i="7"/>
  <c r="AK172" i="7"/>
  <c r="AK146" i="7"/>
  <c r="AK153" i="7"/>
  <c r="AK118" i="7"/>
  <c r="AK171" i="7"/>
  <c r="AK147" i="7"/>
  <c r="AK124" i="7"/>
  <c r="AK105" i="7"/>
  <c r="AK185" i="7"/>
  <c r="AK131" i="7"/>
  <c r="AK125" i="7"/>
  <c r="AK156" i="7"/>
  <c r="AK138" i="7"/>
  <c r="AK184" i="7"/>
  <c r="AK170" i="7"/>
  <c r="AK137" i="7"/>
  <c r="AK178" i="7"/>
  <c r="AK122" i="7"/>
  <c r="AK165" i="7"/>
  <c r="AK152" i="7"/>
  <c r="AK195" i="7"/>
  <c r="AK120" i="7"/>
  <c r="AK160" i="7"/>
  <c r="AK186" i="7"/>
  <c r="AK121" i="7"/>
  <c r="AK182" i="7"/>
  <c r="AK154" i="7"/>
  <c r="AK127" i="7"/>
  <c r="AK145" i="7"/>
  <c r="AK179" i="7"/>
  <c r="AK148" i="7"/>
  <c r="AK107" i="7"/>
  <c r="AK162" i="7"/>
  <c r="AK192" i="7"/>
  <c r="AK99" i="7"/>
  <c r="AK136" i="7"/>
  <c r="AK166" i="7"/>
  <c r="AK188" i="7"/>
  <c r="AK141" i="7"/>
  <c r="AK150" i="7"/>
  <c r="AK68" i="7"/>
  <c r="AK58" i="7"/>
  <c r="AK110" i="7"/>
  <c r="AK65" i="7"/>
  <c r="AK67" i="7"/>
  <c r="AK115" i="7"/>
  <c r="AK50" i="7"/>
  <c r="AK74" i="7"/>
  <c r="AK70" i="7"/>
  <c r="AK71" i="7"/>
  <c r="AK61" i="7"/>
  <c r="AK72" i="7"/>
  <c r="AK57" i="7"/>
  <c r="AK112" i="7"/>
  <c r="AK63" i="7"/>
  <c r="AK180" i="7"/>
  <c r="AK116" i="7"/>
  <c r="AK194" i="7"/>
  <c r="AK73" i="7"/>
  <c r="AK109" i="7"/>
  <c r="AK25" i="7"/>
  <c r="AK27" i="7"/>
  <c r="AK60" i="7"/>
  <c r="AK130" i="7"/>
  <c r="AK64" i="7"/>
  <c r="AK47" i="7"/>
  <c r="AK49" i="7"/>
  <c r="AK53" i="7"/>
  <c r="AK55" i="7"/>
  <c r="AK117" i="7"/>
  <c r="AK23" i="7"/>
  <c r="AK66" i="7"/>
  <c r="AK111" i="7"/>
  <c r="AK51" i="7"/>
  <c r="AK45" i="7"/>
  <c r="AK26" i="7"/>
  <c r="AK36" i="7"/>
  <c r="AK31" i="7"/>
  <c r="AK32" i="7"/>
  <c r="AK38" i="7"/>
  <c r="AK29" i="7"/>
  <c r="AK33" i="7"/>
  <c r="AK48" i="7"/>
  <c r="AK42" i="7"/>
  <c r="AK34" i="7"/>
  <c r="AK54" i="7"/>
  <c r="AK46" i="7"/>
  <c r="AK17" i="7"/>
  <c r="AK37" i="7"/>
  <c r="AK35" i="7"/>
  <c r="AK28" i="7"/>
  <c r="AK41" i="7"/>
  <c r="AK43" i="7"/>
  <c r="AK44" i="7"/>
  <c r="AK40" i="7"/>
  <c r="AK52" i="7"/>
  <c r="AK24" i="7"/>
  <c r="AK30" i="7"/>
  <c r="AK39" i="7"/>
  <c r="AK7" i="7"/>
  <c r="AO543" i="7"/>
  <c r="AO527" i="7"/>
  <c r="AO536" i="7"/>
  <c r="AO546" i="7"/>
  <c r="AO551" i="7"/>
  <c r="AO542" i="7"/>
  <c r="AO549" i="7"/>
  <c r="AO544" i="7"/>
  <c r="AO540" i="7"/>
  <c r="AO545" i="7"/>
  <c r="AO530" i="7"/>
  <c r="AO547" i="7"/>
  <c r="AO548" i="7"/>
  <c r="AO539" i="7"/>
  <c r="AO552" i="7"/>
  <c r="AO535" i="7"/>
  <c r="AO538" i="7"/>
  <c r="AO523" i="7"/>
  <c r="AO531" i="7"/>
  <c r="AO525" i="7"/>
  <c r="AO509" i="7"/>
  <c r="AO528" i="7"/>
  <c r="AO524" i="7"/>
  <c r="AO529" i="7"/>
  <c r="AO533" i="7"/>
  <c r="AO522" i="7"/>
  <c r="AO532" i="7"/>
  <c r="AO466" i="7"/>
  <c r="AO467" i="7"/>
  <c r="AO516" i="7"/>
  <c r="AO508" i="7"/>
  <c r="AO475" i="7"/>
  <c r="AO507" i="7"/>
  <c r="AO519" i="7"/>
  <c r="AO462" i="7"/>
  <c r="AO515" i="7"/>
  <c r="AO476" i="7"/>
  <c r="AO480" i="7"/>
  <c r="AO511" i="7"/>
  <c r="AO506" i="7"/>
  <c r="AO520" i="7"/>
  <c r="AO510" i="7"/>
  <c r="AO514" i="7"/>
  <c r="AO464" i="7"/>
  <c r="AO499" i="7"/>
  <c r="AO463" i="7"/>
  <c r="AO457" i="7"/>
  <c r="AO485" i="7"/>
  <c r="AO479" i="7"/>
  <c r="AO497" i="7"/>
  <c r="AO484" i="7"/>
  <c r="AO481" i="7"/>
  <c r="AO502" i="7"/>
  <c r="AO460" i="7"/>
  <c r="AO473" i="7"/>
  <c r="AO453" i="7"/>
  <c r="AO503" i="7"/>
  <c r="AO468" i="7"/>
  <c r="AO456" i="7"/>
  <c r="AO461" i="7"/>
  <c r="AO455" i="7"/>
  <c r="AO469" i="7"/>
  <c r="AO494" i="7"/>
  <c r="AO472" i="7"/>
  <c r="AO458" i="7"/>
  <c r="AO451" i="7"/>
  <c r="AO477" i="7"/>
  <c r="AO496" i="7"/>
  <c r="AO492" i="7"/>
  <c r="AO454" i="7"/>
  <c r="AO482" i="7"/>
  <c r="AO488" i="7"/>
  <c r="AO490" i="7"/>
  <c r="AO501" i="7"/>
  <c r="AO493" i="7"/>
  <c r="AO483" i="7"/>
  <c r="AO495" i="7"/>
  <c r="AO491" i="7"/>
  <c r="AO471" i="7"/>
  <c r="AO487" i="7"/>
  <c r="AO478" i="7"/>
  <c r="AO459" i="7"/>
  <c r="AO474" i="7"/>
  <c r="AO504" i="7"/>
  <c r="AO452" i="7"/>
  <c r="AO500" i="7"/>
  <c r="AO62" i="7"/>
  <c r="AO93" i="7"/>
  <c r="AO76" i="7"/>
  <c r="AO84" i="7"/>
  <c r="AO92" i="7"/>
  <c r="AO85" i="7"/>
  <c r="AO75" i="7"/>
  <c r="AO83" i="7"/>
  <c r="AO91" i="7"/>
  <c r="AO78" i="7"/>
  <c r="AO86" i="7"/>
  <c r="AO94" i="7"/>
  <c r="AO89" i="7"/>
  <c r="AO163" i="7"/>
  <c r="AO183" i="7"/>
  <c r="AO98" i="7"/>
  <c r="AO102" i="7"/>
  <c r="AO106" i="7"/>
  <c r="AO133" i="7"/>
  <c r="AO143" i="7"/>
  <c r="AO159" i="7"/>
  <c r="AO175" i="7"/>
  <c r="AO77" i="7"/>
  <c r="AO56" i="7"/>
  <c r="AO80" i="7"/>
  <c r="AO88" i="7"/>
  <c r="AO96" i="7"/>
  <c r="AO69" i="7"/>
  <c r="AO59" i="7"/>
  <c r="AO79" i="7"/>
  <c r="AO87" i="7"/>
  <c r="AO95" i="7"/>
  <c r="AO82" i="7"/>
  <c r="AO90" i="7"/>
  <c r="AO81" i="7"/>
  <c r="AO114" i="7"/>
  <c r="AO97" i="7"/>
  <c r="AO113" i="7"/>
  <c r="AO123" i="7"/>
  <c r="AO139" i="7"/>
  <c r="AO191" i="7"/>
  <c r="AO100" i="7"/>
  <c r="AO104" i="7"/>
  <c r="AO108" i="7"/>
  <c r="AO119" i="7"/>
  <c r="AO135" i="7"/>
  <c r="AO151" i="7"/>
  <c r="AO167" i="7"/>
  <c r="AO149" i="7"/>
  <c r="AO181" i="7"/>
  <c r="AO161" i="7"/>
  <c r="AO193" i="7"/>
  <c r="AO168" i="7"/>
  <c r="AO157" i="7"/>
  <c r="AO173" i="7"/>
  <c r="AO189" i="7"/>
  <c r="AO179" i="7"/>
  <c r="AO129" i="7"/>
  <c r="AO126" i="7"/>
  <c r="AO185" i="7"/>
  <c r="AO138" i="7"/>
  <c r="AO172" i="7"/>
  <c r="AO101" i="7"/>
  <c r="AO184" i="7"/>
  <c r="AO121" i="7"/>
  <c r="AO150" i="7"/>
  <c r="AO137" i="7"/>
  <c r="AO103" i="7"/>
  <c r="AO125" i="7"/>
  <c r="AO158" i="7"/>
  <c r="AO131" i="7"/>
  <c r="AO165" i="7"/>
  <c r="AO187" i="7"/>
  <c r="AO136" i="7"/>
  <c r="AO190" i="7"/>
  <c r="AO122" i="7"/>
  <c r="AO141" i="7"/>
  <c r="AO127" i="7"/>
  <c r="AO144" i="7"/>
  <c r="AO160" i="7"/>
  <c r="AO186" i="7"/>
  <c r="AO188" i="7"/>
  <c r="AO169" i="7"/>
  <c r="AO196" i="7"/>
  <c r="AO177" i="7"/>
  <c r="AO182" i="7"/>
  <c r="AO162" i="7"/>
  <c r="AO166" i="7"/>
  <c r="AO174" i="7"/>
  <c r="AO124" i="7"/>
  <c r="AO147" i="7"/>
  <c r="AO107" i="7"/>
  <c r="AO148" i="7"/>
  <c r="AO171" i="7"/>
  <c r="AO99" i="7"/>
  <c r="AO156" i="7"/>
  <c r="AO105" i="7"/>
  <c r="AO154" i="7"/>
  <c r="AO145" i="7"/>
  <c r="AO178" i="7"/>
  <c r="AO120" i="7"/>
  <c r="AO142" i="7"/>
  <c r="AO153" i="7"/>
  <c r="AO180" i="7"/>
  <c r="AO134" i="7"/>
  <c r="AO132" i="7"/>
  <c r="AO164" i="7"/>
  <c r="AO118" i="7"/>
  <c r="AO146" i="7"/>
  <c r="AO128" i="7"/>
  <c r="AO170" i="7"/>
  <c r="AO155" i="7"/>
  <c r="AO195" i="7"/>
  <c r="AO140" i="7"/>
  <c r="AO176" i="7"/>
  <c r="AO109" i="7"/>
  <c r="AO47" i="7"/>
  <c r="AO49" i="7"/>
  <c r="AO53" i="7"/>
  <c r="AO55" i="7"/>
  <c r="AO74" i="7"/>
  <c r="AO23" i="7"/>
  <c r="AO71" i="7"/>
  <c r="AO194" i="7"/>
  <c r="AO70" i="7"/>
  <c r="AO60" i="7"/>
  <c r="AO111" i="7"/>
  <c r="AO72" i="7"/>
  <c r="AO63" i="7"/>
  <c r="AO57" i="7"/>
  <c r="AO116" i="7"/>
  <c r="AO73" i="7"/>
  <c r="AO68" i="7"/>
  <c r="AO64" i="7"/>
  <c r="AO58" i="7"/>
  <c r="AO110" i="7"/>
  <c r="AO50" i="7"/>
  <c r="AO117" i="7"/>
  <c r="AO66" i="7"/>
  <c r="AO130" i="7"/>
  <c r="AO192" i="7"/>
  <c r="AO152" i="7"/>
  <c r="AO25" i="7"/>
  <c r="AO27" i="7"/>
  <c r="AO65" i="7"/>
  <c r="AO61" i="7"/>
  <c r="AO67" i="7"/>
  <c r="AO115" i="7"/>
  <c r="AO112" i="7"/>
  <c r="AO52" i="7"/>
  <c r="AO54" i="7"/>
  <c r="AO41" i="7"/>
  <c r="AO51" i="7"/>
  <c r="AO44" i="7"/>
  <c r="AO31" i="7"/>
  <c r="AO17" i="7"/>
  <c r="AO29" i="7"/>
  <c r="AO37" i="7"/>
  <c r="AO45" i="7"/>
  <c r="AO42" i="7"/>
  <c r="AO34" i="7"/>
  <c r="AO30" i="7"/>
  <c r="AO32" i="7"/>
  <c r="AO38" i="7"/>
  <c r="AO33" i="7"/>
  <c r="AO48" i="7"/>
  <c r="AO40" i="7"/>
  <c r="AO7" i="7"/>
  <c r="AO35" i="7"/>
  <c r="AO26" i="7"/>
  <c r="AO36" i="7"/>
  <c r="AO28" i="7"/>
  <c r="AO43" i="7"/>
  <c r="AO39" i="7"/>
  <c r="AO24" i="7"/>
  <c r="AO46" i="7"/>
  <c r="AG17" i="7"/>
  <c r="AK22" i="7"/>
  <c r="AF7" i="7"/>
  <c r="AF8" i="7"/>
  <c r="V9" i="7"/>
  <c r="W9" i="7"/>
  <c r="AO11" i="7"/>
  <c r="AF12" i="7"/>
  <c r="AC12" i="7"/>
  <c r="AJ12" i="7" s="1"/>
  <c r="Y13" i="7"/>
  <c r="M14" i="7"/>
  <c r="T14" i="7" s="1"/>
  <c r="AO15" i="7"/>
  <c r="AC16" i="7"/>
  <c r="AJ16" i="7" s="1"/>
  <c r="AD16" i="7"/>
  <c r="W17" i="7"/>
  <c r="X18" i="7"/>
  <c r="Z18" i="7"/>
  <c r="AM20" i="7"/>
  <c r="AG21" i="7"/>
  <c r="AH21" i="7"/>
  <c r="Y7" i="7"/>
  <c r="Z7" i="7"/>
  <c r="W8" i="7"/>
  <c r="R9" i="7"/>
  <c r="M9" i="7"/>
  <c r="AM10" i="7"/>
  <c r="AF11" i="7"/>
  <c r="AH11" i="7"/>
  <c r="AJ11" i="7" s="1"/>
  <c r="Y12" i="7"/>
  <c r="M13" i="7"/>
  <c r="R13" i="7"/>
  <c r="F14" i="7"/>
  <c r="L14" i="7" s="1"/>
  <c r="AS14" i="7" s="1"/>
  <c r="AO14" i="7"/>
  <c r="AK14" i="7"/>
  <c r="AC15" i="7"/>
  <c r="U16" i="7"/>
  <c r="W16" i="7"/>
  <c r="M17" i="7"/>
  <c r="M18" i="7"/>
  <c r="AN19" i="7"/>
  <c r="AC20" i="7"/>
  <c r="AH20" i="7"/>
  <c r="X21" i="7"/>
  <c r="F8" i="7"/>
  <c r="L8" i="7" s="1"/>
  <c r="AS8" i="7" s="1"/>
  <c r="AE9" i="7"/>
  <c r="AJ9" i="7" s="1"/>
  <c r="X14" i="7"/>
  <c r="Z14" i="7"/>
  <c r="AF18" i="7"/>
  <c r="AG18" i="7"/>
  <c r="AN21" i="7"/>
  <c r="AK21" i="7"/>
  <c r="M7" i="7"/>
  <c r="F9" i="7"/>
  <c r="L9" i="7" s="1"/>
  <c r="AS9" i="7" s="1"/>
  <c r="AM9" i="7"/>
  <c r="AR9" i="7" s="1"/>
  <c r="AF10" i="7"/>
  <c r="AG10" i="7"/>
  <c r="AJ10" i="7" s="1"/>
  <c r="Z11" i="7"/>
  <c r="AN13" i="7"/>
  <c r="AC14" i="7"/>
  <c r="AE14" i="7"/>
  <c r="V15" i="7"/>
  <c r="M16" i="7"/>
  <c r="T16" i="7" s="1"/>
  <c r="AN18" i="7"/>
  <c r="AL18" i="7"/>
  <c r="AF19" i="7"/>
  <c r="V20" i="7"/>
  <c r="W20" i="7"/>
  <c r="AF22" i="7"/>
  <c r="AN8" i="7"/>
  <c r="AO8" i="7"/>
  <c r="V10" i="7"/>
  <c r="AP12" i="7"/>
  <c r="AO12" i="7"/>
  <c r="AE13" i="7"/>
  <c r="M15" i="7"/>
  <c r="AP16" i="7"/>
  <c r="X19" i="7"/>
  <c r="U19" i="7"/>
  <c r="AB19" i="7" s="1"/>
  <c r="F21" i="7"/>
  <c r="L21" i="7" s="1"/>
  <c r="AS21" i="7" s="1"/>
  <c r="AN6" i="7"/>
  <c r="V22" i="7"/>
  <c r="X22" i="7"/>
  <c r="F6" i="7"/>
  <c r="AB22" i="7"/>
  <c r="AE6" i="7"/>
  <c r="U6" i="7"/>
  <c r="V6" i="7"/>
  <c r="AC6" i="7"/>
  <c r="O6" i="7"/>
  <c r="N6" i="7"/>
  <c r="M6" i="7"/>
  <c r="AD6" i="7"/>
  <c r="R6" i="7"/>
  <c r="P6" i="7"/>
  <c r="AH6" i="7"/>
  <c r="AF6" i="7"/>
  <c r="Z6" i="7"/>
  <c r="L11" i="7"/>
  <c r="AS11" i="7" s="1"/>
  <c r="L20" i="7"/>
  <c r="AS20" i="7" s="1"/>
  <c r="L19" i="7"/>
  <c r="AS19" i="7" s="1"/>
  <c r="L12" i="7"/>
  <c r="AS12" i="7" s="1"/>
  <c r="I6" i="7"/>
  <c r="G6" i="7"/>
  <c r="H6" i="7"/>
  <c r="Y6" i="7"/>
  <c r="X6" i="7"/>
  <c r="T11" i="7"/>
  <c r="AJ7" i="7"/>
  <c r="L13" i="7"/>
  <c r="AS13" i="7" s="1"/>
  <c r="L17" i="7"/>
  <c r="AS17" i="7" s="1"/>
  <c r="AJ22" i="7"/>
  <c r="L10" i="7"/>
  <c r="AS10" i="7" s="1"/>
  <c r="L16" i="7"/>
  <c r="AS16" i="7" s="1"/>
  <c r="AR13" i="7"/>
  <c r="L18" i="7"/>
  <c r="AS18" i="7" s="1"/>
  <c r="T10" i="7"/>
  <c r="AB15" i="7"/>
  <c r="F17" i="5"/>
  <c r="F16" i="5"/>
  <c r="T40" i="7" l="1"/>
  <c r="T55" i="7"/>
  <c r="T131" i="7"/>
  <c r="T119" i="7"/>
  <c r="T195" i="7"/>
  <c r="T137" i="7"/>
  <c r="AR8" i="7"/>
  <c r="AB13" i="7"/>
  <c r="T64" i="7"/>
  <c r="T139" i="7"/>
  <c r="T71" i="7"/>
  <c r="T81" i="7"/>
  <c r="T89" i="7"/>
  <c r="T97" i="7"/>
  <c r="T109" i="7"/>
  <c r="T151" i="7"/>
  <c r="T129" i="7"/>
  <c r="T166" i="7"/>
  <c r="T163" i="7"/>
  <c r="T158" i="7"/>
  <c r="T156" i="7"/>
  <c r="AJ19" i="7"/>
  <c r="T120" i="7"/>
  <c r="AB11" i="7"/>
  <c r="AR14" i="7"/>
  <c r="AJ17" i="7"/>
  <c r="AJ8" i="7"/>
  <c r="T9" i="7"/>
  <c r="AB9" i="7"/>
  <c r="AR12" i="7"/>
  <c r="AJ20" i="7"/>
  <c r="AB16" i="7"/>
  <c r="T12" i="7"/>
  <c r="AJ18" i="7"/>
  <c r="AR19" i="7"/>
  <c r="AR15" i="7"/>
  <c r="AR16" i="7"/>
  <c r="AB10" i="7"/>
  <c r="T7" i="7"/>
  <c r="AB21" i="7"/>
  <c r="T18" i="7"/>
  <c r="AR18" i="7"/>
  <c r="AR21" i="7"/>
  <c r="AB12" i="7"/>
  <c r="AB18" i="7"/>
  <c r="T17" i="7"/>
  <c r="T15" i="7"/>
  <c r="AB20" i="7"/>
  <c r="AJ14" i="7"/>
  <c r="AB14" i="7"/>
  <c r="AJ15" i="7"/>
  <c r="T13" i="7"/>
  <c r="AB8" i="7"/>
  <c r="AJ21" i="7"/>
  <c r="AB17" i="7"/>
  <c r="AR11" i="7"/>
  <c r="AR10" i="7"/>
  <c r="AB7" i="7"/>
  <c r="AR20" i="7"/>
  <c r="AR22" i="7"/>
  <c r="AR7" i="7"/>
  <c r="AR41" i="7"/>
  <c r="AR17" i="7"/>
  <c r="AR42" i="7"/>
  <c r="AR38" i="7"/>
  <c r="AR130" i="7"/>
  <c r="AR109" i="7"/>
  <c r="AR180" i="7"/>
  <c r="AR72" i="7"/>
  <c r="AR43" i="7"/>
  <c r="AR37" i="7"/>
  <c r="AR34" i="7"/>
  <c r="AR29" i="7"/>
  <c r="AR55" i="7"/>
  <c r="AR64" i="7"/>
  <c r="AR57" i="7"/>
  <c r="AR70" i="7"/>
  <c r="AR68" i="7"/>
  <c r="AR166" i="7"/>
  <c r="AR121" i="7"/>
  <c r="AR195" i="7"/>
  <c r="AR178" i="7"/>
  <c r="AR138" i="7"/>
  <c r="AR185" i="7"/>
  <c r="AR171" i="7"/>
  <c r="AR172" i="7"/>
  <c r="AR132" i="7"/>
  <c r="AR128" i="7"/>
  <c r="AR187" i="7"/>
  <c r="AR103" i="7"/>
  <c r="AR181" i="7"/>
  <c r="AR157" i="7"/>
  <c r="AR102" i="7"/>
  <c r="AR80" i="7"/>
  <c r="AR159" i="7"/>
  <c r="AR56" i="7"/>
  <c r="AR94" i="7"/>
  <c r="AR83" i="7"/>
  <c r="AR135" i="7"/>
  <c r="AR62" i="7"/>
  <c r="AR471" i="7"/>
  <c r="AR483" i="7"/>
  <c r="AR493" i="7"/>
  <c r="AR488" i="7"/>
  <c r="AR477" i="7"/>
  <c r="AR456" i="7"/>
  <c r="AR454" i="7"/>
  <c r="AR469" i="7"/>
  <c r="AR485" i="7"/>
  <c r="AR464" i="7"/>
  <c r="AR511" i="7"/>
  <c r="AR480" i="7"/>
  <c r="AR516" i="7"/>
  <c r="AR510" i="7"/>
  <c r="AR531" i="7"/>
  <c r="AR523" i="7"/>
  <c r="AR532" i="7"/>
  <c r="AR546" i="7"/>
  <c r="AR544" i="7"/>
  <c r="AR530" i="7"/>
  <c r="AB34" i="7"/>
  <c r="AB48" i="7"/>
  <c r="AB47" i="7"/>
  <c r="AB79" i="7"/>
  <c r="AB87" i="7"/>
  <c r="AB95" i="7"/>
  <c r="AB24" i="7"/>
  <c r="AB68" i="7"/>
  <c r="AB106" i="7"/>
  <c r="AB194" i="7"/>
  <c r="AB113" i="7"/>
  <c r="AB151" i="7"/>
  <c r="AB99" i="7"/>
  <c r="AB159" i="7"/>
  <c r="AB150" i="7"/>
  <c r="AB142" i="7"/>
  <c r="AB164" i="7"/>
  <c r="AB101" i="7"/>
  <c r="AB274" i="7"/>
  <c r="AB160" i="7"/>
  <c r="AB258" i="7"/>
  <c r="AB257" i="7"/>
  <c r="AR74" i="7"/>
  <c r="AR65" i="7"/>
  <c r="AR107" i="7"/>
  <c r="AR186" i="7"/>
  <c r="AR156" i="7"/>
  <c r="AR105" i="7"/>
  <c r="AR118" i="7"/>
  <c r="AR134" i="7"/>
  <c r="AR196" i="7"/>
  <c r="AR177" i="7"/>
  <c r="AR168" i="7"/>
  <c r="AR149" i="7"/>
  <c r="AR191" i="7"/>
  <c r="AR98" i="7"/>
  <c r="AR143" i="7"/>
  <c r="AR119" i="7"/>
  <c r="AR474" i="7"/>
  <c r="AR463" i="7"/>
  <c r="AR482" i="7"/>
  <c r="AR460" i="7"/>
  <c r="AR514" i="7"/>
  <c r="AR524" i="7"/>
  <c r="AR527" i="7"/>
  <c r="AR542" i="7"/>
  <c r="AR545" i="7"/>
  <c r="AB51" i="7"/>
  <c r="AB43" i="7"/>
  <c r="AB50" i="7"/>
  <c r="AB109" i="7"/>
  <c r="AB58" i="7"/>
  <c r="AB102" i="7"/>
  <c r="AB62" i="7"/>
  <c r="AB111" i="7"/>
  <c r="AB82" i="7"/>
  <c r="AB90" i="7"/>
  <c r="AB114" i="7"/>
  <c r="AB158" i="7"/>
  <c r="AB183" i="7"/>
  <c r="AB107" i="7"/>
  <c r="AB118" i="7"/>
  <c r="AB126" i="7"/>
  <c r="AB138" i="7"/>
  <c r="AB163" i="7"/>
  <c r="AB187" i="7"/>
  <c r="AB195" i="7"/>
  <c r="AB181" i="7"/>
  <c r="AB172" i="7"/>
  <c r="AB249" i="7"/>
  <c r="AB245" i="7"/>
  <c r="AB270" i="7"/>
  <c r="AB269" i="7"/>
  <c r="AB276" i="7"/>
  <c r="AB280" i="7"/>
  <c r="AB268" i="7"/>
  <c r="AB291" i="7"/>
  <c r="AB322" i="7"/>
  <c r="AB341" i="7"/>
  <c r="AB236" i="7"/>
  <c r="AB348" i="7"/>
  <c r="AB336" i="7"/>
  <c r="AB314" i="7"/>
  <c r="AB285" i="7"/>
  <c r="AB316" i="7"/>
  <c r="AB381" i="7"/>
  <c r="AB373" i="7"/>
  <c r="AB380" i="7"/>
  <c r="AB366" i="7"/>
  <c r="AB378" i="7"/>
  <c r="AB384" i="7"/>
  <c r="AB431" i="7"/>
  <c r="AB438" i="7"/>
  <c r="AB408" i="7"/>
  <c r="AB492" i="7"/>
  <c r="AB486" i="7"/>
  <c r="AB448" i="7"/>
  <c r="AB480" i="7"/>
  <c r="AB511" i="7"/>
  <c r="AB513" i="7"/>
  <c r="AB507" i="7"/>
  <c r="AB523" i="7"/>
  <c r="AB530" i="7"/>
  <c r="AB527" i="7"/>
  <c r="AB535" i="7"/>
  <c r="AB547" i="7"/>
  <c r="AB537" i="7"/>
  <c r="T48" i="7"/>
  <c r="T44" i="7"/>
  <c r="T168" i="7"/>
  <c r="T140" i="7"/>
  <c r="T128" i="7"/>
  <c r="T108" i="7"/>
  <c r="T192" i="7"/>
  <c r="T225" i="7"/>
  <c r="T255" i="7"/>
  <c r="T146" i="7"/>
  <c r="T211" i="7"/>
  <c r="T283" i="7"/>
  <c r="T346" i="7"/>
  <c r="T374" i="7"/>
  <c r="T391" i="7"/>
  <c r="T436" i="7"/>
  <c r="T422" i="7"/>
  <c r="T435" i="7"/>
  <c r="T457" i="7"/>
  <c r="T459" i="7"/>
  <c r="T478" i="7"/>
  <c r="T464" i="7"/>
  <c r="T519" i="7"/>
  <c r="T509" i="7"/>
  <c r="T536" i="7"/>
  <c r="AB141" i="7"/>
  <c r="AB263" i="7"/>
  <c r="AB218" i="7"/>
  <c r="AB144" i="7"/>
  <c r="AB243" i="7"/>
  <c r="AB310" i="7"/>
  <c r="AB256" i="7"/>
  <c r="AB299" i="7"/>
  <c r="AB292" i="7"/>
  <c r="AB220" i="7"/>
  <c r="AB306" i="7"/>
  <c r="AB319" i="7"/>
  <c r="AB320" i="7"/>
  <c r="AB327" i="7"/>
  <c r="AB339" i="7"/>
  <c r="AB347" i="7"/>
  <c r="AB369" i="7"/>
  <c r="AB360" i="7"/>
  <c r="AB383" i="7"/>
  <c r="AB382" i="7"/>
  <c r="AB290" i="7"/>
  <c r="AB372" i="7"/>
  <c r="AB367" i="7"/>
  <c r="AB429" i="7"/>
  <c r="AB432" i="7"/>
  <c r="AB423" i="7"/>
  <c r="AB403" i="7"/>
  <c r="AB411" i="7"/>
  <c r="AB396" i="7"/>
  <c r="AB402" i="7"/>
  <c r="AB444" i="7"/>
  <c r="AB452" i="7"/>
  <c r="AB496" i="7"/>
  <c r="AB482" i="7"/>
  <c r="AB470" i="7"/>
  <c r="AB451" i="7"/>
  <c r="AB484" i="7"/>
  <c r="AB467" i="7"/>
  <c r="AB479" i="7"/>
  <c r="AB516" i="7"/>
  <c r="AB517" i="7"/>
  <c r="AB510" i="7"/>
  <c r="AB525" i="7"/>
  <c r="AB546" i="7"/>
  <c r="AB542" i="7"/>
  <c r="T45" i="7"/>
  <c r="T30" i="7"/>
  <c r="T111" i="7"/>
  <c r="T175" i="7"/>
  <c r="T61" i="7"/>
  <c r="T79" i="7"/>
  <c r="T87" i="7"/>
  <c r="T95" i="7"/>
  <c r="T68" i="7"/>
  <c r="T143" i="7"/>
  <c r="T207" i="7"/>
  <c r="T199" i="7"/>
  <c r="T100" i="7"/>
  <c r="T124" i="7"/>
  <c r="T144" i="7"/>
  <c r="T160" i="7"/>
  <c r="T230" i="7"/>
  <c r="T273" i="7"/>
  <c r="T238" i="7"/>
  <c r="T233" i="7"/>
  <c r="T236" i="7"/>
  <c r="T219" i="7"/>
  <c r="T170" i="7"/>
  <c r="T280" i="7"/>
  <c r="T286" i="7"/>
  <c r="T327" i="7"/>
  <c r="T331" i="7"/>
  <c r="T373" i="7"/>
  <c r="T395" i="7"/>
  <c r="T403" i="7"/>
  <c r="T420" i="7"/>
  <c r="T425" i="7"/>
  <c r="T415" i="7"/>
  <c r="T445" i="7"/>
  <c r="T472" i="7"/>
  <c r="T473" i="7"/>
  <c r="T500" i="7"/>
  <c r="T481" i="7"/>
  <c r="T521" i="7"/>
  <c r="T529" i="7"/>
  <c r="T49" i="7"/>
  <c r="T33" i="7"/>
  <c r="T32" i="7"/>
  <c r="T80" i="7"/>
  <c r="T88" i="7"/>
  <c r="T96" i="7"/>
  <c r="T203" i="7"/>
  <c r="T112" i="7"/>
  <c r="T62" i="7"/>
  <c r="T153" i="7"/>
  <c r="T205" i="7"/>
  <c r="T180" i="7"/>
  <c r="T134" i="7"/>
  <c r="T266" i="7"/>
  <c r="T209" i="7"/>
  <c r="T263" i="7"/>
  <c r="T216" i="7"/>
  <c r="T116" i="7"/>
  <c r="T322" i="7"/>
  <c r="T351" i="7"/>
  <c r="T296" i="7"/>
  <c r="T290" i="7"/>
  <c r="T349" i="7"/>
  <c r="T381" i="7"/>
  <c r="T364" i="7"/>
  <c r="T401" i="7"/>
  <c r="T285" i="7"/>
  <c r="T359" i="7"/>
  <c r="T393" i="7"/>
  <c r="T417" i="7"/>
  <c r="T411" i="7"/>
  <c r="T474" i="7"/>
  <c r="T451" i="7"/>
  <c r="T502" i="7"/>
  <c r="T456" i="7"/>
  <c r="T515" i="7"/>
  <c r="T508" i="7"/>
  <c r="T535" i="7"/>
  <c r="T553" i="7"/>
  <c r="AR6" i="7"/>
  <c r="AR5" i="7" s="1"/>
  <c r="AR25" i="7"/>
  <c r="AR67" i="7"/>
  <c r="AR126" i="7"/>
  <c r="AR26" i="7"/>
  <c r="AR152" i="7"/>
  <c r="AR158" i="7"/>
  <c r="AR79" i="7"/>
  <c r="AR77" i="7"/>
  <c r="AR86" i="7"/>
  <c r="AR100" i="7"/>
  <c r="AR504" i="7"/>
  <c r="AR452" i="7"/>
  <c r="AR479" i="7"/>
  <c r="AR481" i="7"/>
  <c r="AR507" i="7"/>
  <c r="AR515" i="7"/>
  <c r="AR538" i="7"/>
  <c r="AB40" i="7"/>
  <c r="AB39" i="7"/>
  <c r="AB75" i="7"/>
  <c r="AB89" i="7"/>
  <c r="AB37" i="7"/>
  <c r="AB129" i="7"/>
  <c r="AB65" i="7"/>
  <c r="AB30" i="7"/>
  <c r="AB217" i="7"/>
  <c r="AB399" i="7"/>
  <c r="AR30" i="7"/>
  <c r="AR44" i="7"/>
  <c r="AR35" i="7"/>
  <c r="AR54" i="7"/>
  <c r="AR33" i="7"/>
  <c r="AR31" i="7"/>
  <c r="AR51" i="7"/>
  <c r="AR117" i="7"/>
  <c r="AR47" i="7"/>
  <c r="AR27" i="7"/>
  <c r="AR194" i="7"/>
  <c r="AR112" i="7"/>
  <c r="AR71" i="7"/>
  <c r="AR115" i="7"/>
  <c r="AR58" i="7"/>
  <c r="AR188" i="7"/>
  <c r="AR192" i="7"/>
  <c r="AR179" i="7"/>
  <c r="AR182" i="7"/>
  <c r="AR120" i="7"/>
  <c r="AR122" i="7"/>
  <c r="AR184" i="7"/>
  <c r="AR131" i="7"/>
  <c r="AR147" i="7"/>
  <c r="AR146" i="7"/>
  <c r="AR101" i="7"/>
  <c r="AR169" i="7"/>
  <c r="AR140" i="7"/>
  <c r="AR129" i="7"/>
  <c r="AR155" i="7"/>
  <c r="AR161" i="7"/>
  <c r="AR173" i="7"/>
  <c r="AR123" i="7"/>
  <c r="AR95" i="7"/>
  <c r="AR106" i="7"/>
  <c r="AR88" i="7"/>
  <c r="AR175" i="7"/>
  <c r="AR59" i="7"/>
  <c r="AR89" i="7"/>
  <c r="AR91" i="7"/>
  <c r="AR108" i="7"/>
  <c r="AR84" i="7"/>
  <c r="AR151" i="7"/>
  <c r="AR97" i="7"/>
  <c r="AR492" i="7"/>
  <c r="AR472" i="7"/>
  <c r="AR495" i="7"/>
  <c r="AR490" i="7"/>
  <c r="AR487" i="7"/>
  <c r="AR473" i="7"/>
  <c r="AR491" i="7"/>
  <c r="AR502" i="7"/>
  <c r="AR468" i="7"/>
  <c r="AR461" i="7"/>
  <c r="AR457" i="7"/>
  <c r="AR506" i="7"/>
  <c r="AR519" i="7"/>
  <c r="AR475" i="7"/>
  <c r="AR508" i="7"/>
  <c r="AR529" i="7"/>
  <c r="AR522" i="7"/>
  <c r="AR551" i="7"/>
  <c r="AR549" i="7"/>
  <c r="AR547" i="7"/>
  <c r="AR539" i="7"/>
  <c r="AB26" i="7"/>
  <c r="AB35" i="7"/>
  <c r="AB46" i="7"/>
  <c r="AB42" i="7"/>
  <c r="AB23" i="7"/>
  <c r="AB27" i="7"/>
  <c r="AB100" i="7"/>
  <c r="AB112" i="7"/>
  <c r="AB77" i="7"/>
  <c r="AB85" i="7"/>
  <c r="AB93" i="7"/>
  <c r="AB145" i="7"/>
  <c r="AB56" i="7"/>
  <c r="AB117" i="7"/>
  <c r="AB59" i="7"/>
  <c r="AB73" i="7"/>
  <c r="AB44" i="7"/>
  <c r="AB78" i="7"/>
  <c r="AB86" i="7"/>
  <c r="AB94" i="7"/>
  <c r="AB124" i="7"/>
  <c r="AB116" i="7"/>
  <c r="AB67" i="7"/>
  <c r="AB36" i="7"/>
  <c r="AB61" i="7"/>
  <c r="AB190" i="7"/>
  <c r="AB197" i="7"/>
  <c r="AB120" i="7"/>
  <c r="AB155" i="7"/>
  <c r="AB130" i="7"/>
  <c r="AB202" i="7"/>
  <c r="AB206" i="7"/>
  <c r="AB162" i="7"/>
  <c r="AB179" i="7"/>
  <c r="AB121" i="7"/>
  <c r="AB122" i="7"/>
  <c r="AB165" i="7"/>
  <c r="AB143" i="7"/>
  <c r="AB146" i="7"/>
  <c r="AB205" i="7"/>
  <c r="AB134" i="7"/>
  <c r="AB213" i="7"/>
  <c r="AB238" i="7"/>
  <c r="AB152" i="7"/>
  <c r="AB177" i="7"/>
  <c r="AB250" i="7"/>
  <c r="AB201" i="7"/>
  <c r="AB176" i="7"/>
  <c r="AB242" i="7"/>
  <c r="AB153" i="7"/>
  <c r="AB262" i="7"/>
  <c r="AB222" i="7"/>
  <c r="AB184" i="7"/>
  <c r="AB223" i="7"/>
  <c r="AB255" i="7"/>
  <c r="AB267" i="7"/>
  <c r="AB128" i="7"/>
  <c r="AB219" i="7"/>
  <c r="AB279" i="7"/>
  <c r="AB271" i="7"/>
  <c r="AB318" i="7"/>
  <c r="AB304" i="7"/>
  <c r="AB244" i="7"/>
  <c r="AB264" i="7"/>
  <c r="AB283" i="7"/>
  <c r="AB272" i="7"/>
  <c r="AB329" i="7"/>
  <c r="AB296" i="7"/>
  <c r="AB252" i="7"/>
  <c r="AB344" i="7"/>
  <c r="AB289" i="7"/>
  <c r="AB216" i="7"/>
  <c r="AB351" i="7"/>
  <c r="AB282" i="7"/>
  <c r="AB337" i="7"/>
  <c r="AB293" i="7"/>
  <c r="AB298" i="7"/>
  <c r="AB343" i="7"/>
  <c r="AB284" i="7"/>
  <c r="AB350" i="7"/>
  <c r="AB313" i="7"/>
  <c r="AB349" i="7"/>
  <c r="AB377" i="7"/>
  <c r="AB390" i="7"/>
  <c r="AB401" i="7"/>
  <c r="AB386" i="7"/>
  <c r="AB281" i="7"/>
  <c r="AB385" i="7"/>
  <c r="AB364" i="7"/>
  <c r="AB312" i="7"/>
  <c r="AB328" i="7"/>
  <c r="AB393" i="7"/>
  <c r="AB389" i="7"/>
  <c r="AB371" i="7"/>
  <c r="AB392" i="7"/>
  <c r="AB416" i="7"/>
  <c r="AB359" i="7"/>
  <c r="AB421" i="7"/>
  <c r="AB420" i="7"/>
  <c r="AB424" i="7"/>
  <c r="AB404" i="7"/>
  <c r="AB434" i="7"/>
  <c r="AB436" i="7"/>
  <c r="AB441" i="7"/>
  <c r="AB419" i="7"/>
  <c r="AB445" i="7"/>
  <c r="AB493" i="7"/>
  <c r="AB454" i="7"/>
  <c r="AB501" i="7"/>
  <c r="AB449" i="7"/>
  <c r="AB469" i="7"/>
  <c r="AB495" i="7"/>
  <c r="AB465" i="7"/>
  <c r="AB468" i="7"/>
  <c r="AB461" i="7"/>
  <c r="AB476" i="7"/>
  <c r="AB474" i="7"/>
  <c r="AB500" i="7"/>
  <c r="AB464" i="7"/>
  <c r="AB515" i="7"/>
  <c r="AB502" i="7"/>
  <c r="AB514" i="7"/>
  <c r="AB519" i="7"/>
  <c r="AB521" i="7"/>
  <c r="AB508" i="7"/>
  <c r="AB528" i="7"/>
  <c r="AB524" i="7"/>
  <c r="AB545" i="7"/>
  <c r="AB539" i="7"/>
  <c r="AB550" i="7"/>
  <c r="AB538" i="7"/>
  <c r="AB552" i="7"/>
  <c r="AB534" i="7"/>
  <c r="AJ24" i="7"/>
  <c r="AJ28" i="7"/>
  <c r="AJ42" i="7"/>
  <c r="AJ41" i="7"/>
  <c r="AJ53" i="7"/>
  <c r="AJ50" i="7"/>
  <c r="AJ57" i="7"/>
  <c r="AJ61" i="7"/>
  <c r="AJ81" i="7"/>
  <c r="AJ89" i="7"/>
  <c r="AJ51" i="7"/>
  <c r="AJ111" i="7"/>
  <c r="AJ72" i="7"/>
  <c r="AJ35" i="7"/>
  <c r="AJ127" i="7"/>
  <c r="AJ56" i="7"/>
  <c r="AJ76" i="7"/>
  <c r="AJ84" i="7"/>
  <c r="AJ92" i="7"/>
  <c r="AJ115" i="7"/>
  <c r="AJ48" i="7"/>
  <c r="AJ74" i="7"/>
  <c r="AJ207" i="7"/>
  <c r="AJ34" i="7"/>
  <c r="AJ152" i="7"/>
  <c r="AJ147" i="7"/>
  <c r="AJ181" i="7"/>
  <c r="AJ119" i="7"/>
  <c r="AJ177" i="7"/>
  <c r="AJ128" i="7"/>
  <c r="AJ193" i="7"/>
  <c r="AJ165" i="7"/>
  <c r="AJ192" i="7"/>
  <c r="AJ143" i="7"/>
  <c r="AJ172" i="7"/>
  <c r="AJ156" i="7"/>
  <c r="AJ98" i="7"/>
  <c r="AJ125" i="7"/>
  <c r="AJ146" i="7"/>
  <c r="AJ104" i="7"/>
  <c r="AJ210" i="7"/>
  <c r="AJ198" i="7"/>
  <c r="AJ238" i="7"/>
  <c r="AJ278" i="7"/>
  <c r="AJ118" i="7"/>
  <c r="AJ236" i="7"/>
  <c r="AJ260" i="7"/>
  <c r="AJ136" i="7"/>
  <c r="AJ126" i="7"/>
  <c r="AJ212" i="7"/>
  <c r="AJ150" i="7"/>
  <c r="AJ129" i="7"/>
  <c r="AJ224" i="7"/>
  <c r="AJ272" i="7"/>
  <c r="AJ294" i="7"/>
  <c r="AJ352" i="7"/>
  <c r="AJ251" i="7"/>
  <c r="AJ219" i="7"/>
  <c r="AJ340" i="7"/>
  <c r="AJ316" i="7"/>
  <c r="AJ301" i="7"/>
  <c r="AJ304" i="7"/>
  <c r="AJ249" i="7"/>
  <c r="AJ217" i="7"/>
  <c r="AJ218" i="7"/>
  <c r="AJ324" i="7"/>
  <c r="AJ271" i="7"/>
  <c r="AJ239" i="7"/>
  <c r="AJ307" i="7"/>
  <c r="AJ326" i="7"/>
  <c r="AJ288" i="7"/>
  <c r="AJ330" i="7"/>
  <c r="AJ287" i="7"/>
  <c r="AJ261" i="7"/>
  <c r="AJ229" i="7"/>
  <c r="AJ214" i="7"/>
  <c r="AJ335" i="7"/>
  <c r="AJ357" i="7"/>
  <c r="AJ382" i="7"/>
  <c r="AJ391" i="7"/>
  <c r="AJ378" i="7"/>
  <c r="AJ333" i="7"/>
  <c r="AJ363" i="7"/>
  <c r="AJ341" i="7"/>
  <c r="AJ346" i="7"/>
  <c r="AJ317" i="7"/>
  <c r="AJ338" i="7"/>
  <c r="AJ293" i="7"/>
  <c r="AJ347" i="7"/>
  <c r="AJ397" i="7"/>
  <c r="AJ379" i="7"/>
  <c r="AJ384" i="7"/>
  <c r="AJ413" i="7"/>
  <c r="AJ360" i="7"/>
  <c r="AJ432" i="7"/>
  <c r="AJ435" i="7"/>
  <c r="AJ426" i="7"/>
  <c r="AJ376" i="7"/>
  <c r="AJ368" i="7"/>
  <c r="AJ406" i="7"/>
  <c r="AJ429" i="7"/>
  <c r="AJ438" i="7"/>
  <c r="AJ433" i="7"/>
  <c r="AJ407" i="7"/>
  <c r="AJ443" i="7"/>
  <c r="AJ493" i="7"/>
  <c r="AJ465" i="7"/>
  <c r="AJ452" i="7"/>
  <c r="AJ472" i="7"/>
  <c r="AJ501" i="7"/>
  <c r="AJ475" i="7"/>
  <c r="AJ478" i="7"/>
  <c r="AJ477" i="7"/>
  <c r="AJ476" i="7"/>
  <c r="AJ489" i="7"/>
  <c r="AJ460" i="7"/>
  <c r="AJ502" i="7"/>
  <c r="AJ511" i="7"/>
  <c r="AJ505" i="7"/>
  <c r="AJ468" i="7"/>
  <c r="AJ509" i="7"/>
  <c r="AJ515" i="7"/>
  <c r="AJ479" i="7"/>
  <c r="AJ497" i="7"/>
  <c r="AJ523" i="7"/>
  <c r="AJ532" i="7"/>
  <c r="AJ512" i="7"/>
  <c r="AJ539" i="7"/>
  <c r="AJ541" i="7"/>
  <c r="AJ529" i="7"/>
  <c r="AJ535" i="7"/>
  <c r="AJ537" i="7"/>
  <c r="AJ553" i="7"/>
  <c r="AR36" i="7"/>
  <c r="AR162" i="7"/>
  <c r="AR81" i="7"/>
  <c r="AB53" i="7"/>
  <c r="AB33" i="7"/>
  <c r="AB199" i="7"/>
  <c r="AB203" i="7"/>
  <c r="AB71" i="7"/>
  <c r="AB74" i="7"/>
  <c r="AB72" i="7"/>
  <c r="AB196" i="7"/>
  <c r="AB70" i="7"/>
  <c r="AB57" i="7"/>
  <c r="AB80" i="7"/>
  <c r="AB88" i="7"/>
  <c r="AB96" i="7"/>
  <c r="AB60" i="7"/>
  <c r="AB32" i="7"/>
  <c r="AB104" i="7"/>
  <c r="AB171" i="7"/>
  <c r="AB135" i="7"/>
  <c r="AB154" i="7"/>
  <c r="AB170" i="7"/>
  <c r="AB131" i="7"/>
  <c r="AB133" i="7"/>
  <c r="AB105" i="7"/>
  <c r="AB277" i="7"/>
  <c r="AB221" i="7"/>
  <c r="AB234" i="7"/>
  <c r="AB229" i="7"/>
  <c r="AB192" i="7"/>
  <c r="AB266" i="7"/>
  <c r="AB265" i="7"/>
  <c r="AB227" i="7"/>
  <c r="AB125" i="7"/>
  <c r="AB211" i="7"/>
  <c r="AB352" i="7"/>
  <c r="AB333" i="7"/>
  <c r="AB224" i="7"/>
  <c r="AB300" i="7"/>
  <c r="AB323" i="7"/>
  <c r="AB248" i="7"/>
  <c r="AB286" i="7"/>
  <c r="AB346" i="7"/>
  <c r="AB297" i="7"/>
  <c r="AB357" i="7"/>
  <c r="AB391" i="7"/>
  <c r="AB398" i="7"/>
  <c r="AB305" i="7"/>
  <c r="AB394" i="7"/>
  <c r="AB439" i="7"/>
  <c r="AB414" i="7"/>
  <c r="AB425" i="7"/>
  <c r="AB417" i="7"/>
  <c r="AB410" i="7"/>
  <c r="AB459" i="7"/>
  <c r="AB503" i="7"/>
  <c r="AB494" i="7"/>
  <c r="AB491" i="7"/>
  <c r="AB463" i="7"/>
  <c r="AB446" i="7"/>
  <c r="AB505" i="7"/>
  <c r="AB509" i="7"/>
  <c r="AB532" i="7"/>
  <c r="AB533" i="7"/>
  <c r="AB544" i="7"/>
  <c r="AB541" i="7"/>
  <c r="AB543" i="7"/>
  <c r="AJ37" i="7"/>
  <c r="AJ26" i="7"/>
  <c r="AJ43" i="7"/>
  <c r="AJ45" i="7"/>
  <c r="AJ36" i="7"/>
  <c r="AJ73" i="7"/>
  <c r="AJ63" i="7"/>
  <c r="AJ75" i="7"/>
  <c r="AJ83" i="7"/>
  <c r="AJ91" i="7"/>
  <c r="AJ60" i="7"/>
  <c r="AJ64" i="7"/>
  <c r="AJ107" i="7"/>
  <c r="AJ33" i="7"/>
  <c r="AJ164" i="7"/>
  <c r="AJ99" i="7"/>
  <c r="AJ78" i="7"/>
  <c r="AJ86" i="7"/>
  <c r="AJ94" i="7"/>
  <c r="AJ203" i="7"/>
  <c r="AJ46" i="7"/>
  <c r="AJ135" i="7"/>
  <c r="AJ62" i="7"/>
  <c r="AJ69" i="7"/>
  <c r="AJ133" i="7"/>
  <c r="AJ176" i="7"/>
  <c r="AJ167" i="7"/>
  <c r="AJ160" i="7"/>
  <c r="AJ194" i="7"/>
  <c r="AJ184" i="7"/>
  <c r="AJ188" i="7"/>
  <c r="AJ134" i="7"/>
  <c r="AJ163" i="7"/>
  <c r="AJ154" i="7"/>
  <c r="AJ159" i="7"/>
  <c r="AJ195" i="7"/>
  <c r="AJ173" i="7"/>
  <c r="AJ151" i="7"/>
  <c r="AJ191" i="7"/>
  <c r="AJ202" i="7"/>
  <c r="AJ230" i="7"/>
  <c r="AJ226" i="7"/>
  <c r="AJ242" i="7"/>
  <c r="AJ262" i="7"/>
  <c r="AJ171" i="7"/>
  <c r="AJ244" i="7"/>
  <c r="AJ174" i="7"/>
  <c r="AJ124" i="7"/>
  <c r="AJ131" i="7"/>
  <c r="AJ208" i="7"/>
  <c r="AJ130" i="7"/>
  <c r="AJ137" i="7"/>
  <c r="AJ248" i="7"/>
  <c r="AJ264" i="7"/>
  <c r="AJ298" i="7"/>
  <c r="AJ275" i="7"/>
  <c r="AJ243" i="7"/>
  <c r="AJ211" i="7"/>
  <c r="AJ282" i="7"/>
  <c r="AJ284" i="7"/>
  <c r="AJ319" i="7"/>
  <c r="AJ273" i="7"/>
  <c r="AJ241" i="7"/>
  <c r="AJ209" i="7"/>
  <c r="AJ277" i="7"/>
  <c r="AJ285" i="7"/>
  <c r="AJ263" i="7"/>
  <c r="AJ231" i="7"/>
  <c r="AJ286" i="7"/>
  <c r="AJ328" i="7"/>
  <c r="AJ296" i="7"/>
  <c r="AJ310" i="7"/>
  <c r="AJ299" i="7"/>
  <c r="AJ253" i="7"/>
  <c r="AJ221" i="7"/>
  <c r="AJ312" i="7"/>
  <c r="AJ308" i="7"/>
  <c r="AJ331" i="7"/>
  <c r="AJ366" i="7"/>
  <c r="AJ399" i="7"/>
  <c r="AJ339" i="7"/>
  <c r="AJ365" i="7"/>
  <c r="AJ401" i="7"/>
  <c r="AJ394" i="7"/>
  <c r="AJ325" i="7"/>
  <c r="AJ361" i="7"/>
  <c r="AJ355" i="7"/>
  <c r="AJ329" i="7"/>
  <c r="AJ302" i="7"/>
  <c r="AJ388" i="7"/>
  <c r="AJ367" i="7"/>
  <c r="AJ359" i="7"/>
  <c r="AJ404" i="7"/>
  <c r="AJ389" i="7"/>
  <c r="AJ417" i="7"/>
  <c r="AJ408" i="7"/>
  <c r="AJ364" i="7"/>
  <c r="AJ412" i="7"/>
  <c r="AJ356" i="7"/>
  <c r="AJ415" i="7"/>
  <c r="AJ411" i="7"/>
  <c r="AJ431" i="7"/>
  <c r="AJ436" i="7"/>
  <c r="AJ424" i="7"/>
  <c r="AJ444" i="7"/>
  <c r="AJ494" i="7"/>
  <c r="AJ487" i="7"/>
  <c r="AJ496" i="7"/>
  <c r="AJ442" i="7"/>
  <c r="AJ504" i="7"/>
  <c r="AJ498" i="7"/>
  <c r="AJ483" i="7"/>
  <c r="AJ446" i="7"/>
  <c r="AJ459" i="7"/>
  <c r="AJ486" i="7"/>
  <c r="AJ462" i="7"/>
  <c r="AJ484" i="7"/>
  <c r="AJ470" i="7"/>
  <c r="AJ510" i="7"/>
  <c r="AJ463" i="7"/>
  <c r="AJ499" i="7"/>
  <c r="AJ520" i="7"/>
  <c r="AJ485" i="7"/>
  <c r="AJ508" i="7"/>
  <c r="AJ522" i="7"/>
  <c r="AJ527" i="7"/>
  <c r="AJ519" i="7"/>
  <c r="AJ540" i="7"/>
  <c r="AJ550" i="7"/>
  <c r="AJ534" i="7"/>
  <c r="AJ551" i="7"/>
  <c r="AJ536" i="7"/>
  <c r="AR24" i="7"/>
  <c r="AR111" i="7"/>
  <c r="AR87" i="7"/>
  <c r="AR104" i="7"/>
  <c r="AR540" i="7"/>
  <c r="AR66" i="7"/>
  <c r="AR150" i="7"/>
  <c r="AR137" i="7"/>
  <c r="AR190" i="7"/>
  <c r="AR90" i="7"/>
  <c r="AR75" i="7"/>
  <c r="AR93" i="7"/>
  <c r="AR503" i="7"/>
  <c r="AR499" i="7"/>
  <c r="AR467" i="7"/>
  <c r="AR525" i="7"/>
  <c r="AR533" i="7"/>
  <c r="AB207" i="7"/>
  <c r="AB157" i="7"/>
  <c r="AB174" i="7"/>
  <c r="AB191" i="7"/>
  <c r="AB210" i="7"/>
  <c r="AB246" i="7"/>
  <c r="AB233" i="7"/>
  <c r="AB273" i="7"/>
  <c r="AB185" i="7"/>
  <c r="AB132" i="7"/>
  <c r="AB239" i="7"/>
  <c r="AB241" i="7"/>
  <c r="AB259" i="7"/>
  <c r="AB103" i="7"/>
  <c r="AB231" i="7"/>
  <c r="AB287" i="7"/>
  <c r="AB240" i="7"/>
  <c r="AB353" i="7"/>
  <c r="AB354" i="7"/>
  <c r="AB307" i="7"/>
  <c r="AB342" i="7"/>
  <c r="AB340" i="7"/>
  <c r="AB326" i="7"/>
  <c r="AB212" i="7"/>
  <c r="AB331" i="7"/>
  <c r="AB288" i="7"/>
  <c r="AB358" i="7"/>
  <c r="AB370" i="7"/>
  <c r="AB368" i="7"/>
  <c r="AB387" i="7"/>
  <c r="AB375" i="7"/>
  <c r="AB435" i="7"/>
  <c r="AB418" i="7"/>
  <c r="AB405" i="7"/>
  <c r="AB428" i="7"/>
  <c r="AB412" i="7"/>
  <c r="AB430" i="7"/>
  <c r="AB406" i="7"/>
  <c r="AB427" i="7"/>
  <c r="AB442" i="7"/>
  <c r="AB489" i="7"/>
  <c r="AB490" i="7"/>
  <c r="AB471" i="7"/>
  <c r="AB458" i="7"/>
  <c r="AB475" i="7"/>
  <c r="AB456" i="7"/>
  <c r="AB478" i="7"/>
  <c r="AB460" i="7"/>
  <c r="AB483" i="7"/>
  <c r="AB485" i="7"/>
  <c r="AB506" i="7"/>
  <c r="AB518" i="7"/>
  <c r="AB548" i="7"/>
  <c r="AB526" i="7"/>
  <c r="AJ47" i="7"/>
  <c r="AJ30" i="7"/>
  <c r="AJ40" i="7"/>
  <c r="AJ27" i="7"/>
  <c r="AJ23" i="7"/>
  <c r="AJ38" i="7"/>
  <c r="AJ101" i="7"/>
  <c r="AJ199" i="7"/>
  <c r="AJ77" i="7"/>
  <c r="AJ85" i="7"/>
  <c r="AJ93" i="7"/>
  <c r="AJ65" i="7"/>
  <c r="AJ113" i="7"/>
  <c r="AJ105" i="7"/>
  <c r="AJ29" i="7"/>
  <c r="AJ68" i="7"/>
  <c r="AJ110" i="7"/>
  <c r="AJ80" i="7"/>
  <c r="AJ88" i="7"/>
  <c r="AJ96" i="7"/>
  <c r="AJ54" i="7"/>
  <c r="AJ59" i="7"/>
  <c r="AJ100" i="7"/>
  <c r="AJ112" i="7"/>
  <c r="AJ205" i="7"/>
  <c r="AJ168" i="7"/>
  <c r="AJ201" i="7"/>
  <c r="AJ114" i="7"/>
  <c r="AJ122" i="7"/>
  <c r="AJ170" i="7"/>
  <c r="AJ189" i="7"/>
  <c r="AJ153" i="7"/>
  <c r="AJ139" i="7"/>
  <c r="AJ145" i="7"/>
  <c r="AJ180" i="7"/>
  <c r="AJ169" i="7"/>
  <c r="AJ161" i="7"/>
  <c r="AJ178" i="7"/>
  <c r="AJ175" i="7"/>
  <c r="AJ185" i="7"/>
  <c r="AJ149" i="7"/>
  <c r="AJ246" i="7"/>
  <c r="AJ250" i="7"/>
  <c r="AJ254" i="7"/>
  <c r="AJ190" i="7"/>
  <c r="AJ155" i="7"/>
  <c r="AJ252" i="7"/>
  <c r="AJ158" i="7"/>
  <c r="AJ279" i="7"/>
  <c r="AJ140" i="7"/>
  <c r="AJ256" i="7"/>
  <c r="AJ196" i="7"/>
  <c r="AJ228" i="7"/>
  <c r="AJ216" i="7"/>
  <c r="AJ344" i="7"/>
  <c r="AJ276" i="7"/>
  <c r="AJ267" i="7"/>
  <c r="AJ235" i="7"/>
  <c r="AJ322" i="7"/>
  <c r="AJ315" i="7"/>
  <c r="AJ349" i="7"/>
  <c r="AJ314" i="7"/>
  <c r="AJ265" i="7"/>
  <c r="AJ233" i="7"/>
  <c r="AJ234" i="7"/>
  <c r="AJ354" i="7"/>
  <c r="AJ353" i="7"/>
  <c r="AJ255" i="7"/>
  <c r="AJ223" i="7"/>
  <c r="AJ305" i="7"/>
  <c r="AJ320" i="7"/>
  <c r="AJ292" i="7"/>
  <c r="AJ318" i="7"/>
  <c r="AJ291" i="7"/>
  <c r="AJ245" i="7"/>
  <c r="AJ213" i="7"/>
  <c r="AJ313" i="7"/>
  <c r="AJ281" i="7"/>
  <c r="AJ387" i="7"/>
  <c r="AJ370" i="7"/>
  <c r="AJ345" i="7"/>
  <c r="AJ300" i="7"/>
  <c r="AJ374" i="7"/>
  <c r="AJ369" i="7"/>
  <c r="AJ362" i="7"/>
  <c r="AJ343" i="7"/>
  <c r="AJ392" i="7"/>
  <c r="AJ377" i="7"/>
  <c r="AJ351" i="7"/>
  <c r="AJ303" i="7"/>
  <c r="AJ375" i="7"/>
  <c r="AJ396" i="7"/>
  <c r="AJ439" i="7"/>
  <c r="AJ430" i="7"/>
  <c r="AJ402" i="7"/>
  <c r="AJ419" i="7"/>
  <c r="AJ418" i="7"/>
  <c r="AJ422" i="7"/>
  <c r="AJ405" i="7"/>
  <c r="AJ390" i="7"/>
  <c r="AJ437" i="7"/>
  <c r="AJ403" i="7"/>
  <c r="AJ440" i="7"/>
  <c r="AJ420" i="7"/>
  <c r="AJ434" i="7"/>
  <c r="AJ441" i="7"/>
  <c r="AJ469" i="7"/>
  <c r="AJ495" i="7"/>
  <c r="AJ474" i="7"/>
  <c r="AJ448" i="7"/>
  <c r="AJ454" i="7"/>
  <c r="AJ455" i="7"/>
  <c r="AJ458" i="7"/>
  <c r="AJ466" i="7"/>
  <c r="AJ451" i="7"/>
  <c r="AJ447" i="7"/>
  <c r="AJ481" i="7"/>
  <c r="AJ467" i="7"/>
  <c r="AJ473" i="7"/>
  <c r="AJ507" i="7"/>
  <c r="AJ516" i="7"/>
  <c r="AJ506" i="7"/>
  <c r="AJ517" i="7"/>
  <c r="AJ464" i="7"/>
  <c r="AJ533" i="7"/>
  <c r="AJ528" i="7"/>
  <c r="AJ526" i="7"/>
  <c r="AJ530" i="7"/>
  <c r="AJ525" i="7"/>
  <c r="AJ549" i="7"/>
  <c r="AJ542" i="7"/>
  <c r="AJ543" i="7"/>
  <c r="AJ538" i="7"/>
  <c r="AR116" i="7"/>
  <c r="AR145" i="7"/>
  <c r="AR76" i="7"/>
  <c r="AR52" i="7"/>
  <c r="AR53" i="7"/>
  <c r="AR136" i="7"/>
  <c r="AR127" i="7"/>
  <c r="AR183" i="7"/>
  <c r="AR458" i="7"/>
  <c r="AB49" i="7"/>
  <c r="AB98" i="7"/>
  <c r="AB81" i="7"/>
  <c r="AB137" i="7"/>
  <c r="AB108" i="7"/>
  <c r="AB148" i="7"/>
  <c r="AB180" i="7"/>
  <c r="AB173" i="7"/>
  <c r="AB166" i="7"/>
  <c r="AR39" i="7"/>
  <c r="AR40" i="7"/>
  <c r="AR28" i="7"/>
  <c r="AR46" i="7"/>
  <c r="AR48" i="7"/>
  <c r="AR32" i="7"/>
  <c r="AR45" i="7"/>
  <c r="AR23" i="7"/>
  <c r="AR49" i="7"/>
  <c r="AR60" i="7"/>
  <c r="AR73" i="7"/>
  <c r="AR63" i="7"/>
  <c r="AR61" i="7"/>
  <c r="AR50" i="7"/>
  <c r="AR110" i="7"/>
  <c r="AR141" i="7"/>
  <c r="AR99" i="7"/>
  <c r="AR148" i="7"/>
  <c r="AR154" i="7"/>
  <c r="AR160" i="7"/>
  <c r="AR165" i="7"/>
  <c r="AR170" i="7"/>
  <c r="AR125" i="7"/>
  <c r="AR124" i="7"/>
  <c r="AR153" i="7"/>
  <c r="AR142" i="7"/>
  <c r="AR176" i="7"/>
  <c r="AR144" i="7"/>
  <c r="AR164" i="7"/>
  <c r="AR174" i="7"/>
  <c r="AR193" i="7"/>
  <c r="AR189" i="7"/>
  <c r="AR139" i="7"/>
  <c r="AR82" i="7"/>
  <c r="AR69" i="7"/>
  <c r="AR96" i="7"/>
  <c r="AR113" i="7"/>
  <c r="AR133" i="7"/>
  <c r="AR163" i="7"/>
  <c r="AR78" i="7"/>
  <c r="AR85" i="7"/>
  <c r="AR92" i="7"/>
  <c r="AR167" i="7"/>
  <c r="AR114" i="7"/>
  <c r="AR497" i="7"/>
  <c r="AR496" i="7"/>
  <c r="AR500" i="7"/>
  <c r="AR451" i="7"/>
  <c r="AR478" i="7"/>
  <c r="AR494" i="7"/>
  <c r="AR501" i="7"/>
  <c r="AR459" i="7"/>
  <c r="AR455" i="7"/>
  <c r="AR484" i="7"/>
  <c r="AR453" i="7"/>
  <c r="AR520" i="7"/>
  <c r="AR466" i="7"/>
  <c r="AR476" i="7"/>
  <c r="AR462" i="7"/>
  <c r="AR528" i="7"/>
  <c r="AR509" i="7"/>
  <c r="AR536" i="7"/>
  <c r="AR548" i="7"/>
  <c r="AR552" i="7"/>
  <c r="AR535" i="7"/>
  <c r="AR543" i="7"/>
  <c r="AB54" i="7"/>
  <c r="AB55" i="7"/>
  <c r="AB52" i="7"/>
  <c r="AB25" i="7"/>
  <c r="AB41" i="7"/>
  <c r="AB29" i="7"/>
  <c r="AB64" i="7"/>
  <c r="AB45" i="7"/>
  <c r="AB76" i="7"/>
  <c r="AB83" i="7"/>
  <c r="AB91" i="7"/>
  <c r="AB123" i="7"/>
  <c r="AB204" i="7"/>
  <c r="AB31" i="7"/>
  <c r="AB139" i="7"/>
  <c r="AB110" i="7"/>
  <c r="AB63" i="7"/>
  <c r="AB66" i="7"/>
  <c r="AB84" i="7"/>
  <c r="AB92" i="7"/>
  <c r="AB193" i="7"/>
  <c r="AB69" i="7"/>
  <c r="AB200" i="7"/>
  <c r="AB38" i="7"/>
  <c r="AB28" i="7"/>
  <c r="AB140" i="7"/>
  <c r="AB97" i="7"/>
  <c r="AB188" i="7"/>
  <c r="AB198" i="7"/>
  <c r="AB119" i="7"/>
  <c r="AB182" i="7"/>
  <c r="AB136" i="7"/>
  <c r="AB156" i="7"/>
  <c r="AB127" i="7"/>
  <c r="AB149" i="7"/>
  <c r="AB186" i="7"/>
  <c r="AB168" i="7"/>
  <c r="AB161" i="7"/>
  <c r="AB167" i="7"/>
  <c r="AB189" i="7"/>
  <c r="AB178" i="7"/>
  <c r="AB175" i="7"/>
  <c r="AB226" i="7"/>
  <c r="AB225" i="7"/>
  <c r="AB254" i="7"/>
  <c r="AB237" i="7"/>
  <c r="AB209" i="7"/>
  <c r="AB253" i="7"/>
  <c r="AB230" i="7"/>
  <c r="AB169" i="7"/>
  <c r="AB261" i="7"/>
  <c r="AB278" i="7"/>
  <c r="AB214" i="7"/>
  <c r="AB251" i="7"/>
  <c r="AB215" i="7"/>
  <c r="AB247" i="7"/>
  <c r="AB147" i="7"/>
  <c r="AB275" i="7"/>
  <c r="AB235" i="7"/>
  <c r="AB115" i="7"/>
  <c r="AB228" i="7"/>
  <c r="AB295" i="7"/>
  <c r="AB260" i="7"/>
  <c r="AB315" i="7"/>
  <c r="AB330" i="7"/>
  <c r="AB334" i="7"/>
  <c r="AB294" i="7"/>
  <c r="AB335" i="7"/>
  <c r="AB311" i="7"/>
  <c r="AB302" i="7"/>
  <c r="AB355" i="7"/>
  <c r="AB232" i="7"/>
  <c r="AB321" i="7"/>
  <c r="AB325" i="7"/>
  <c r="AB332" i="7"/>
  <c r="AB309" i="7"/>
  <c r="AB208" i="7"/>
  <c r="AB303" i="7"/>
  <c r="AB338" i="7"/>
  <c r="AB317" i="7"/>
  <c r="AB345" i="7"/>
  <c r="AB374" i="7"/>
  <c r="AB365" i="7"/>
  <c r="AB376" i="7"/>
  <c r="AB362" i="7"/>
  <c r="AB361" i="7"/>
  <c r="AB301" i="7"/>
  <c r="AB324" i="7"/>
  <c r="AB356" i="7"/>
  <c r="AB308" i="7"/>
  <c r="AB395" i="7"/>
  <c r="AB388" i="7"/>
  <c r="AB397" i="7"/>
  <c r="AB415" i="7"/>
  <c r="AB400" i="7"/>
  <c r="AB422" i="7"/>
  <c r="AB413" i="7"/>
  <c r="AB409" i="7"/>
  <c r="AB363" i="7"/>
  <c r="AB407" i="7"/>
  <c r="AB440" i="7"/>
  <c r="AB426" i="7"/>
  <c r="AB379" i="7"/>
  <c r="AB433" i="7"/>
  <c r="AB437" i="7"/>
  <c r="AB443" i="7"/>
  <c r="AB488" i="7"/>
  <c r="AB466" i="7"/>
  <c r="AB499" i="7"/>
  <c r="AB497" i="7"/>
  <c r="AB473" i="7"/>
  <c r="AB472" i="7"/>
  <c r="AB487" i="7"/>
  <c r="AB462" i="7"/>
  <c r="AB477" i="7"/>
  <c r="AB450" i="7"/>
  <c r="AB504" i="7"/>
  <c r="AB498" i="7"/>
  <c r="AB453" i="7"/>
  <c r="AB457" i="7"/>
  <c r="AB447" i="7"/>
  <c r="AB455" i="7"/>
  <c r="AB512" i="7"/>
  <c r="AB520" i="7"/>
  <c r="AB481" i="7"/>
  <c r="AB522" i="7"/>
  <c r="AB531" i="7"/>
  <c r="AB529" i="7"/>
  <c r="AB540" i="7"/>
  <c r="AB551" i="7"/>
  <c r="AB536" i="7"/>
  <c r="AB549" i="7"/>
  <c r="AB553" i="7"/>
  <c r="AJ25" i="7"/>
  <c r="AJ55" i="7"/>
  <c r="AJ31" i="7"/>
  <c r="AJ49" i="7"/>
  <c r="AJ44" i="7"/>
  <c r="AJ32" i="7"/>
  <c r="AJ204" i="7"/>
  <c r="AJ109" i="7"/>
  <c r="AJ79" i="7"/>
  <c r="AJ87" i="7"/>
  <c r="AJ95" i="7"/>
  <c r="AJ123" i="7"/>
  <c r="AJ67" i="7"/>
  <c r="AJ39" i="7"/>
  <c r="AJ103" i="7"/>
  <c r="AJ200" i="7"/>
  <c r="AJ66" i="7"/>
  <c r="AJ82" i="7"/>
  <c r="AJ90" i="7"/>
  <c r="AJ97" i="7"/>
  <c r="AJ52" i="7"/>
  <c r="AJ70" i="7"/>
  <c r="AJ58" i="7"/>
  <c r="AJ71" i="7"/>
  <c r="AJ108" i="7"/>
  <c r="AJ197" i="7"/>
  <c r="AJ186" i="7"/>
  <c r="AJ162" i="7"/>
  <c r="AJ183" i="7"/>
  <c r="AJ157" i="7"/>
  <c r="AJ144" i="7"/>
  <c r="AJ141" i="7"/>
  <c r="AJ179" i="7"/>
  <c r="AJ132" i="7"/>
  <c r="AJ120" i="7"/>
  <c r="AJ148" i="7"/>
  <c r="AJ116" i="7"/>
  <c r="AJ102" i="7"/>
  <c r="AJ106" i="7"/>
  <c r="AJ117" i="7"/>
  <c r="AJ206" i="7"/>
  <c r="AJ266" i="7"/>
  <c r="AJ274" i="7"/>
  <c r="AJ270" i="7"/>
  <c r="AJ138" i="7"/>
  <c r="AJ268" i="7"/>
  <c r="AJ240" i="7"/>
  <c r="AJ142" i="7"/>
  <c r="AJ182" i="7"/>
  <c r="AJ121" i="7"/>
  <c r="AJ166" i="7"/>
  <c r="AJ187" i="7"/>
  <c r="AJ220" i="7"/>
  <c r="AJ232" i="7"/>
  <c r="AJ348" i="7"/>
  <c r="AJ280" i="7"/>
  <c r="AJ259" i="7"/>
  <c r="AJ227" i="7"/>
  <c r="AJ306" i="7"/>
  <c r="AJ283" i="7"/>
  <c r="AJ323" i="7"/>
  <c r="AJ295" i="7"/>
  <c r="AJ257" i="7"/>
  <c r="AJ225" i="7"/>
  <c r="AJ222" i="7"/>
  <c r="AJ350" i="7"/>
  <c r="AJ290" i="7"/>
  <c r="AJ247" i="7"/>
  <c r="AJ215" i="7"/>
  <c r="AJ311" i="7"/>
  <c r="AJ309" i="7"/>
  <c r="AJ289" i="7"/>
  <c r="AJ334" i="7"/>
  <c r="AJ269" i="7"/>
  <c r="AJ237" i="7"/>
  <c r="AJ258" i="7"/>
  <c r="AJ332" i="7"/>
  <c r="AJ395" i="7"/>
  <c r="AJ327" i="7"/>
  <c r="AJ386" i="7"/>
  <c r="AJ398" i="7"/>
  <c r="AJ321" i="7"/>
  <c r="AJ336" i="7"/>
  <c r="AJ383" i="7"/>
  <c r="AJ358" i="7"/>
  <c r="AJ337" i="7"/>
  <c r="AJ297" i="7"/>
  <c r="AJ373" i="7"/>
  <c r="AJ342" i="7"/>
  <c r="AJ371" i="7"/>
  <c r="AJ393" i="7"/>
  <c r="AJ400" i="7"/>
  <c r="AJ425" i="7"/>
  <c r="AJ372" i="7"/>
  <c r="AJ410" i="7"/>
  <c r="AJ427" i="7"/>
  <c r="AJ409" i="7"/>
  <c r="AJ380" i="7"/>
  <c r="AJ381" i="7"/>
  <c r="AJ385" i="7"/>
  <c r="AJ421" i="7"/>
  <c r="AJ416" i="7"/>
  <c r="AJ414" i="7"/>
  <c r="AJ428" i="7"/>
  <c r="AJ423" i="7"/>
  <c r="AJ445" i="7"/>
  <c r="AJ449" i="7"/>
  <c r="AJ490" i="7"/>
  <c r="AJ500" i="7"/>
  <c r="AJ492" i="7"/>
  <c r="AJ482" i="7"/>
  <c r="AJ503" i="7"/>
  <c r="AJ491" i="7"/>
  <c r="AJ471" i="7"/>
  <c r="AJ488" i="7"/>
  <c r="AJ461" i="7"/>
  <c r="AJ453" i="7"/>
  <c r="AJ480" i="7"/>
  <c r="AJ514" i="7"/>
  <c r="AJ450" i="7"/>
  <c r="AJ521" i="7"/>
  <c r="AJ457" i="7"/>
  <c r="AJ513" i="7"/>
  <c r="AJ456" i="7"/>
  <c r="AJ524" i="7"/>
  <c r="AJ531" i="7"/>
  <c r="AJ518" i="7"/>
  <c r="AJ552" i="7"/>
  <c r="AJ548" i="7"/>
  <c r="AJ547" i="7"/>
  <c r="AJ544" i="7"/>
  <c r="AJ545" i="7"/>
  <c r="AJ546" i="7"/>
  <c r="T6" i="7"/>
  <c r="T5" i="7" s="1"/>
  <c r="AJ6" i="7"/>
  <c r="AJ5" i="7" s="1"/>
  <c r="AB6" i="7"/>
  <c r="AB5" i="7" s="1"/>
  <c r="L6" i="7"/>
  <c r="AS6" i="7" s="1"/>
  <c r="J13" i="5"/>
  <c r="G10" i="5"/>
  <c r="G16" i="5" l="1"/>
  <c r="G19" i="5" s="1"/>
  <c r="G14" i="5" s="1"/>
  <c r="G17" i="5"/>
  <c r="K13" i="5"/>
  <c r="L5" i="7"/>
  <c r="H13" i="3"/>
  <c r="G13" i="3"/>
  <c r="D13" i="3"/>
  <c r="C7" i="3"/>
  <c r="C6" i="3"/>
  <c r="F13" i="3" s="1"/>
  <c r="C5" i="3"/>
  <c r="C4" i="3"/>
  <c r="C3" i="3"/>
  <c r="J435" i="1"/>
  <c r="I435" i="1"/>
  <c r="H435" i="1"/>
  <c r="F435" i="1"/>
  <c r="J434" i="1"/>
  <c r="I434" i="1"/>
  <c r="H434" i="1"/>
  <c r="F434" i="1"/>
  <c r="J433" i="1"/>
  <c r="I433" i="1"/>
  <c r="H433" i="1"/>
  <c r="F433" i="1"/>
  <c r="J425" i="1"/>
  <c r="I425" i="1"/>
  <c r="F425" i="1"/>
  <c r="J424" i="1"/>
  <c r="I424" i="1"/>
  <c r="F424" i="1"/>
  <c r="J423" i="1"/>
  <c r="I423" i="1"/>
  <c r="F423" i="1"/>
  <c r="J422" i="1"/>
  <c r="I422" i="1"/>
  <c r="F422" i="1"/>
  <c r="J421" i="1"/>
  <c r="I421" i="1"/>
  <c r="F421" i="1"/>
  <c r="J420" i="1"/>
  <c r="I420" i="1"/>
  <c r="F420" i="1"/>
  <c r="J419" i="1"/>
  <c r="I419" i="1"/>
  <c r="F419" i="1"/>
  <c r="J418" i="1"/>
  <c r="I418" i="1"/>
  <c r="F418" i="1"/>
  <c r="J417" i="1"/>
  <c r="I417" i="1"/>
  <c r="F417" i="1"/>
  <c r="J416" i="1"/>
  <c r="I416" i="1"/>
  <c r="F416" i="1"/>
  <c r="J415" i="1"/>
  <c r="I415" i="1"/>
  <c r="F415" i="1"/>
  <c r="J414" i="1"/>
  <c r="I414" i="1"/>
  <c r="H414" i="1"/>
  <c r="F414" i="1"/>
  <c r="J413" i="1"/>
  <c r="I413" i="1"/>
  <c r="H413" i="1"/>
  <c r="F413" i="1"/>
  <c r="J411" i="1"/>
  <c r="I411" i="1"/>
  <c r="F411" i="1"/>
  <c r="J410" i="1"/>
  <c r="I410" i="1"/>
  <c r="H410" i="1"/>
  <c r="F410" i="1"/>
  <c r="J409" i="1"/>
  <c r="I409" i="1"/>
  <c r="F409" i="1"/>
  <c r="J408" i="1"/>
  <c r="I408" i="1"/>
  <c r="H408" i="1"/>
  <c r="F408" i="1"/>
  <c r="J407" i="1"/>
  <c r="I407" i="1"/>
  <c r="F407" i="1"/>
  <c r="J406" i="1"/>
  <c r="I406" i="1"/>
  <c r="H406" i="1"/>
  <c r="F406" i="1"/>
  <c r="J405" i="1"/>
  <c r="I405" i="1"/>
  <c r="F405" i="1"/>
  <c r="J404" i="1"/>
  <c r="I404" i="1"/>
  <c r="F404" i="1"/>
  <c r="J403" i="1"/>
  <c r="I403" i="1"/>
  <c r="F403" i="1"/>
  <c r="J402" i="1"/>
  <c r="I402" i="1"/>
  <c r="F402" i="1"/>
  <c r="J401" i="1"/>
  <c r="I401" i="1"/>
  <c r="H401" i="1"/>
  <c r="F401" i="1"/>
  <c r="J400" i="1"/>
  <c r="I400" i="1"/>
  <c r="F400" i="1"/>
  <c r="J399" i="1"/>
  <c r="I399" i="1"/>
  <c r="H399" i="1"/>
  <c r="F399" i="1"/>
  <c r="K401" i="1" l="1"/>
  <c r="N401" i="1" s="1"/>
  <c r="K406" i="1"/>
  <c r="N406" i="1" s="1"/>
  <c r="K408" i="1"/>
  <c r="N408" i="1" s="1"/>
  <c r="K410" i="1"/>
  <c r="N410" i="1" s="1"/>
  <c r="K433" i="1"/>
  <c r="N433" i="1" s="1"/>
  <c r="K399" i="1"/>
  <c r="N399" i="1" s="1"/>
  <c r="K413" i="1"/>
  <c r="N413" i="1" s="1"/>
  <c r="K434" i="1"/>
  <c r="N434" i="1" s="1"/>
  <c r="K414" i="1"/>
  <c r="N414" i="1" s="1"/>
  <c r="K435" i="1"/>
  <c r="N435" i="1" s="1"/>
  <c r="I13" i="3"/>
  <c r="K13" i="3" s="1"/>
  <c r="J395" i="1"/>
  <c r="I395" i="1"/>
  <c r="F395" i="1"/>
  <c r="J394" i="1"/>
  <c r="I394" i="1"/>
  <c r="F394" i="1"/>
  <c r="J393" i="1"/>
  <c r="I393" i="1"/>
  <c r="H393" i="1"/>
  <c r="F393" i="1"/>
  <c r="J391" i="1"/>
  <c r="I391" i="1"/>
  <c r="F391" i="1"/>
  <c r="J390" i="1"/>
  <c r="I390" i="1"/>
  <c r="F390" i="1"/>
  <c r="J389" i="1"/>
  <c r="I389" i="1"/>
  <c r="F389" i="1"/>
  <c r="J388" i="1"/>
  <c r="I388" i="1"/>
  <c r="F388" i="1"/>
  <c r="J387" i="1"/>
  <c r="I387" i="1"/>
  <c r="F387" i="1"/>
  <c r="J386" i="1"/>
  <c r="I386" i="1"/>
  <c r="F386" i="1"/>
  <c r="J385" i="1"/>
  <c r="I385" i="1"/>
  <c r="H385" i="1"/>
  <c r="F385" i="1"/>
  <c r="J384" i="1"/>
  <c r="I384" i="1"/>
  <c r="H384" i="1"/>
  <c r="F384" i="1"/>
  <c r="J383" i="1"/>
  <c r="I383" i="1"/>
  <c r="H383" i="1"/>
  <c r="F383" i="1"/>
  <c r="J382" i="1"/>
  <c r="I382" i="1"/>
  <c r="F382" i="1"/>
  <c r="J381" i="1"/>
  <c r="I381" i="1"/>
  <c r="F381" i="1"/>
  <c r="J380" i="1"/>
  <c r="I380" i="1"/>
  <c r="F380" i="1"/>
  <c r="J379" i="1"/>
  <c r="I379" i="1"/>
  <c r="F379" i="1"/>
  <c r="J378" i="1"/>
  <c r="I378" i="1"/>
  <c r="F378" i="1"/>
  <c r="J377" i="1"/>
  <c r="I377" i="1"/>
  <c r="H377" i="1"/>
  <c r="F377" i="1"/>
  <c r="J376" i="1"/>
  <c r="I376" i="1"/>
  <c r="F376" i="1"/>
  <c r="J375" i="1"/>
  <c r="I375" i="1"/>
  <c r="F375" i="1"/>
  <c r="J374" i="1"/>
  <c r="I374" i="1"/>
  <c r="F374" i="1"/>
  <c r="K383" i="1" l="1"/>
  <c r="N383" i="1" s="1"/>
  <c r="K377" i="1"/>
  <c r="N377" i="1" s="1"/>
  <c r="K385" i="1"/>
  <c r="N385" i="1" s="1"/>
  <c r="K384" i="1"/>
  <c r="N384" i="1" s="1"/>
  <c r="K393" i="1"/>
  <c r="N393" i="1" s="1"/>
  <c r="J373" i="1"/>
  <c r="I373" i="1"/>
  <c r="F373" i="1"/>
  <c r="J370" i="1"/>
  <c r="I370" i="1"/>
  <c r="F370" i="1"/>
  <c r="J369" i="1"/>
  <c r="I369" i="1"/>
  <c r="H369" i="1"/>
  <c r="F369" i="1"/>
  <c r="J368" i="1"/>
  <c r="I368" i="1"/>
  <c r="H368" i="1"/>
  <c r="F368" i="1"/>
  <c r="J367" i="1"/>
  <c r="I367" i="1"/>
  <c r="H367" i="1"/>
  <c r="K367" i="1" s="1"/>
  <c r="F367" i="1"/>
  <c r="J366" i="1"/>
  <c r="I366" i="1"/>
  <c r="H366" i="1"/>
  <c r="K366" i="1" s="1"/>
  <c r="F366" i="1"/>
  <c r="J365" i="1"/>
  <c r="I365" i="1"/>
  <c r="H365" i="1"/>
  <c r="F365" i="1"/>
  <c r="J364" i="1"/>
  <c r="I364" i="1"/>
  <c r="H364" i="1"/>
  <c r="K364" i="1" s="1"/>
  <c r="F364" i="1"/>
  <c r="J363" i="1"/>
  <c r="I363" i="1"/>
  <c r="H363" i="1"/>
  <c r="F363" i="1"/>
  <c r="J362" i="1"/>
  <c r="I362" i="1"/>
  <c r="H362" i="1"/>
  <c r="F362" i="1"/>
  <c r="J361" i="1"/>
  <c r="I361" i="1"/>
  <c r="H361" i="1"/>
  <c r="K361" i="1" s="1"/>
  <c r="F361" i="1"/>
  <c r="J360" i="1"/>
  <c r="I360" i="1"/>
  <c r="H360" i="1"/>
  <c r="K360" i="1" s="1"/>
  <c r="F360" i="1"/>
  <c r="J359" i="1"/>
  <c r="I359" i="1"/>
  <c r="H359" i="1"/>
  <c r="K359" i="1" s="1"/>
  <c r="F359" i="1"/>
  <c r="J358" i="1"/>
  <c r="I358" i="1"/>
  <c r="H358" i="1"/>
  <c r="F358" i="1"/>
  <c r="J357" i="1"/>
  <c r="I357" i="1"/>
  <c r="H357" i="1"/>
  <c r="K357" i="1" s="1"/>
  <c r="F357" i="1"/>
  <c r="J356" i="1"/>
  <c r="I356" i="1"/>
  <c r="H356" i="1"/>
  <c r="K356" i="1" s="1"/>
  <c r="F356" i="1"/>
  <c r="J355" i="1"/>
  <c r="I355" i="1"/>
  <c r="H355" i="1"/>
  <c r="F355" i="1"/>
  <c r="J354" i="1"/>
  <c r="I354" i="1"/>
  <c r="H354" i="1"/>
  <c r="F354" i="1"/>
  <c r="J353" i="1"/>
  <c r="I353" i="1"/>
  <c r="H353" i="1"/>
  <c r="K353" i="1" s="1"/>
  <c r="F353" i="1"/>
  <c r="J352" i="1"/>
  <c r="I352" i="1"/>
  <c r="H352" i="1"/>
  <c r="K352" i="1" s="1"/>
  <c r="F352" i="1"/>
  <c r="J351" i="1"/>
  <c r="I351" i="1"/>
  <c r="H351" i="1"/>
  <c r="F351" i="1"/>
  <c r="J350" i="1"/>
  <c r="I350" i="1"/>
  <c r="H350" i="1"/>
  <c r="F350" i="1"/>
  <c r="J349" i="1"/>
  <c r="I349" i="1"/>
  <c r="H349" i="1"/>
  <c r="K349" i="1" s="1"/>
  <c r="F349" i="1"/>
  <c r="K368" i="1" l="1"/>
  <c r="K363" i="1"/>
  <c r="N363" i="1" s="1"/>
  <c r="K355" i="1"/>
  <c r="N355" i="1" s="1"/>
  <c r="K351" i="1"/>
  <c r="N351" i="1" s="1"/>
  <c r="K350" i="1"/>
  <c r="N350" i="1" s="1"/>
  <c r="K354" i="1"/>
  <c r="N354" i="1" s="1"/>
  <c r="K358" i="1"/>
  <c r="N358" i="1" s="1"/>
  <c r="K362" i="1"/>
  <c r="N362" i="1" s="1"/>
  <c r="K365" i="1"/>
  <c r="N365" i="1" s="1"/>
  <c r="K369" i="1"/>
  <c r="N369" i="1" s="1"/>
  <c r="N349" i="1"/>
  <c r="N353" i="1"/>
  <c r="N356" i="1"/>
  <c r="N360" i="1"/>
  <c r="N357" i="1"/>
  <c r="N359" i="1"/>
  <c r="N361" i="1"/>
  <c r="N367" i="1"/>
  <c r="N364" i="1"/>
  <c r="N366" i="1"/>
  <c r="N368" i="1"/>
  <c r="N352" i="1"/>
  <c r="J348" i="1"/>
  <c r="I348" i="1"/>
  <c r="H348" i="1"/>
  <c r="F348" i="1" l="1"/>
  <c r="K348" i="1" s="1"/>
  <c r="N348" i="1" s="1"/>
  <c r="J347" i="1"/>
  <c r="I347" i="1"/>
  <c r="H347" i="1"/>
  <c r="F347" i="1"/>
  <c r="J346" i="1"/>
  <c r="I346" i="1"/>
  <c r="H346" i="1"/>
  <c r="F346" i="1"/>
  <c r="J345" i="1"/>
  <c r="I345" i="1"/>
  <c r="H345" i="1"/>
  <c r="F345" i="1"/>
  <c r="J344" i="1"/>
  <c r="I344" i="1"/>
  <c r="H344" i="1"/>
  <c r="F344" i="1"/>
  <c r="J343" i="1"/>
  <c r="I343" i="1"/>
  <c r="F343" i="1"/>
  <c r="J342" i="1"/>
  <c r="I342" i="1"/>
  <c r="H342" i="1"/>
  <c r="F342" i="1"/>
  <c r="J341" i="1"/>
  <c r="I341" i="1"/>
  <c r="F341" i="1"/>
  <c r="J340" i="1"/>
  <c r="I340" i="1"/>
  <c r="H340" i="1"/>
  <c r="F340" i="1"/>
  <c r="J339" i="1"/>
  <c r="I339" i="1"/>
  <c r="H339" i="1"/>
  <c r="F339" i="1"/>
  <c r="J338" i="1"/>
  <c r="I338" i="1"/>
  <c r="H338" i="1"/>
  <c r="F338" i="1"/>
  <c r="J337" i="1"/>
  <c r="I337" i="1"/>
  <c r="H337" i="1"/>
  <c r="F337" i="1"/>
  <c r="J336" i="1"/>
  <c r="I336" i="1"/>
  <c r="H336" i="1"/>
  <c r="F336" i="1"/>
  <c r="J335" i="1"/>
  <c r="I335" i="1"/>
  <c r="H335" i="1"/>
  <c r="F335" i="1"/>
  <c r="J334" i="1"/>
  <c r="I334" i="1"/>
  <c r="H334" i="1"/>
  <c r="F334" i="1"/>
  <c r="J333" i="1"/>
  <c r="I333" i="1"/>
  <c r="H333" i="1"/>
  <c r="F333" i="1"/>
  <c r="J332" i="1"/>
  <c r="I332" i="1"/>
  <c r="H332" i="1"/>
  <c r="F332" i="1"/>
  <c r="J331" i="1"/>
  <c r="I331" i="1"/>
  <c r="H331" i="1"/>
  <c r="K331" i="1" s="1"/>
  <c r="F331" i="1"/>
  <c r="J330" i="1"/>
  <c r="I330" i="1"/>
  <c r="H330" i="1"/>
  <c r="K330" i="1" s="1"/>
  <c r="F330" i="1"/>
  <c r="J329" i="1"/>
  <c r="I329" i="1"/>
  <c r="H329" i="1"/>
  <c r="K329" i="1" s="1"/>
  <c r="F329" i="1"/>
  <c r="J328" i="1"/>
  <c r="I328" i="1"/>
  <c r="H328" i="1"/>
  <c r="F328" i="1"/>
  <c r="J327" i="1"/>
  <c r="I327" i="1"/>
  <c r="H327" i="1"/>
  <c r="K327" i="1" s="1"/>
  <c r="F327" i="1"/>
  <c r="J326" i="1"/>
  <c r="I326" i="1"/>
  <c r="H326" i="1"/>
  <c r="K326" i="1" s="1"/>
  <c r="F326" i="1"/>
  <c r="J325" i="1"/>
  <c r="I325" i="1"/>
  <c r="H325" i="1"/>
  <c r="K325" i="1" s="1"/>
  <c r="F325" i="1"/>
  <c r="J324" i="1"/>
  <c r="I324" i="1"/>
  <c r="H324" i="1"/>
  <c r="F324" i="1"/>
  <c r="J323" i="1"/>
  <c r="I323" i="1"/>
  <c r="H323" i="1"/>
  <c r="K323" i="1" s="1"/>
  <c r="F323" i="1"/>
  <c r="J322" i="1"/>
  <c r="I322" i="1"/>
  <c r="H322" i="1"/>
  <c r="F322" i="1"/>
  <c r="J321" i="1"/>
  <c r="I321" i="1"/>
  <c r="H321" i="1"/>
  <c r="K321" i="1" s="1"/>
  <c r="F321" i="1"/>
  <c r="J320" i="1"/>
  <c r="I320" i="1"/>
  <c r="H320" i="1"/>
  <c r="F320" i="1"/>
  <c r="J319" i="1"/>
  <c r="I319" i="1"/>
  <c r="H319" i="1"/>
  <c r="K319" i="1" s="1"/>
  <c r="F319" i="1"/>
  <c r="J318" i="1"/>
  <c r="I318" i="1"/>
  <c r="H318" i="1"/>
  <c r="K318" i="1" s="1"/>
  <c r="F318" i="1"/>
  <c r="J317" i="1"/>
  <c r="I317" i="1"/>
  <c r="H317" i="1"/>
  <c r="K317" i="1" s="1"/>
  <c r="F317" i="1"/>
  <c r="J316" i="1"/>
  <c r="I316" i="1"/>
  <c r="H316" i="1"/>
  <c r="F316" i="1"/>
  <c r="J315" i="1"/>
  <c r="I315" i="1"/>
  <c r="H315" i="1"/>
  <c r="K315" i="1" s="1"/>
  <c r="F315" i="1"/>
  <c r="J314" i="1"/>
  <c r="I314" i="1"/>
  <c r="H314" i="1"/>
  <c r="F314" i="1"/>
  <c r="J313" i="1"/>
  <c r="I313" i="1"/>
  <c r="H313" i="1"/>
  <c r="F313" i="1"/>
  <c r="J312" i="1"/>
  <c r="I312" i="1"/>
  <c r="H312" i="1"/>
  <c r="K312" i="1" s="1"/>
  <c r="F312" i="1"/>
  <c r="J311" i="1"/>
  <c r="I311" i="1"/>
  <c r="H311" i="1"/>
  <c r="K311" i="1" s="1"/>
  <c r="F311" i="1"/>
  <c r="J310" i="1"/>
  <c r="I310" i="1"/>
  <c r="H310" i="1"/>
  <c r="F310" i="1"/>
  <c r="K333" i="1" l="1"/>
  <c r="N333" i="1" s="1"/>
  <c r="K334" i="1"/>
  <c r="N334" i="1" s="1"/>
  <c r="K345" i="1"/>
  <c r="N345" i="1" s="1"/>
  <c r="K346" i="1"/>
  <c r="N346" i="1" s="1"/>
  <c r="K310" i="1"/>
  <c r="N310" i="1" s="1"/>
  <c r="K344" i="1"/>
  <c r="N344" i="1" s="1"/>
  <c r="K322" i="1"/>
  <c r="N322" i="1" s="1"/>
  <c r="K335" i="1"/>
  <c r="N335" i="1" s="1"/>
  <c r="K314" i="1"/>
  <c r="N314" i="1" s="1"/>
  <c r="K313" i="1"/>
  <c r="N313" i="1" s="1"/>
  <c r="K316" i="1"/>
  <c r="N316" i="1" s="1"/>
  <c r="K320" i="1"/>
  <c r="N320" i="1" s="1"/>
  <c r="K324" i="1"/>
  <c r="N324" i="1" s="1"/>
  <c r="K328" i="1"/>
  <c r="N328" i="1" s="1"/>
  <c r="K332" i="1"/>
  <c r="N332" i="1" s="1"/>
  <c r="K336" i="1"/>
  <c r="N336" i="1" s="1"/>
  <c r="K338" i="1"/>
  <c r="N338" i="1" s="1"/>
  <c r="K347" i="1"/>
  <c r="N347" i="1" s="1"/>
  <c r="K340" i="1"/>
  <c r="N340" i="1" s="1"/>
  <c r="K337" i="1"/>
  <c r="N337" i="1" s="1"/>
  <c r="K339" i="1"/>
  <c r="N339" i="1" s="1"/>
  <c r="K342" i="1"/>
  <c r="N342" i="1" s="1"/>
  <c r="N323" i="1"/>
  <c r="N325" i="1"/>
  <c r="N327" i="1"/>
  <c r="N329" i="1"/>
  <c r="N331" i="1"/>
  <c r="N312" i="1"/>
  <c r="N318" i="1"/>
  <c r="N311" i="1"/>
  <c r="N315" i="1"/>
  <c r="N317" i="1"/>
  <c r="N319" i="1"/>
  <c r="N321" i="1"/>
  <c r="N326" i="1"/>
  <c r="N330" i="1"/>
  <c r="J309" i="1"/>
  <c r="I309" i="1"/>
  <c r="H309" i="1"/>
  <c r="F309" i="1"/>
  <c r="J308" i="1"/>
  <c r="I308" i="1"/>
  <c r="H308" i="1"/>
  <c r="F308" i="1"/>
  <c r="J307" i="1"/>
  <c r="I307" i="1"/>
  <c r="H307" i="1"/>
  <c r="F307" i="1"/>
  <c r="J306" i="1"/>
  <c r="I306" i="1"/>
  <c r="H306" i="1"/>
  <c r="F306" i="1"/>
  <c r="J305" i="1"/>
  <c r="I305" i="1"/>
  <c r="H305" i="1"/>
  <c r="F305" i="1"/>
  <c r="J304" i="1"/>
  <c r="I304" i="1"/>
  <c r="H304" i="1"/>
  <c r="F304" i="1"/>
  <c r="J303" i="1"/>
  <c r="I303" i="1"/>
  <c r="H303" i="1"/>
  <c r="F303" i="1"/>
  <c r="J302" i="1"/>
  <c r="I302" i="1"/>
  <c r="H302" i="1"/>
  <c r="F302" i="1"/>
  <c r="J301" i="1"/>
  <c r="I301" i="1"/>
  <c r="H301" i="1"/>
  <c r="F301" i="1"/>
  <c r="J300" i="1"/>
  <c r="I300" i="1"/>
  <c r="H300" i="1"/>
  <c r="F300" i="1"/>
  <c r="J299" i="1"/>
  <c r="I299" i="1"/>
  <c r="H299" i="1"/>
  <c r="F299" i="1"/>
  <c r="J298" i="1"/>
  <c r="I298" i="1"/>
  <c r="H298" i="1"/>
  <c r="F298" i="1"/>
  <c r="J297" i="1"/>
  <c r="I297" i="1"/>
  <c r="H297" i="1"/>
  <c r="F297" i="1"/>
  <c r="J296" i="1"/>
  <c r="I296" i="1"/>
  <c r="H296" i="1"/>
  <c r="F296" i="1"/>
  <c r="J295" i="1"/>
  <c r="I295" i="1"/>
  <c r="H295" i="1"/>
  <c r="F295" i="1"/>
  <c r="J294" i="1"/>
  <c r="I294" i="1"/>
  <c r="H294" i="1"/>
  <c r="F294" i="1"/>
  <c r="J293" i="1"/>
  <c r="I293" i="1"/>
  <c r="H293" i="1"/>
  <c r="F293" i="1"/>
  <c r="J292" i="1"/>
  <c r="I292" i="1"/>
  <c r="H292" i="1"/>
  <c r="F292" i="1"/>
  <c r="J291" i="1"/>
  <c r="I291" i="1"/>
  <c r="H291" i="1"/>
  <c r="F291" i="1"/>
  <c r="J290" i="1"/>
  <c r="I290" i="1"/>
  <c r="H290" i="1"/>
  <c r="F290" i="1"/>
  <c r="J289" i="1"/>
  <c r="I289" i="1"/>
  <c r="F289" i="1"/>
  <c r="K294" i="1" l="1"/>
  <c r="K299" i="1"/>
  <c r="K297" i="1"/>
  <c r="K293" i="1"/>
  <c r="N293" i="1" s="1"/>
  <c r="K295" i="1"/>
  <c r="K298" i="1"/>
  <c r="K301" i="1"/>
  <c r="N301" i="1" s="1"/>
  <c r="K307" i="1"/>
  <c r="N307" i="1" s="1"/>
  <c r="K308" i="1"/>
  <c r="N308" i="1" s="1"/>
  <c r="K309" i="1"/>
  <c r="N309" i="1" s="1"/>
  <c r="K290" i="1"/>
  <c r="N290" i="1" s="1"/>
  <c r="K302" i="1"/>
  <c r="N302" i="1" s="1"/>
  <c r="K304" i="1"/>
  <c r="N304" i="1" s="1"/>
  <c r="K305" i="1"/>
  <c r="N305" i="1" s="1"/>
  <c r="K292" i="1"/>
  <c r="N292" i="1" s="1"/>
  <c r="K296" i="1"/>
  <c r="N296" i="1" s="1"/>
  <c r="K300" i="1"/>
  <c r="N300" i="1" s="1"/>
  <c r="K306" i="1"/>
  <c r="N306" i="1" s="1"/>
  <c r="K291" i="1"/>
  <c r="N291" i="1" s="1"/>
  <c r="K303" i="1"/>
  <c r="N303" i="1" s="1"/>
  <c r="N295" i="1"/>
  <c r="N297" i="1"/>
  <c r="N299" i="1"/>
  <c r="N294" i="1"/>
  <c r="N298" i="1"/>
  <c r="J288" i="1"/>
  <c r="I288" i="1"/>
  <c r="F288" i="1"/>
  <c r="J287" i="1"/>
  <c r="I287" i="1"/>
  <c r="H287" i="1"/>
  <c r="F287" i="1"/>
  <c r="J286" i="1"/>
  <c r="I286" i="1"/>
  <c r="H286" i="1"/>
  <c r="F286" i="1"/>
  <c r="J285" i="1"/>
  <c r="I285" i="1"/>
  <c r="H285" i="1"/>
  <c r="F285" i="1"/>
  <c r="J284" i="1"/>
  <c r="I284" i="1"/>
  <c r="H284" i="1"/>
  <c r="F284" i="1"/>
  <c r="J283" i="1"/>
  <c r="I283" i="1"/>
  <c r="H283" i="1"/>
  <c r="F283" i="1"/>
  <c r="J282" i="1"/>
  <c r="I282" i="1"/>
  <c r="H282" i="1"/>
  <c r="F282" i="1"/>
  <c r="J281" i="1"/>
  <c r="I281" i="1"/>
  <c r="H281" i="1"/>
  <c r="F281" i="1"/>
  <c r="J280" i="1"/>
  <c r="I280" i="1"/>
  <c r="H280" i="1"/>
  <c r="F280" i="1"/>
  <c r="J279" i="1"/>
  <c r="I279" i="1"/>
  <c r="H279" i="1"/>
  <c r="F279" i="1"/>
  <c r="J278" i="1"/>
  <c r="I278" i="1"/>
  <c r="H278" i="1"/>
  <c r="F278" i="1"/>
  <c r="J277" i="1"/>
  <c r="I277" i="1"/>
  <c r="H277" i="1"/>
  <c r="F277" i="1"/>
  <c r="J276" i="1"/>
  <c r="I276" i="1"/>
  <c r="H276" i="1"/>
  <c r="K276" i="1" s="1"/>
  <c r="F276" i="1"/>
  <c r="J275" i="1"/>
  <c r="I275" i="1"/>
  <c r="H275" i="1"/>
  <c r="K275" i="1" s="1"/>
  <c r="F275" i="1"/>
  <c r="J274" i="1"/>
  <c r="I274" i="1"/>
  <c r="H274" i="1"/>
  <c r="F274" i="1"/>
  <c r="J273" i="1"/>
  <c r="I273" i="1"/>
  <c r="H273" i="1"/>
  <c r="K273" i="1" s="1"/>
  <c r="F273" i="1"/>
  <c r="J272" i="1"/>
  <c r="I272" i="1"/>
  <c r="H272" i="1"/>
  <c r="K272" i="1" s="1"/>
  <c r="F272" i="1"/>
  <c r="J271" i="1"/>
  <c r="I271" i="1"/>
  <c r="H271" i="1"/>
  <c r="K271" i="1" s="1"/>
  <c r="F271" i="1"/>
  <c r="J270" i="1"/>
  <c r="I270" i="1"/>
  <c r="H270" i="1"/>
  <c r="F270" i="1"/>
  <c r="J269" i="1"/>
  <c r="I269" i="1"/>
  <c r="H269" i="1"/>
  <c r="K269" i="1" s="1"/>
  <c r="F269" i="1"/>
  <c r="J268" i="1"/>
  <c r="I268" i="1"/>
  <c r="H268" i="1"/>
  <c r="K268" i="1" s="1"/>
  <c r="F268" i="1"/>
  <c r="J267" i="1"/>
  <c r="I267" i="1"/>
  <c r="H267" i="1"/>
  <c r="K267" i="1" s="1"/>
  <c r="F267" i="1"/>
  <c r="J266" i="1"/>
  <c r="I266" i="1"/>
  <c r="H266" i="1"/>
  <c r="F266" i="1"/>
  <c r="J265" i="1"/>
  <c r="I265" i="1"/>
  <c r="H265" i="1"/>
  <c r="K265" i="1" s="1"/>
  <c r="F265" i="1"/>
  <c r="J264" i="1"/>
  <c r="I264" i="1"/>
  <c r="H264" i="1"/>
  <c r="K264" i="1" s="1"/>
  <c r="F264" i="1"/>
  <c r="J263" i="1"/>
  <c r="I263" i="1"/>
  <c r="H263" i="1"/>
  <c r="K263" i="1" s="1"/>
  <c r="F263" i="1"/>
  <c r="J262" i="1"/>
  <c r="I262" i="1"/>
  <c r="H262" i="1"/>
  <c r="K262" i="1" s="1"/>
  <c r="F262" i="1"/>
  <c r="J261" i="1"/>
  <c r="I261" i="1"/>
  <c r="H261" i="1"/>
  <c r="F261" i="1"/>
  <c r="J260" i="1"/>
  <c r="I260" i="1"/>
  <c r="H260" i="1"/>
  <c r="K260" i="1" s="1"/>
  <c r="F260" i="1"/>
  <c r="J259" i="1"/>
  <c r="I259" i="1"/>
  <c r="H259" i="1"/>
  <c r="K259" i="1" s="1"/>
  <c r="F259" i="1"/>
  <c r="J258" i="1"/>
  <c r="I258" i="1"/>
  <c r="H258" i="1"/>
  <c r="K258" i="1" s="1"/>
  <c r="F258" i="1"/>
  <c r="J257" i="1"/>
  <c r="I257" i="1"/>
  <c r="H257" i="1"/>
  <c r="F257" i="1"/>
  <c r="J256" i="1"/>
  <c r="I256" i="1"/>
  <c r="H256" i="1"/>
  <c r="K256" i="1" s="1"/>
  <c r="F256" i="1"/>
  <c r="J255" i="1"/>
  <c r="I255" i="1"/>
  <c r="F255" i="1"/>
  <c r="J254" i="1"/>
  <c r="I254" i="1"/>
  <c r="H254" i="1"/>
  <c r="F254" i="1"/>
  <c r="J253" i="1"/>
  <c r="I253" i="1"/>
  <c r="H253" i="1"/>
  <c r="F253" i="1"/>
  <c r="J252" i="1"/>
  <c r="I252" i="1"/>
  <c r="H252" i="1"/>
  <c r="F252" i="1"/>
  <c r="J251" i="1"/>
  <c r="I251" i="1"/>
  <c r="H251" i="1"/>
  <c r="F251" i="1"/>
  <c r="J250" i="1"/>
  <c r="I250" i="1"/>
  <c r="H250" i="1"/>
  <c r="F250" i="1"/>
  <c r="J249" i="1"/>
  <c r="I249" i="1"/>
  <c r="F249" i="1"/>
  <c r="J248" i="1"/>
  <c r="I248" i="1"/>
  <c r="H248" i="1"/>
  <c r="F248" i="1"/>
  <c r="J247" i="1"/>
  <c r="I247" i="1"/>
  <c r="H247" i="1"/>
  <c r="F247" i="1"/>
  <c r="J246" i="1"/>
  <c r="I246" i="1"/>
  <c r="H246" i="1"/>
  <c r="F246" i="1"/>
  <c r="J245" i="1"/>
  <c r="I245" i="1"/>
  <c r="H245" i="1"/>
  <c r="F245" i="1"/>
  <c r="J244" i="1"/>
  <c r="I244" i="1"/>
  <c r="H244" i="1"/>
  <c r="F244" i="1"/>
  <c r="J243" i="1"/>
  <c r="I243" i="1"/>
  <c r="H243" i="1"/>
  <c r="F243" i="1"/>
  <c r="J242" i="1"/>
  <c r="I242" i="1"/>
  <c r="H242" i="1"/>
  <c r="F242" i="1"/>
  <c r="J241" i="1"/>
  <c r="I241" i="1"/>
  <c r="H241" i="1"/>
  <c r="F241" i="1"/>
  <c r="J240" i="1"/>
  <c r="I240" i="1"/>
  <c r="H240" i="1"/>
  <c r="F240" i="1"/>
  <c r="J239" i="1"/>
  <c r="I239" i="1"/>
  <c r="H239" i="1"/>
  <c r="F239" i="1"/>
  <c r="J238" i="1"/>
  <c r="I238" i="1"/>
  <c r="H238" i="1"/>
  <c r="F238" i="1"/>
  <c r="J237" i="1"/>
  <c r="I237" i="1"/>
  <c r="H237" i="1"/>
  <c r="F237" i="1"/>
  <c r="J236" i="1"/>
  <c r="I236" i="1"/>
  <c r="H236" i="1"/>
  <c r="F236" i="1"/>
  <c r="J235" i="1"/>
  <c r="I235" i="1"/>
  <c r="H235" i="1"/>
  <c r="F235" i="1"/>
  <c r="J234" i="1"/>
  <c r="I234" i="1"/>
  <c r="H234" i="1"/>
  <c r="F234" i="1"/>
  <c r="J233" i="1"/>
  <c r="I233" i="1"/>
  <c r="H233" i="1"/>
  <c r="F233" i="1"/>
  <c r="J232" i="1"/>
  <c r="I232" i="1"/>
  <c r="H232" i="1"/>
  <c r="F232" i="1"/>
  <c r="J231" i="1"/>
  <c r="I231" i="1"/>
  <c r="H231" i="1"/>
  <c r="F231" i="1"/>
  <c r="J230" i="1"/>
  <c r="I230" i="1"/>
  <c r="H230" i="1"/>
  <c r="F230" i="1"/>
  <c r="J229" i="1"/>
  <c r="I229" i="1"/>
  <c r="H229" i="1"/>
  <c r="F229" i="1"/>
  <c r="J228" i="1"/>
  <c r="I228" i="1"/>
  <c r="H228" i="1"/>
  <c r="F228" i="1"/>
  <c r="J227" i="1"/>
  <c r="I227" i="1"/>
  <c r="H227" i="1"/>
  <c r="F227" i="1"/>
  <c r="J226" i="1"/>
  <c r="I226" i="1"/>
  <c r="H226" i="1"/>
  <c r="F226" i="1"/>
  <c r="J225" i="1"/>
  <c r="I225" i="1"/>
  <c r="H225" i="1"/>
  <c r="F225" i="1"/>
  <c r="J224" i="1"/>
  <c r="I224" i="1"/>
  <c r="H224" i="1"/>
  <c r="F224" i="1"/>
  <c r="J223" i="1"/>
  <c r="I223" i="1"/>
  <c r="H223" i="1"/>
  <c r="F223" i="1"/>
  <c r="J222" i="1"/>
  <c r="I222" i="1"/>
  <c r="H222" i="1"/>
  <c r="F222" i="1"/>
  <c r="J221" i="1"/>
  <c r="I221" i="1"/>
  <c r="H221" i="1"/>
  <c r="F221" i="1"/>
  <c r="J220" i="1"/>
  <c r="I220" i="1"/>
  <c r="H220" i="1"/>
  <c r="F220" i="1"/>
  <c r="J219" i="1"/>
  <c r="I219" i="1"/>
  <c r="H219" i="1"/>
  <c r="K282" i="1" l="1"/>
  <c r="N282" i="1" s="1"/>
  <c r="K227" i="1"/>
  <c r="N227" i="1" s="1"/>
  <c r="K228" i="1"/>
  <c r="N228" i="1" s="1"/>
  <c r="K231" i="1"/>
  <c r="N231" i="1" s="1"/>
  <c r="K234" i="1"/>
  <c r="N234" i="1" s="1"/>
  <c r="K237" i="1"/>
  <c r="N237" i="1" s="1"/>
  <c r="K239" i="1"/>
  <c r="N239" i="1" s="1"/>
  <c r="K241" i="1"/>
  <c r="N241" i="1" s="1"/>
  <c r="K243" i="1"/>
  <c r="N243" i="1" s="1"/>
  <c r="K245" i="1"/>
  <c r="N245" i="1" s="1"/>
  <c r="K247" i="1"/>
  <c r="N247" i="1" s="1"/>
  <c r="K287" i="1"/>
  <c r="N287" i="1" s="1"/>
  <c r="K220" i="1"/>
  <c r="N220" i="1" s="1"/>
  <c r="K250" i="1"/>
  <c r="N250" i="1" s="1"/>
  <c r="K251" i="1"/>
  <c r="N251" i="1" s="1"/>
  <c r="K254" i="1"/>
  <c r="N254" i="1" s="1"/>
  <c r="K277" i="1"/>
  <c r="N277" i="1" s="1"/>
  <c r="K278" i="1"/>
  <c r="N278" i="1" s="1"/>
  <c r="K284" i="1"/>
  <c r="N284" i="1" s="1"/>
  <c r="K285" i="1"/>
  <c r="N285" i="1" s="1"/>
  <c r="K226" i="1"/>
  <c r="N226" i="1" s="1"/>
  <c r="K236" i="1"/>
  <c r="N236" i="1" s="1"/>
  <c r="K222" i="1"/>
  <c r="N222" i="1" s="1"/>
  <c r="K253" i="1"/>
  <c r="N253" i="1" s="1"/>
  <c r="K279" i="1"/>
  <c r="N279" i="1" s="1"/>
  <c r="K224" i="1"/>
  <c r="N224" i="1" s="1"/>
  <c r="K232" i="1"/>
  <c r="N232" i="1" s="1"/>
  <c r="K233" i="1"/>
  <c r="N233" i="1" s="1"/>
  <c r="K240" i="1"/>
  <c r="N240" i="1" s="1"/>
  <c r="K244" i="1"/>
  <c r="N244" i="1" s="1"/>
  <c r="K248" i="1"/>
  <c r="N248" i="1" s="1"/>
  <c r="K252" i="1"/>
  <c r="N252" i="1" s="1"/>
  <c r="K257" i="1"/>
  <c r="N257" i="1" s="1"/>
  <c r="K261" i="1"/>
  <c r="N261" i="1" s="1"/>
  <c r="K266" i="1"/>
  <c r="N266" i="1" s="1"/>
  <c r="K270" i="1"/>
  <c r="N270" i="1" s="1"/>
  <c r="K274" i="1"/>
  <c r="N274" i="1" s="1"/>
  <c r="K281" i="1"/>
  <c r="N281" i="1" s="1"/>
  <c r="K221" i="1"/>
  <c r="N221" i="1" s="1"/>
  <c r="K223" i="1"/>
  <c r="N223" i="1" s="1"/>
  <c r="K225" i="1"/>
  <c r="N225" i="1" s="1"/>
  <c r="K229" i="1"/>
  <c r="N229" i="1" s="1"/>
  <c r="K230" i="1"/>
  <c r="N230" i="1" s="1"/>
  <c r="K235" i="1"/>
  <c r="N235" i="1" s="1"/>
  <c r="K238" i="1"/>
  <c r="N238" i="1" s="1"/>
  <c r="K242" i="1"/>
  <c r="N242" i="1" s="1"/>
  <c r="K246" i="1"/>
  <c r="N246" i="1" s="1"/>
  <c r="K280" i="1"/>
  <c r="N280" i="1" s="1"/>
  <c r="K283" i="1"/>
  <c r="N283" i="1" s="1"/>
  <c r="K286" i="1"/>
  <c r="N286" i="1" s="1"/>
  <c r="N258" i="1"/>
  <c r="N262" i="1"/>
  <c r="N256" i="1"/>
  <c r="N259" i="1"/>
  <c r="N263" i="1"/>
  <c r="N265" i="1"/>
  <c r="N267" i="1"/>
  <c r="N269" i="1"/>
  <c r="N271" i="1"/>
  <c r="N273" i="1"/>
  <c r="N275" i="1"/>
  <c r="N260" i="1"/>
  <c r="N264" i="1"/>
  <c r="N268" i="1"/>
  <c r="N272" i="1"/>
  <c r="N276" i="1"/>
  <c r="F219" i="1"/>
  <c r="K219" i="1" s="1"/>
  <c r="N219" i="1" s="1"/>
  <c r="J218" i="1"/>
  <c r="I218" i="1"/>
  <c r="F218" i="1"/>
  <c r="J192" i="1"/>
  <c r="I192" i="1"/>
  <c r="H192" i="1"/>
  <c r="F192" i="1"/>
  <c r="J216" i="1"/>
  <c r="I216" i="1"/>
  <c r="F216" i="1"/>
  <c r="J211" i="1"/>
  <c r="I211" i="1"/>
  <c r="H211" i="1"/>
  <c r="F211" i="1"/>
  <c r="J215" i="1"/>
  <c r="I215" i="1"/>
  <c r="F215" i="1"/>
  <c r="J213" i="1"/>
  <c r="I213" i="1"/>
  <c r="F213" i="1"/>
  <c r="J200" i="1"/>
  <c r="I200" i="1"/>
  <c r="H200" i="1"/>
  <c r="F200" i="1"/>
  <c r="J210" i="1"/>
  <c r="I210" i="1"/>
  <c r="H210" i="1"/>
  <c r="F210" i="1"/>
  <c r="J194" i="1"/>
  <c r="I194" i="1"/>
  <c r="F194" i="1"/>
  <c r="J201" i="1"/>
  <c r="I201" i="1"/>
  <c r="F201" i="1"/>
  <c r="J196" i="1"/>
  <c r="I196" i="1"/>
  <c r="F196" i="1"/>
  <c r="J207" i="1"/>
  <c r="I207" i="1"/>
  <c r="H207" i="1"/>
  <c r="F207" i="1"/>
  <c r="J202" i="1"/>
  <c r="I202" i="1"/>
  <c r="H202" i="1"/>
  <c r="F202" i="1"/>
  <c r="J204" i="1"/>
  <c r="I204" i="1"/>
  <c r="F204" i="1"/>
  <c r="J203" i="1"/>
  <c r="I203" i="1"/>
  <c r="H203" i="1"/>
  <c r="F203" i="1"/>
  <c r="J208" i="1"/>
  <c r="I208" i="1"/>
  <c r="H208" i="1"/>
  <c r="F208" i="1"/>
  <c r="J206" i="1"/>
  <c r="I206" i="1"/>
  <c r="H206" i="1"/>
  <c r="F206" i="1"/>
  <c r="K207" i="1" l="1"/>
  <c r="N207" i="1" s="1"/>
  <c r="K211" i="1"/>
  <c r="N211" i="1" s="1"/>
  <c r="K202" i="1"/>
  <c r="N202" i="1" s="1"/>
  <c r="K208" i="1"/>
  <c r="N208" i="1" s="1"/>
  <c r="K210" i="1"/>
  <c r="N210" i="1" s="1"/>
  <c r="K192" i="1"/>
  <c r="N192" i="1" s="1"/>
  <c r="K206" i="1"/>
  <c r="N206" i="1" s="1"/>
  <c r="K203" i="1"/>
  <c r="N203" i="1" s="1"/>
  <c r="K200" i="1"/>
  <c r="N200" i="1" s="1"/>
  <c r="J205" i="1"/>
  <c r="I205" i="1"/>
  <c r="H205" i="1"/>
  <c r="F205" i="1"/>
  <c r="J195" i="1"/>
  <c r="I195" i="1"/>
  <c r="H195" i="1"/>
  <c r="F195" i="1"/>
  <c r="J198" i="1"/>
  <c r="I198" i="1"/>
  <c r="F198" i="1"/>
  <c r="J193" i="1"/>
  <c r="I193" i="1"/>
  <c r="F193" i="1"/>
  <c r="J199" i="1"/>
  <c r="I199" i="1"/>
  <c r="H199" i="1"/>
  <c r="F199" i="1"/>
  <c r="K199" i="1" l="1"/>
  <c r="N199" i="1" s="1"/>
  <c r="K195" i="1"/>
  <c r="N195" i="1" s="1"/>
  <c r="K205" i="1"/>
  <c r="N205" i="1" s="1"/>
  <c r="J191" i="1"/>
  <c r="I191" i="1"/>
  <c r="F191" i="1"/>
  <c r="J190" i="1"/>
  <c r="I190" i="1"/>
  <c r="F190" i="1"/>
  <c r="J189" i="1"/>
  <c r="I189" i="1"/>
  <c r="F189" i="1"/>
  <c r="J188" i="1"/>
  <c r="I188" i="1"/>
  <c r="F188" i="1"/>
  <c r="J187" i="1" l="1"/>
  <c r="I187" i="1"/>
  <c r="F187" i="1" l="1"/>
  <c r="J186" i="1" l="1"/>
  <c r="I186" i="1"/>
  <c r="F186" i="1"/>
  <c r="J185" i="1"/>
  <c r="I185" i="1"/>
  <c r="F185" i="1"/>
  <c r="J184" i="1"/>
  <c r="I184" i="1"/>
  <c r="F184" i="1"/>
  <c r="J183" i="1" l="1"/>
  <c r="I183" i="1"/>
  <c r="H183" i="1"/>
  <c r="F183" i="1"/>
  <c r="J182" i="1"/>
  <c r="I182" i="1"/>
  <c r="H182" i="1"/>
  <c r="F182" i="1"/>
  <c r="J181" i="1"/>
  <c r="I181" i="1"/>
  <c r="H181" i="1"/>
  <c r="F181" i="1"/>
  <c r="J180" i="1"/>
  <c r="I180" i="1"/>
  <c r="K181" i="1" l="1"/>
  <c r="N181" i="1" s="1"/>
  <c r="K182" i="1"/>
  <c r="N182" i="1" s="1"/>
  <c r="K183" i="1"/>
  <c r="N183" i="1" s="1"/>
  <c r="F180" i="1"/>
  <c r="J179" i="1"/>
  <c r="I179" i="1"/>
  <c r="F179" i="1"/>
  <c r="J178" i="1"/>
  <c r="I178" i="1"/>
  <c r="F178" i="1"/>
  <c r="J177" i="1"/>
  <c r="I177" i="1"/>
  <c r="H177" i="1"/>
  <c r="F177" i="1"/>
  <c r="J176" i="1"/>
  <c r="I176" i="1"/>
  <c r="H176" i="1"/>
  <c r="F176" i="1"/>
  <c r="J175" i="1"/>
  <c r="I175" i="1"/>
  <c r="H175" i="1"/>
  <c r="F175" i="1"/>
  <c r="J174" i="1"/>
  <c r="I174" i="1"/>
  <c r="H174" i="1"/>
  <c r="K176" i="1" l="1"/>
  <c r="N176" i="1" s="1"/>
  <c r="K175" i="1"/>
  <c r="N175" i="1" s="1"/>
  <c r="K177" i="1"/>
  <c r="N177" i="1" s="1"/>
  <c r="F174" i="1"/>
  <c r="K174" i="1" s="1"/>
  <c r="N174" i="1" s="1"/>
  <c r="J173" i="1"/>
  <c r="I173" i="1"/>
  <c r="F173" i="1"/>
  <c r="J172" i="1"/>
  <c r="I172" i="1"/>
  <c r="H172" i="1"/>
  <c r="F172" i="1"/>
  <c r="J171" i="1"/>
  <c r="I171" i="1"/>
  <c r="H171" i="1"/>
  <c r="F171" i="1"/>
  <c r="J170" i="1"/>
  <c r="I170" i="1"/>
  <c r="F170" i="1"/>
  <c r="J169" i="1"/>
  <c r="I169" i="1"/>
  <c r="F169" i="1"/>
  <c r="K171" i="1" l="1"/>
  <c r="N171" i="1" s="1"/>
  <c r="K172" i="1"/>
  <c r="N172" i="1" s="1"/>
  <c r="J168" i="1"/>
  <c r="I168" i="1"/>
  <c r="F168" i="1" l="1"/>
  <c r="J167" i="1"/>
  <c r="I167" i="1"/>
  <c r="H167" i="1"/>
  <c r="F167" i="1"/>
  <c r="J166" i="1"/>
  <c r="I166" i="1"/>
  <c r="H166" i="1"/>
  <c r="F166" i="1"/>
  <c r="J165" i="1"/>
  <c r="I165" i="1"/>
  <c r="H165" i="1"/>
  <c r="F165" i="1"/>
  <c r="J164" i="1"/>
  <c r="I164" i="1"/>
  <c r="F164" i="1"/>
  <c r="J163" i="1"/>
  <c r="I163" i="1"/>
  <c r="H163" i="1"/>
  <c r="F163" i="1"/>
  <c r="J162" i="1"/>
  <c r="I162" i="1"/>
  <c r="H162" i="1"/>
  <c r="F162" i="1"/>
  <c r="J161" i="1"/>
  <c r="I161" i="1"/>
  <c r="H161" i="1"/>
  <c r="F161" i="1"/>
  <c r="J159" i="1"/>
  <c r="I159" i="1"/>
  <c r="H159" i="1"/>
  <c r="F159" i="1"/>
  <c r="J158" i="1"/>
  <c r="I158" i="1"/>
  <c r="H158" i="1"/>
  <c r="F158" i="1"/>
  <c r="J156" i="1"/>
  <c r="I156" i="1"/>
  <c r="H156" i="1"/>
  <c r="F156" i="1"/>
  <c r="J155" i="1"/>
  <c r="I155" i="1"/>
  <c r="F155" i="1"/>
  <c r="J154" i="1"/>
  <c r="I154" i="1"/>
  <c r="H154" i="1"/>
  <c r="F154" i="1"/>
  <c r="J153" i="1"/>
  <c r="I153" i="1"/>
  <c r="H153" i="1"/>
  <c r="F153" i="1"/>
  <c r="J152" i="1"/>
  <c r="I152" i="1"/>
  <c r="H152" i="1"/>
  <c r="F152" i="1"/>
  <c r="J151" i="1"/>
  <c r="I151" i="1"/>
  <c r="F151" i="1"/>
  <c r="J148" i="1"/>
  <c r="I148" i="1"/>
  <c r="H148" i="1"/>
  <c r="F148" i="1"/>
  <c r="J147" i="1"/>
  <c r="I147" i="1"/>
  <c r="H147" i="1"/>
  <c r="F147" i="1"/>
  <c r="J146" i="1"/>
  <c r="I146" i="1"/>
  <c r="H146" i="1"/>
  <c r="F146" i="1"/>
  <c r="J145" i="1"/>
  <c r="I145" i="1"/>
  <c r="H145" i="1"/>
  <c r="F145" i="1"/>
  <c r="J144" i="1"/>
  <c r="I144" i="1"/>
  <c r="H144" i="1"/>
  <c r="F144" i="1"/>
  <c r="J143" i="1"/>
  <c r="I143" i="1"/>
  <c r="H143" i="1"/>
  <c r="F143" i="1"/>
  <c r="J142" i="1"/>
  <c r="I142" i="1"/>
  <c r="H142" i="1"/>
  <c r="F142" i="1"/>
  <c r="J141" i="1"/>
  <c r="I141" i="1"/>
  <c r="F141" i="1"/>
  <c r="J140" i="1"/>
  <c r="I140" i="1"/>
  <c r="F140" i="1"/>
  <c r="J139" i="1"/>
  <c r="I139" i="1"/>
  <c r="F139" i="1"/>
  <c r="J138" i="1"/>
  <c r="I138" i="1"/>
  <c r="F138" i="1"/>
  <c r="J137" i="1"/>
  <c r="I137" i="1"/>
  <c r="H137" i="1"/>
  <c r="F137" i="1"/>
  <c r="J136" i="1"/>
  <c r="I136" i="1"/>
  <c r="H136" i="1"/>
  <c r="F136" i="1"/>
  <c r="J135" i="1"/>
  <c r="I135" i="1"/>
  <c r="H135" i="1"/>
  <c r="F135" i="1"/>
  <c r="J134" i="1"/>
  <c r="I134" i="1"/>
  <c r="H134" i="1"/>
  <c r="F134" i="1"/>
  <c r="J133" i="1"/>
  <c r="I133" i="1"/>
  <c r="H133" i="1"/>
  <c r="F133" i="1"/>
  <c r="J132" i="1"/>
  <c r="I132" i="1"/>
  <c r="F132" i="1"/>
  <c r="J131" i="1"/>
  <c r="I131" i="1"/>
  <c r="H131" i="1"/>
  <c r="F131" i="1"/>
  <c r="J130" i="1"/>
  <c r="I130" i="1"/>
  <c r="F130" i="1"/>
  <c r="K163" i="1" l="1"/>
  <c r="K152" i="1"/>
  <c r="N152" i="1" s="1"/>
  <c r="K154" i="1"/>
  <c r="K158" i="1"/>
  <c r="N158" i="1" s="1"/>
  <c r="K161" i="1"/>
  <c r="N161" i="1" s="1"/>
  <c r="K131" i="1"/>
  <c r="N131" i="1" s="1"/>
  <c r="K136" i="1"/>
  <c r="N136" i="1" s="1"/>
  <c r="K165" i="1"/>
  <c r="N165" i="1" s="1"/>
  <c r="K134" i="1"/>
  <c r="N134" i="1" s="1"/>
  <c r="K133" i="1"/>
  <c r="N133" i="1" s="1"/>
  <c r="K137" i="1"/>
  <c r="N137" i="1" s="1"/>
  <c r="K143" i="1"/>
  <c r="N143" i="1" s="1"/>
  <c r="K145" i="1"/>
  <c r="N145" i="1" s="1"/>
  <c r="K147" i="1"/>
  <c r="N147" i="1" s="1"/>
  <c r="K148" i="1"/>
  <c r="N148" i="1" s="1"/>
  <c r="K156" i="1"/>
  <c r="N156" i="1" s="1"/>
  <c r="K162" i="1"/>
  <c r="N162" i="1" s="1"/>
  <c r="K166" i="1"/>
  <c r="N166" i="1" s="1"/>
  <c r="K135" i="1"/>
  <c r="N135" i="1" s="1"/>
  <c r="K142" i="1"/>
  <c r="N142" i="1" s="1"/>
  <c r="K144" i="1"/>
  <c r="N144" i="1" s="1"/>
  <c r="K146" i="1"/>
  <c r="N146" i="1" s="1"/>
  <c r="K153" i="1"/>
  <c r="N153" i="1" s="1"/>
  <c r="K159" i="1"/>
  <c r="N159" i="1" s="1"/>
  <c r="N163" i="1"/>
  <c r="K167" i="1"/>
  <c r="N167" i="1" s="1"/>
  <c r="N154" i="1"/>
  <c r="J129" i="1"/>
  <c r="I129" i="1"/>
  <c r="F129" i="1" l="1"/>
  <c r="J127" i="1"/>
  <c r="I127" i="1"/>
  <c r="F127" i="1"/>
  <c r="J125" i="1"/>
  <c r="I125" i="1"/>
  <c r="F125" i="1"/>
  <c r="J123" i="1"/>
  <c r="I123" i="1"/>
  <c r="F123" i="1"/>
  <c r="J120" i="1"/>
  <c r="I120" i="1"/>
  <c r="H120" i="1"/>
  <c r="F120" i="1"/>
  <c r="J119" i="1"/>
  <c r="I119" i="1"/>
  <c r="F119" i="1"/>
  <c r="J118" i="1"/>
  <c r="I118" i="1"/>
  <c r="H118" i="1"/>
  <c r="F118" i="1"/>
  <c r="J117" i="1"/>
  <c r="I117" i="1"/>
  <c r="H117" i="1"/>
  <c r="F117" i="1"/>
  <c r="J116" i="1"/>
  <c r="I116" i="1"/>
  <c r="F116" i="1"/>
  <c r="J115" i="1"/>
  <c r="I115" i="1"/>
  <c r="K117" i="1" l="1"/>
  <c r="N117" i="1" s="1"/>
  <c r="K120" i="1"/>
  <c r="N120" i="1" s="1"/>
  <c r="K118" i="1"/>
  <c r="N118" i="1" s="1"/>
  <c r="F115" i="1"/>
  <c r="J114" i="1"/>
  <c r="I114" i="1"/>
  <c r="F114" i="1"/>
  <c r="J105" i="1"/>
  <c r="I105" i="1"/>
  <c r="H105" i="1"/>
  <c r="F105" i="1"/>
  <c r="J104" i="1"/>
  <c r="I104" i="1"/>
  <c r="H104" i="1"/>
  <c r="F104" i="1"/>
  <c r="J103" i="1"/>
  <c r="I103" i="1"/>
  <c r="H103" i="1"/>
  <c r="F103" i="1"/>
  <c r="J102" i="1"/>
  <c r="I102" i="1"/>
  <c r="H102" i="1"/>
  <c r="F102" i="1"/>
  <c r="J101" i="1"/>
  <c r="I101" i="1"/>
  <c r="H101" i="1"/>
  <c r="F101" i="1"/>
  <c r="J100" i="1"/>
  <c r="I100" i="1"/>
  <c r="H100" i="1"/>
  <c r="F100" i="1"/>
  <c r="J99" i="1"/>
  <c r="I99" i="1"/>
  <c r="F99" i="1"/>
  <c r="J98" i="1"/>
  <c r="I98" i="1"/>
  <c r="H98" i="1"/>
  <c r="F98" i="1"/>
  <c r="J97" i="1"/>
  <c r="I97" i="1"/>
  <c r="F97" i="1"/>
  <c r="J96" i="1"/>
  <c r="I96" i="1"/>
  <c r="H96" i="1"/>
  <c r="F96" i="1"/>
  <c r="J95" i="1"/>
  <c r="I95" i="1"/>
  <c r="H95" i="1"/>
  <c r="F95" i="1"/>
  <c r="J94" i="1"/>
  <c r="I94" i="1"/>
  <c r="F94" i="1"/>
  <c r="J93" i="1"/>
  <c r="I93" i="1"/>
  <c r="H93" i="1"/>
  <c r="F93" i="1"/>
  <c r="J92" i="1"/>
  <c r="I92" i="1"/>
  <c r="F92" i="1"/>
  <c r="J91" i="1"/>
  <c r="I91" i="1"/>
  <c r="H91" i="1"/>
  <c r="F91" i="1"/>
  <c r="J90" i="1"/>
  <c r="I90" i="1"/>
  <c r="H90" i="1"/>
  <c r="F90" i="1"/>
  <c r="J89" i="1"/>
  <c r="I89" i="1"/>
  <c r="H89" i="1"/>
  <c r="F89" i="1"/>
  <c r="J88" i="1"/>
  <c r="I88" i="1"/>
  <c r="H88" i="1"/>
  <c r="F88" i="1"/>
  <c r="J87" i="1"/>
  <c r="I87" i="1"/>
  <c r="H87" i="1"/>
  <c r="F87" i="1"/>
  <c r="J86" i="1"/>
  <c r="I86" i="1"/>
  <c r="H86" i="1"/>
  <c r="F86" i="1"/>
  <c r="J85" i="1"/>
  <c r="I85" i="1"/>
  <c r="H85" i="1"/>
  <c r="F85" i="1"/>
  <c r="J84" i="1"/>
  <c r="I84" i="1"/>
  <c r="H84" i="1"/>
  <c r="F84" i="1"/>
  <c r="J83" i="1"/>
  <c r="I83" i="1"/>
  <c r="H83" i="1"/>
  <c r="F83" i="1"/>
  <c r="J82" i="1"/>
  <c r="I82" i="1"/>
  <c r="H82" i="1"/>
  <c r="F82" i="1"/>
  <c r="J81" i="1"/>
  <c r="I81" i="1"/>
  <c r="H81" i="1"/>
  <c r="F81" i="1"/>
  <c r="J80" i="1"/>
  <c r="I80" i="1"/>
  <c r="H80" i="1"/>
  <c r="F80" i="1"/>
  <c r="J79" i="1"/>
  <c r="I79" i="1"/>
  <c r="F79" i="1"/>
  <c r="J78" i="1"/>
  <c r="I78" i="1"/>
  <c r="H78" i="1"/>
  <c r="F78" i="1"/>
  <c r="J77" i="1"/>
  <c r="I77" i="1"/>
  <c r="H77" i="1"/>
  <c r="F77" i="1"/>
  <c r="J76" i="1"/>
  <c r="I76" i="1"/>
  <c r="H76" i="1"/>
  <c r="F76" i="1"/>
  <c r="J75" i="1"/>
  <c r="I75" i="1"/>
  <c r="H75" i="1"/>
  <c r="F75" i="1"/>
  <c r="J74" i="1"/>
  <c r="I74" i="1"/>
  <c r="H74" i="1"/>
  <c r="F74" i="1"/>
  <c r="J73" i="1"/>
  <c r="I73" i="1"/>
  <c r="F73" i="1"/>
  <c r="J72" i="1"/>
  <c r="I72" i="1"/>
  <c r="H72" i="1"/>
  <c r="F72" i="1"/>
  <c r="J71" i="1"/>
  <c r="I71" i="1"/>
  <c r="H71" i="1"/>
  <c r="F71" i="1"/>
  <c r="K72" i="1" l="1"/>
  <c r="N72" i="1" s="1"/>
  <c r="K71" i="1"/>
  <c r="N71" i="1" s="1"/>
  <c r="K96" i="1"/>
  <c r="N96" i="1" s="1"/>
  <c r="K100" i="1"/>
  <c r="N100" i="1" s="1"/>
  <c r="K81" i="1"/>
  <c r="N81" i="1" s="1"/>
  <c r="K89" i="1"/>
  <c r="N89" i="1" s="1"/>
  <c r="K98" i="1"/>
  <c r="N98" i="1" s="1"/>
  <c r="K83" i="1"/>
  <c r="N83" i="1" s="1"/>
  <c r="K93" i="1"/>
  <c r="N93" i="1" s="1"/>
  <c r="K76" i="1"/>
  <c r="N76" i="1" s="1"/>
  <c r="K78" i="1"/>
  <c r="N78" i="1" s="1"/>
  <c r="K80" i="1"/>
  <c r="N80" i="1" s="1"/>
  <c r="K101" i="1"/>
  <c r="N101" i="1" s="1"/>
  <c r="K103" i="1"/>
  <c r="N103" i="1" s="1"/>
  <c r="K105" i="1"/>
  <c r="N105" i="1" s="1"/>
  <c r="K75" i="1"/>
  <c r="N75" i="1" s="1"/>
  <c r="K77" i="1"/>
  <c r="N77" i="1" s="1"/>
  <c r="K102" i="1"/>
  <c r="N102" i="1" s="1"/>
  <c r="K104" i="1"/>
  <c r="N104" i="1" s="1"/>
  <c r="K85" i="1"/>
  <c r="N85" i="1" s="1"/>
  <c r="K87" i="1"/>
  <c r="N87" i="1" s="1"/>
  <c r="K91" i="1"/>
  <c r="N91" i="1" s="1"/>
  <c r="K95" i="1"/>
  <c r="N95" i="1" s="1"/>
  <c r="K74" i="1"/>
  <c r="N74" i="1" s="1"/>
  <c r="K82" i="1"/>
  <c r="N82" i="1" s="1"/>
  <c r="K84" i="1"/>
  <c r="N84" i="1" s="1"/>
  <c r="K86" i="1"/>
  <c r="N86" i="1" s="1"/>
  <c r="K88" i="1"/>
  <c r="N88" i="1" s="1"/>
  <c r="K90" i="1"/>
  <c r="N90" i="1" s="1"/>
  <c r="J66" i="1"/>
  <c r="I66" i="1"/>
  <c r="F66" i="1"/>
  <c r="J70" i="1"/>
  <c r="I70" i="1"/>
  <c r="H70" i="1"/>
  <c r="F70" i="1"/>
  <c r="K70" i="1" l="1"/>
  <c r="N70" i="1" s="1"/>
  <c r="J65" i="1"/>
  <c r="I65" i="1"/>
  <c r="H65" i="1"/>
  <c r="F65" i="1" l="1"/>
  <c r="K65" i="1" s="1"/>
  <c r="N65" i="1" s="1"/>
  <c r="J64" i="1"/>
  <c r="I64" i="1"/>
  <c r="F64" i="1"/>
  <c r="J61" i="1" l="1"/>
  <c r="I61" i="1"/>
  <c r="F61" i="1" l="1"/>
  <c r="J60" i="1" l="1"/>
  <c r="I60" i="1"/>
  <c r="F60" i="1" l="1"/>
  <c r="J59" i="1"/>
  <c r="I59" i="1"/>
  <c r="H59" i="1"/>
  <c r="F59" i="1"/>
  <c r="J58" i="1"/>
  <c r="I58" i="1"/>
  <c r="H58" i="1"/>
  <c r="F58" i="1"/>
  <c r="J57" i="1"/>
  <c r="I57" i="1"/>
  <c r="H57" i="1"/>
  <c r="F57" i="1"/>
  <c r="J56" i="1"/>
  <c r="I56" i="1"/>
  <c r="H56" i="1"/>
  <c r="F56" i="1"/>
  <c r="J55" i="1"/>
  <c r="I55" i="1"/>
  <c r="H55" i="1"/>
  <c r="F55" i="1"/>
  <c r="J54" i="1"/>
  <c r="I54" i="1"/>
  <c r="H54" i="1"/>
  <c r="F54" i="1"/>
  <c r="J53" i="1"/>
  <c r="I53" i="1"/>
  <c r="F53" i="1"/>
  <c r="J52" i="1"/>
  <c r="I52" i="1"/>
  <c r="H52" i="1"/>
  <c r="F52" i="1"/>
  <c r="J51" i="1"/>
  <c r="I51" i="1"/>
  <c r="H51" i="1"/>
  <c r="F51" i="1"/>
  <c r="J50" i="1"/>
  <c r="I50" i="1"/>
  <c r="H50" i="1"/>
  <c r="F50" i="1"/>
  <c r="J49" i="1"/>
  <c r="I49" i="1"/>
  <c r="H49" i="1"/>
  <c r="F49" i="1"/>
  <c r="J48" i="1"/>
  <c r="I48" i="1"/>
  <c r="H48" i="1"/>
  <c r="F48" i="1"/>
  <c r="J47" i="1"/>
  <c r="I47" i="1"/>
  <c r="H47" i="1"/>
  <c r="F47" i="1"/>
  <c r="J46" i="1"/>
  <c r="I46" i="1"/>
  <c r="F46" i="1"/>
  <c r="J45" i="1"/>
  <c r="I45" i="1"/>
  <c r="F45" i="1"/>
  <c r="J44" i="1"/>
  <c r="I44" i="1"/>
  <c r="F44" i="1"/>
  <c r="J42" i="1"/>
  <c r="I42" i="1"/>
  <c r="F42" i="1"/>
  <c r="K52" i="1" l="1"/>
  <c r="N52" i="1" s="1"/>
  <c r="K48" i="1"/>
  <c r="N48" i="1" s="1"/>
  <c r="K50" i="1"/>
  <c r="N50" i="1" s="1"/>
  <c r="K54" i="1"/>
  <c r="N54" i="1" s="1"/>
  <c r="K56" i="1"/>
  <c r="N56" i="1" s="1"/>
  <c r="K58" i="1"/>
  <c r="N58" i="1" s="1"/>
  <c r="K47" i="1"/>
  <c r="N47" i="1" s="1"/>
  <c r="K49" i="1"/>
  <c r="N49" i="1" s="1"/>
  <c r="K51" i="1"/>
  <c r="N51" i="1" s="1"/>
  <c r="K55" i="1"/>
  <c r="N55" i="1" s="1"/>
  <c r="K57" i="1"/>
  <c r="N57" i="1" s="1"/>
  <c r="K59" i="1"/>
  <c r="N59" i="1" s="1"/>
  <c r="J41" i="1"/>
  <c r="I41" i="1"/>
  <c r="H41" i="1"/>
  <c r="F41" i="1"/>
  <c r="J38" i="1"/>
  <c r="I38" i="1"/>
  <c r="H38" i="1"/>
  <c r="F38" i="1"/>
  <c r="J37" i="1"/>
  <c r="I37" i="1"/>
  <c r="F37" i="1"/>
  <c r="J35" i="1"/>
  <c r="I35" i="1"/>
  <c r="F35" i="1"/>
  <c r="J36" i="1"/>
  <c r="I36" i="1"/>
  <c r="K38" i="1" l="1"/>
  <c r="N38" i="1" s="1"/>
  <c r="K41" i="1"/>
  <c r="N41" i="1" s="1"/>
  <c r="F36" i="1"/>
  <c r="J31" i="1" l="1"/>
  <c r="I31" i="1"/>
  <c r="F31" i="1" l="1"/>
  <c r="J34" i="1" l="1"/>
  <c r="I34" i="1"/>
  <c r="F34" i="1"/>
  <c r="J33" i="1"/>
  <c r="I33" i="1"/>
  <c r="F33" i="1" l="1"/>
  <c r="J26" i="1" l="1"/>
  <c r="I26" i="1"/>
  <c r="F26" i="1"/>
  <c r="J25" i="1"/>
  <c r="I25" i="1"/>
  <c r="F25" i="1"/>
  <c r="J24" i="1" l="1"/>
  <c r="I24" i="1"/>
  <c r="F24" i="1"/>
  <c r="J23" i="1"/>
  <c r="I23" i="1"/>
  <c r="F23" i="1"/>
  <c r="J22" i="1"/>
  <c r="I22" i="1"/>
  <c r="H22" i="1"/>
  <c r="F22" i="1"/>
  <c r="J21" i="1"/>
  <c r="I21" i="1"/>
  <c r="F21" i="1"/>
  <c r="J20" i="1"/>
  <c r="I20" i="1"/>
  <c r="F20" i="1"/>
  <c r="J19" i="1"/>
  <c r="I19" i="1"/>
  <c r="F19" i="1"/>
  <c r="J18" i="1"/>
  <c r="I18" i="1"/>
  <c r="F18" i="1"/>
  <c r="J17" i="1"/>
  <c r="I17" i="1"/>
  <c r="F17" i="1"/>
  <c r="J16" i="1"/>
  <c r="I16" i="1"/>
  <c r="F16" i="1"/>
  <c r="K22" i="1" l="1"/>
  <c r="N22" i="1" s="1"/>
  <c r="J15" i="1"/>
  <c r="I15" i="1"/>
  <c r="F15" i="1"/>
  <c r="J14" i="1"/>
  <c r="I14" i="1"/>
  <c r="F14" i="1"/>
  <c r="H9" i="1"/>
  <c r="H8" i="1"/>
  <c r="H7" i="1"/>
  <c r="H5" i="1"/>
  <c r="AQ201" i="7"/>
  <c r="AO201" i="7" s="1"/>
  <c r="AQ197" i="7"/>
  <c r="AK197" i="7" s="1"/>
  <c r="AQ205" i="7"/>
  <c r="AO205" i="7" s="1"/>
  <c r="AQ198" i="7"/>
  <c r="AK198" i="7" s="1"/>
  <c r="AQ202" i="7"/>
  <c r="AO202" i="7" s="1"/>
  <c r="AQ206" i="7"/>
  <c r="AK206" i="7" s="1"/>
  <c r="AQ199" i="7"/>
  <c r="AO199" i="7" s="1"/>
  <c r="AQ203" i="7"/>
  <c r="AK203" i="7" s="1"/>
  <c r="AQ207" i="7"/>
  <c r="AO207" i="7" s="1"/>
  <c r="AQ200" i="7"/>
  <c r="AK200" i="7" s="1"/>
  <c r="AQ204" i="7"/>
  <c r="AP204" i="7" s="1"/>
  <c r="AQ220" i="7"/>
  <c r="AO220" i="7" s="1"/>
  <c r="AQ232" i="7"/>
  <c r="AK232" i="7" s="1"/>
  <c r="AQ228" i="7"/>
  <c r="AO228" i="7" s="1"/>
  <c r="AQ236" i="7"/>
  <c r="AK236" i="7" s="1"/>
  <c r="AQ240" i="7"/>
  <c r="AO240" i="7" s="1"/>
  <c r="AQ248" i="7"/>
  <c r="AK248" i="7" s="1"/>
  <c r="AQ264" i="7"/>
  <c r="AO264" i="7" s="1"/>
  <c r="AQ276" i="7"/>
  <c r="AK276" i="7" s="1"/>
  <c r="AQ209" i="7"/>
  <c r="AO209" i="7" s="1"/>
  <c r="AQ213" i="7"/>
  <c r="AK213" i="7" s="1"/>
  <c r="AQ217" i="7"/>
  <c r="AO217" i="7" s="1"/>
  <c r="AQ221" i="7"/>
  <c r="AK221" i="7" s="1"/>
  <c r="AQ225" i="7"/>
  <c r="AO225" i="7" s="1"/>
  <c r="AQ229" i="7"/>
  <c r="AO229" i="7" s="1"/>
  <c r="AQ233" i="7"/>
  <c r="AO233" i="7" s="1"/>
  <c r="AQ237" i="7"/>
  <c r="AO237" i="7" s="1"/>
  <c r="AQ241" i="7"/>
  <c r="AO241" i="7" s="1"/>
  <c r="AQ245" i="7"/>
  <c r="AK245" i="7" s="1"/>
  <c r="AQ249" i="7"/>
  <c r="AO249" i="7" s="1"/>
  <c r="AQ253" i="7"/>
  <c r="AK253" i="7" s="1"/>
  <c r="AQ257" i="7"/>
  <c r="AO257" i="7" s="1"/>
  <c r="AQ261" i="7"/>
  <c r="AK261" i="7" s="1"/>
  <c r="AQ265" i="7"/>
  <c r="AO265" i="7" s="1"/>
  <c r="AQ269" i="7"/>
  <c r="AK269" i="7" s="1"/>
  <c r="AQ273" i="7"/>
  <c r="AO273" i="7" s="1"/>
  <c r="AQ277" i="7"/>
  <c r="AK277" i="7" s="1"/>
  <c r="AQ224" i="7"/>
  <c r="AO224" i="7" s="1"/>
  <c r="AQ244" i="7"/>
  <c r="AK244" i="7" s="1"/>
  <c r="AQ272" i="7"/>
  <c r="AO272" i="7" s="1"/>
  <c r="AQ210" i="7"/>
  <c r="AM210" i="7" s="1"/>
  <c r="AQ226" i="7"/>
  <c r="AO226" i="7" s="1"/>
  <c r="AQ246" i="7"/>
  <c r="AK246" i="7" s="1"/>
  <c r="AQ250" i="7"/>
  <c r="AO250" i="7" s="1"/>
  <c r="AQ258" i="7"/>
  <c r="AK258" i="7" s="1"/>
  <c r="AQ270" i="7"/>
  <c r="AO270" i="7" s="1"/>
  <c r="AQ274" i="7"/>
  <c r="AK274" i="7" s="1"/>
  <c r="AQ278" i="7"/>
  <c r="AO278" i="7" s="1"/>
  <c r="AQ208" i="7"/>
  <c r="AK208" i="7" s="1"/>
  <c r="AQ212" i="7"/>
  <c r="AO212" i="7" s="1"/>
  <c r="AQ216" i="7"/>
  <c r="AK216" i="7" s="1"/>
  <c r="AQ252" i="7"/>
  <c r="AO252" i="7" s="1"/>
  <c r="AQ256" i="7"/>
  <c r="AK256" i="7" s="1"/>
  <c r="AQ260" i="7"/>
  <c r="AO260" i="7" s="1"/>
  <c r="AQ268" i="7"/>
  <c r="AK268" i="7" s="1"/>
  <c r="AQ214" i="7"/>
  <c r="AO214" i="7" s="1"/>
  <c r="AQ218" i="7"/>
  <c r="AK218" i="7" s="1"/>
  <c r="AQ222" i="7"/>
  <c r="AO222" i="7" s="1"/>
  <c r="AQ230" i="7"/>
  <c r="AK230" i="7" s="1"/>
  <c r="AQ234" i="7"/>
  <c r="AO234" i="7" s="1"/>
  <c r="AQ238" i="7"/>
  <c r="AK238" i="7" s="1"/>
  <c r="AQ242" i="7"/>
  <c r="AO242" i="7" s="1"/>
  <c r="AQ254" i="7"/>
  <c r="AK254" i="7" s="1"/>
  <c r="AQ262" i="7"/>
  <c r="AO262" i="7" s="1"/>
  <c r="AQ266" i="7"/>
  <c r="AO266" i="7" s="1"/>
  <c r="AQ211" i="7"/>
  <c r="AK211" i="7" s="1"/>
  <c r="AQ215" i="7"/>
  <c r="AO215" i="7" s="1"/>
  <c r="AQ219" i="7"/>
  <c r="AL219" i="7" s="1"/>
  <c r="AQ223" i="7"/>
  <c r="AO223" i="7" s="1"/>
  <c r="AQ227" i="7"/>
  <c r="AP227" i="7" s="1"/>
  <c r="AQ231" i="7"/>
  <c r="AK231" i="7" s="1"/>
  <c r="AQ235" i="7"/>
  <c r="AL235" i="7" s="1"/>
  <c r="AQ239" i="7"/>
  <c r="AO239" i="7" s="1"/>
  <c r="AQ243" i="7"/>
  <c r="AK243" i="7" s="1"/>
  <c r="AQ247" i="7"/>
  <c r="AO247" i="7" s="1"/>
  <c r="AQ251" i="7"/>
  <c r="AK251" i="7" s="1"/>
  <c r="AQ255" i="7"/>
  <c r="AN255" i="7" s="1"/>
  <c r="AQ259" i="7"/>
  <c r="AL259" i="7" s="1"/>
  <c r="AQ263" i="7"/>
  <c r="AO263" i="7" s="1"/>
  <c r="AQ267" i="7"/>
  <c r="AK267" i="7" s="1"/>
  <c r="AQ271" i="7"/>
  <c r="AO271" i="7" s="1"/>
  <c r="AQ275" i="7"/>
  <c r="AL275" i="7" s="1"/>
  <c r="AQ279" i="7"/>
  <c r="AK279" i="7" s="1"/>
  <c r="AQ284" i="7"/>
  <c r="AO284" i="7" s="1"/>
  <c r="AQ288" i="7"/>
  <c r="AK288" i="7" s="1"/>
  <c r="AQ292" i="7"/>
  <c r="AO292" i="7" s="1"/>
  <c r="AQ296" i="7"/>
  <c r="AK296" i="7" s="1"/>
  <c r="AQ300" i="7"/>
  <c r="AO300" i="7" s="1"/>
  <c r="AQ337" i="7"/>
  <c r="AK337" i="7" s="1"/>
  <c r="AQ281" i="7"/>
  <c r="AO281" i="7" s="1"/>
  <c r="AQ285" i="7"/>
  <c r="AK285" i="7" s="1"/>
  <c r="AQ289" i="7"/>
  <c r="AO289" i="7" s="1"/>
  <c r="AQ293" i="7"/>
  <c r="AK293" i="7" s="1"/>
  <c r="AQ297" i="7"/>
  <c r="AO297" i="7" s="1"/>
  <c r="AQ301" i="7"/>
  <c r="AK301" i="7" s="1"/>
  <c r="AQ312" i="7"/>
  <c r="AO312" i="7" s="1"/>
  <c r="AQ324" i="7"/>
  <c r="AK324" i="7" s="1"/>
  <c r="AQ332" i="7"/>
  <c r="AO332" i="7" s="1"/>
  <c r="AQ338" i="7"/>
  <c r="AK338" i="7" s="1"/>
  <c r="AQ346" i="7"/>
  <c r="AO346" i="7" s="1"/>
  <c r="AQ282" i="7"/>
  <c r="AK282" i="7" s="1"/>
  <c r="AQ286" i="7"/>
  <c r="AO286" i="7" s="1"/>
  <c r="AQ298" i="7"/>
  <c r="AK298" i="7" s="1"/>
  <c r="AQ302" i="7"/>
  <c r="AO302" i="7" s="1"/>
  <c r="AQ303" i="7"/>
  <c r="AK303" i="7" s="1"/>
  <c r="AQ305" i="7"/>
  <c r="AO305" i="7" s="1"/>
  <c r="AQ308" i="7"/>
  <c r="AK308" i="7" s="1"/>
  <c r="AQ309" i="7"/>
  <c r="AO309" i="7" s="1"/>
  <c r="AQ350" i="7"/>
  <c r="AK350" i="7" s="1"/>
  <c r="AQ355" i="7"/>
  <c r="AO355" i="7" s="1"/>
  <c r="AQ280" i="7"/>
  <c r="AK280" i="7" s="1"/>
  <c r="AQ290" i="7"/>
  <c r="AO290" i="7" s="1"/>
  <c r="AQ294" i="7"/>
  <c r="AO294" i="7" s="1"/>
  <c r="AQ283" i="7"/>
  <c r="AO283" i="7" s="1"/>
  <c r="AQ287" i="7"/>
  <c r="AL287" i="7" s="1"/>
  <c r="AQ291" i="7"/>
  <c r="AL291" i="7" s="1"/>
  <c r="AQ295" i="7"/>
  <c r="AL295" i="7" s="1"/>
  <c r="AQ299" i="7"/>
  <c r="AK299" i="7" s="1"/>
  <c r="AN301" i="7"/>
  <c r="AQ304" i="7"/>
  <c r="AP304" i="7" s="1"/>
  <c r="AQ316" i="7"/>
  <c r="AK316" i="7" s="1"/>
  <c r="AQ320" i="7"/>
  <c r="AO320" i="7" s="1"/>
  <c r="AQ328" i="7"/>
  <c r="AK328" i="7" s="1"/>
  <c r="AQ336" i="7"/>
  <c r="AO336" i="7" s="1"/>
  <c r="AQ342" i="7"/>
  <c r="AK342" i="7" s="1"/>
  <c r="AQ313" i="7"/>
  <c r="AO313" i="7" s="1"/>
  <c r="AQ317" i="7"/>
  <c r="AK317" i="7" s="1"/>
  <c r="AQ321" i="7"/>
  <c r="AO321" i="7" s="1"/>
  <c r="AQ325" i="7"/>
  <c r="AK325" i="7" s="1"/>
  <c r="AQ329" i="7"/>
  <c r="AO329" i="7" s="1"/>
  <c r="AQ333" i="7"/>
  <c r="AK333" i="7" s="1"/>
  <c r="AQ339" i="7"/>
  <c r="AO339" i="7" s="1"/>
  <c r="AQ343" i="7"/>
  <c r="AK343" i="7" s="1"/>
  <c r="AQ347" i="7"/>
  <c r="AO347" i="7" s="1"/>
  <c r="AQ351" i="7"/>
  <c r="AK351" i="7" s="1"/>
  <c r="AQ306" i="7"/>
  <c r="AO306" i="7" s="1"/>
  <c r="AQ310" i="7"/>
  <c r="AM310" i="7" s="1"/>
  <c r="AQ314" i="7"/>
  <c r="AO314" i="7" s="1"/>
  <c r="AQ318" i="7"/>
  <c r="AK318" i="7" s="1"/>
  <c r="AQ322" i="7"/>
  <c r="AO322" i="7" s="1"/>
  <c r="AQ326" i="7"/>
  <c r="AM326" i="7" s="1"/>
  <c r="AQ330" i="7"/>
  <c r="AO330" i="7" s="1"/>
  <c r="AQ334" i="7"/>
  <c r="AK334" i="7" s="1"/>
  <c r="AQ340" i="7"/>
  <c r="AO340" i="7" s="1"/>
  <c r="AQ344" i="7"/>
  <c r="AK344" i="7" s="1"/>
  <c r="AQ348" i="7"/>
  <c r="AO348" i="7" s="1"/>
  <c r="AQ352" i="7"/>
  <c r="AK352" i="7" s="1"/>
  <c r="AQ353" i="7"/>
  <c r="AO353" i="7" s="1"/>
  <c r="AQ307" i="7"/>
  <c r="AK307" i="7" s="1"/>
  <c r="AQ311" i="7"/>
  <c r="AK311" i="7" s="1"/>
  <c r="AQ315" i="7"/>
  <c r="AP315" i="7" s="1"/>
  <c r="AQ319" i="7"/>
  <c r="AK319" i="7" s="1"/>
  <c r="AQ323" i="7"/>
  <c r="AP323" i="7" s="1"/>
  <c r="AQ327" i="7"/>
  <c r="AK327" i="7" s="1"/>
  <c r="AQ331" i="7"/>
  <c r="AP331" i="7" s="1"/>
  <c r="AQ335" i="7"/>
  <c r="AK335" i="7" s="1"/>
  <c r="AQ341" i="7"/>
  <c r="AP341" i="7" s="1"/>
  <c r="AQ345" i="7"/>
  <c r="AK345" i="7" s="1"/>
  <c r="AQ349" i="7"/>
  <c r="AK349" i="7" s="1"/>
  <c r="AQ354" i="7"/>
  <c r="AK354" i="7" s="1"/>
  <c r="AQ359" i="7"/>
  <c r="AO359" i="7" s="1"/>
  <c r="AQ367" i="7"/>
  <c r="AK367" i="7" s="1"/>
  <c r="AQ375" i="7"/>
  <c r="AO375" i="7" s="1"/>
  <c r="AQ363" i="7"/>
  <c r="AK363" i="7" s="1"/>
  <c r="AQ371" i="7"/>
  <c r="AO371" i="7" s="1"/>
  <c r="AQ379" i="7"/>
  <c r="AK379" i="7" s="1"/>
  <c r="AQ396" i="7"/>
  <c r="AO396" i="7" s="1"/>
  <c r="AQ356" i="7"/>
  <c r="AK356" i="7" s="1"/>
  <c r="AQ360" i="7"/>
  <c r="AO360" i="7" s="1"/>
  <c r="AQ364" i="7"/>
  <c r="AK364" i="7" s="1"/>
  <c r="AQ368" i="7"/>
  <c r="AO368" i="7" s="1"/>
  <c r="AQ372" i="7"/>
  <c r="AO372" i="7" s="1"/>
  <c r="AQ376" i="7"/>
  <c r="AP376" i="7" s="1"/>
  <c r="AQ380" i="7"/>
  <c r="AK380" i="7" s="1"/>
  <c r="AQ381" i="7"/>
  <c r="AQ385" i="7"/>
  <c r="AK385" i="7" s="1"/>
  <c r="AQ389" i="7"/>
  <c r="AP389" i="7" s="1"/>
  <c r="AQ393" i="7"/>
  <c r="AK393" i="7" s="1"/>
  <c r="AQ397" i="7"/>
  <c r="AP397" i="7" s="1"/>
  <c r="AQ388" i="7"/>
  <c r="AO388" i="7" s="1"/>
  <c r="AQ357" i="7"/>
  <c r="AP357" i="7" s="1"/>
  <c r="AQ373" i="7"/>
  <c r="AK373" i="7" s="1"/>
  <c r="AQ377" i="7"/>
  <c r="AP377" i="7" s="1"/>
  <c r="AQ382" i="7"/>
  <c r="AK382" i="7" s="1"/>
  <c r="AQ386" i="7"/>
  <c r="AP386" i="7" s="1"/>
  <c r="AQ390" i="7"/>
  <c r="AK390" i="7" s="1"/>
  <c r="AQ394" i="7"/>
  <c r="AQ398" i="7"/>
  <c r="AK398" i="7" s="1"/>
  <c r="AQ384" i="7"/>
  <c r="AP384" i="7" s="1"/>
  <c r="AQ392" i="7"/>
  <c r="AK392" i="7" s="1"/>
  <c r="AQ400" i="7"/>
  <c r="AQ361" i="7"/>
  <c r="AK361" i="7" s="1"/>
  <c r="AQ365" i="7"/>
  <c r="AP365" i="7" s="1"/>
  <c r="AQ369" i="7"/>
  <c r="AK369" i="7" s="1"/>
  <c r="AQ358" i="7"/>
  <c r="AQ362" i="7"/>
  <c r="AL362" i="7" s="1"/>
  <c r="AQ366" i="7"/>
  <c r="AQ370" i="7"/>
  <c r="AP370" i="7" s="1"/>
  <c r="AQ374" i="7"/>
  <c r="AQ378" i="7"/>
  <c r="AP378" i="7" s="1"/>
  <c r="AQ383" i="7"/>
  <c r="AP383" i="7" s="1"/>
  <c r="AQ387" i="7"/>
  <c r="AQ391" i="7"/>
  <c r="AP391" i="7" s="1"/>
  <c r="AQ395" i="7"/>
  <c r="AQ399" i="7"/>
  <c r="AL399" i="7" s="1"/>
  <c r="AQ406" i="7"/>
  <c r="AP406" i="7" s="1"/>
  <c r="AQ425" i="7"/>
  <c r="AK425" i="7" s="1"/>
  <c r="AQ403" i="7"/>
  <c r="AQ407" i="7"/>
  <c r="AK407" i="7" s="1"/>
  <c r="AQ411" i="7"/>
  <c r="AQ414" i="7"/>
  <c r="AK414" i="7" s="1"/>
  <c r="AQ419" i="7"/>
  <c r="AP419" i="7" s="1"/>
  <c r="AQ424" i="7"/>
  <c r="AK424" i="7" s="1"/>
  <c r="AQ427" i="7"/>
  <c r="AL427" i="7" s="1"/>
  <c r="AQ437" i="7"/>
  <c r="AK437" i="7" s="1"/>
  <c r="AQ410" i="7"/>
  <c r="AP410" i="7" s="1"/>
  <c r="AQ404" i="7"/>
  <c r="AK404" i="7" s="1"/>
  <c r="AQ412" i="7"/>
  <c r="AN412" i="7" s="1"/>
  <c r="AQ416" i="7"/>
  <c r="AK416" i="7" s="1"/>
  <c r="AQ421" i="7"/>
  <c r="AP421" i="7" s="1"/>
  <c r="AQ429" i="7"/>
  <c r="AK429" i="7" s="1"/>
  <c r="AQ402" i="7"/>
  <c r="AL402" i="7" s="1"/>
  <c r="AQ408" i="7"/>
  <c r="AK408" i="7" s="1"/>
  <c r="AQ401" i="7"/>
  <c r="AP401" i="7" s="1"/>
  <c r="AQ405" i="7"/>
  <c r="AL405" i="7" s="1"/>
  <c r="AQ409" i="7"/>
  <c r="AL409" i="7" s="1"/>
  <c r="AQ413" i="7"/>
  <c r="AO413" i="7" s="1"/>
  <c r="AQ415" i="7"/>
  <c r="AO415" i="7" s="1"/>
  <c r="AQ420" i="7"/>
  <c r="AP420" i="7" s="1"/>
  <c r="AQ423" i="7"/>
  <c r="AK423" i="7" s="1"/>
  <c r="AQ428" i="7"/>
  <c r="AP428" i="7" s="1"/>
  <c r="AQ431" i="7"/>
  <c r="AK431" i="7" s="1"/>
  <c r="AQ433" i="7"/>
  <c r="AL433" i="7" s="1"/>
  <c r="AQ417" i="7"/>
  <c r="AQ418" i="7"/>
  <c r="AQ422" i="7"/>
  <c r="AL422" i="7" s="1"/>
  <c r="AQ426" i="7"/>
  <c r="AK426" i="7" s="1"/>
  <c r="AQ430" i="7"/>
  <c r="AP430" i="7" s="1"/>
  <c r="AQ434" i="7"/>
  <c r="AQ438" i="7"/>
  <c r="AK438" i="7" s="1"/>
  <c r="AQ435" i="7"/>
  <c r="AP435" i="7" s="1"/>
  <c r="AQ439" i="7"/>
  <c r="AK439" i="7" s="1"/>
  <c r="AQ432" i="7"/>
  <c r="AQ436" i="7"/>
  <c r="AP436" i="7" s="1"/>
  <c r="AQ440" i="7"/>
  <c r="AL440" i="7" s="1"/>
  <c r="AQ441" i="7"/>
  <c r="AK441" i="7" s="1"/>
  <c r="AQ444" i="7"/>
  <c r="AP444" i="7" s="1"/>
  <c r="AQ442" i="7"/>
  <c r="AK442" i="7" s="1"/>
  <c r="AQ443" i="7"/>
  <c r="AL443" i="7" s="1"/>
  <c r="AQ447" i="7"/>
  <c r="AP447" i="7" s="1"/>
  <c r="AQ450" i="7"/>
  <c r="AO450" i="7" s="1"/>
  <c r="AQ465" i="7"/>
  <c r="AN465" i="7" s="1"/>
  <c r="AQ470" i="7"/>
  <c r="AK470" i="7" s="1"/>
  <c r="AQ445" i="7"/>
  <c r="AP445" i="7" s="1"/>
  <c r="AQ448" i="7"/>
  <c r="AK448" i="7" s="1"/>
  <c r="AQ446" i="7"/>
  <c r="AP446" i="7" s="1"/>
  <c r="AQ449" i="7"/>
  <c r="AO449" i="7" s="1"/>
  <c r="AQ489" i="7"/>
  <c r="AK489" i="7" s="1"/>
  <c r="AQ486" i="7"/>
  <c r="AL486" i="7" s="1"/>
  <c r="AQ498" i="7"/>
  <c r="AO498" i="7" s="1"/>
  <c r="AQ512" i="7"/>
  <c r="AL512" i="7" s="1"/>
  <c r="AQ518" i="7"/>
  <c r="AK518" i="7" s="1"/>
  <c r="AQ505" i="7"/>
  <c r="AN505" i="7" s="1"/>
  <c r="AQ513" i="7"/>
  <c r="AP513" i="7" s="1"/>
  <c r="AQ517" i="7"/>
  <c r="AP517" i="7" s="1"/>
  <c r="AQ526" i="7"/>
  <c r="AQ521" i="7"/>
  <c r="AK521" i="7" s="1"/>
  <c r="AQ550" i="7"/>
  <c r="AQ534" i="7"/>
  <c r="AK534" i="7" s="1"/>
  <c r="AQ537" i="7"/>
  <c r="AP537" i="7" s="1"/>
  <c r="AQ541" i="7"/>
  <c r="AK541" i="7" s="1"/>
  <c r="AQ553" i="7"/>
  <c r="H27" i="1" l="1"/>
  <c r="K27" i="1" s="1"/>
  <c r="N27" i="1" s="1"/>
  <c r="H124" i="1"/>
  <c r="K124" i="1" s="1"/>
  <c r="N124" i="1" s="1"/>
  <c r="H123" i="1"/>
  <c r="K123" i="1" s="1"/>
  <c r="N123" i="1" s="1"/>
  <c r="H116" i="1"/>
  <c r="H289" i="1"/>
  <c r="K289" i="1" s="1"/>
  <c r="N289" i="1" s="1"/>
  <c r="H173" i="1"/>
  <c r="K173" i="1" s="1"/>
  <c r="N173" i="1" s="1"/>
  <c r="H34" i="1"/>
  <c r="K34" i="1" s="1"/>
  <c r="N34" i="1" s="1"/>
  <c r="H28" i="1"/>
  <c r="K28" i="1" s="1"/>
  <c r="N28" i="1" s="1"/>
  <c r="H63" i="1"/>
  <c r="K63" i="1" s="1"/>
  <c r="N63" i="1" s="1"/>
  <c r="H42" i="1"/>
  <c r="K42" i="1" s="1"/>
  <c r="N42" i="1" s="1"/>
  <c r="H122" i="1"/>
  <c r="K122" i="1" s="1"/>
  <c r="N122" i="1" s="1"/>
  <c r="H43" i="1"/>
  <c r="K43" i="1" s="1"/>
  <c r="N43" i="1" s="1"/>
  <c r="H194" i="1"/>
  <c r="K194" i="1" s="1"/>
  <c r="N194" i="1" s="1"/>
  <c r="H35" i="1"/>
  <c r="K35" i="1" s="1"/>
  <c r="N35" i="1" s="1"/>
  <c r="H249" i="1"/>
  <c r="K249" i="1" s="1"/>
  <c r="N249" i="1" s="1"/>
  <c r="H25" i="1"/>
  <c r="K25" i="1" s="1"/>
  <c r="N25" i="1" s="1"/>
  <c r="H69" i="1"/>
  <c r="K69" i="1" s="1"/>
  <c r="N69" i="1" s="1"/>
  <c r="H67" i="1"/>
  <c r="K67" i="1" s="1"/>
  <c r="N67" i="1" s="1"/>
  <c r="H19" i="1"/>
  <c r="K19" i="1" s="1"/>
  <c r="N19" i="1" s="1"/>
  <c r="H255" i="1"/>
  <c r="K255" i="1" s="1"/>
  <c r="N255" i="1" s="1"/>
  <c r="H15" i="1"/>
  <c r="K15" i="1" s="1"/>
  <c r="N15" i="1" s="1"/>
  <c r="H127" i="1"/>
  <c r="K127" i="1" s="1"/>
  <c r="N127" i="1" s="1"/>
  <c r="H412" i="1"/>
  <c r="K412" i="1" s="1"/>
  <c r="N412" i="1" s="1"/>
  <c r="H68" i="1"/>
  <c r="K68" i="1" s="1"/>
  <c r="N68" i="1" s="1"/>
  <c r="H427" i="1"/>
  <c r="K427" i="1" s="1"/>
  <c r="N427" i="1" s="1"/>
  <c r="H341" i="1"/>
  <c r="K341" i="1" s="1"/>
  <c r="N341" i="1" s="1"/>
  <c r="H140" i="1"/>
  <c r="K140" i="1" s="1"/>
  <c r="N140" i="1" s="1"/>
  <c r="H431" i="1"/>
  <c r="K431" i="1" s="1"/>
  <c r="N431" i="1" s="1"/>
  <c r="H125" i="1"/>
  <c r="K125" i="1" s="1"/>
  <c r="N125" i="1" s="1"/>
  <c r="H44" i="1"/>
  <c r="K44" i="1" s="1"/>
  <c r="N44" i="1" s="1"/>
  <c r="H184" i="1"/>
  <c r="K184" i="1" s="1"/>
  <c r="N184" i="1" s="1"/>
  <c r="H179" i="1"/>
  <c r="K179" i="1" s="1"/>
  <c r="N179" i="1" s="1"/>
  <c r="H113" i="1"/>
  <c r="K113" i="1" s="1"/>
  <c r="N113" i="1" s="1"/>
  <c r="H155" i="1"/>
  <c r="K155" i="1" s="1"/>
  <c r="N155" i="1" s="1"/>
  <c r="H17" i="1"/>
  <c r="K17" i="1" s="1"/>
  <c r="N17" i="1" s="1"/>
  <c r="AL197" i="7"/>
  <c r="H382" i="1"/>
  <c r="K382" i="1" s="1"/>
  <c r="N382" i="1" s="1"/>
  <c r="H398" i="1"/>
  <c r="K398" i="1" s="1"/>
  <c r="N398" i="1" s="1"/>
  <c r="H170" i="1"/>
  <c r="K170" i="1" s="1"/>
  <c r="N170" i="1" s="1"/>
  <c r="H39" i="1"/>
  <c r="K39" i="1" s="1"/>
  <c r="N39" i="1" s="1"/>
  <c r="H391" i="1"/>
  <c r="K391" i="1" s="1"/>
  <c r="N391" i="1" s="1"/>
  <c r="H31" i="1"/>
  <c r="K31" i="1" s="1"/>
  <c r="N31" i="1" s="1"/>
  <c r="H403" i="1"/>
  <c r="K403" i="1" s="1"/>
  <c r="N403" i="1" s="1"/>
  <c r="H62" i="1"/>
  <c r="K62" i="1" s="1"/>
  <c r="N62" i="1" s="1"/>
  <c r="H426" i="1"/>
  <c r="K426" i="1" s="1"/>
  <c r="N426" i="1" s="1"/>
  <c r="H196" i="1"/>
  <c r="K196" i="1" s="1"/>
  <c r="N196" i="1" s="1"/>
  <c r="H36" i="1"/>
  <c r="K36" i="1" s="1"/>
  <c r="N36" i="1" s="1"/>
  <c r="H33" i="1"/>
  <c r="K33" i="1" s="1"/>
  <c r="N33" i="1" s="1"/>
  <c r="H21" i="1"/>
  <c r="K21" i="1" s="1"/>
  <c r="N21" i="1" s="1"/>
  <c r="H212" i="1"/>
  <c r="K212" i="1" s="1"/>
  <c r="N212" i="1" s="1"/>
  <c r="H428" i="1"/>
  <c r="K428" i="1" s="1"/>
  <c r="N428" i="1" s="1"/>
  <c r="H429" i="1"/>
  <c r="K429" i="1" s="1"/>
  <c r="N429" i="1" s="1"/>
  <c r="H430" i="1"/>
  <c r="K430" i="1" s="1"/>
  <c r="N430" i="1" s="1"/>
  <c r="H396" i="1"/>
  <c r="K396" i="1" s="1"/>
  <c r="N396" i="1" s="1"/>
  <c r="H404" i="1"/>
  <c r="K404" i="1" s="1"/>
  <c r="N404" i="1" s="1"/>
  <c r="H407" i="1"/>
  <c r="K407" i="1" s="1"/>
  <c r="N407" i="1" s="1"/>
  <c r="H20" i="1"/>
  <c r="K20" i="1" s="1"/>
  <c r="N20" i="1" s="1"/>
  <c r="H14" i="1"/>
  <c r="K14" i="1" s="1"/>
  <c r="N14" i="1" s="1"/>
  <c r="H381" i="1"/>
  <c r="K381" i="1" s="1"/>
  <c r="N381" i="1" s="1"/>
  <c r="H376" i="1"/>
  <c r="K376" i="1" s="1"/>
  <c r="N376" i="1" s="1"/>
  <c r="H392" i="1"/>
  <c r="K392" i="1" s="1"/>
  <c r="N392" i="1" s="1"/>
  <c r="H373" i="1"/>
  <c r="K373" i="1" s="1"/>
  <c r="N373" i="1" s="1"/>
  <c r="H447" i="1"/>
  <c r="K447" i="1" s="1"/>
  <c r="N447" i="1" s="1"/>
  <c r="H168" i="1"/>
  <c r="K168" i="1" s="1"/>
  <c r="N168" i="1" s="1"/>
  <c r="H397" i="1"/>
  <c r="K397" i="1" s="1"/>
  <c r="N397" i="1" s="1"/>
  <c r="H424" i="1"/>
  <c r="K424" i="1" s="1"/>
  <c r="N424" i="1" s="1"/>
  <c r="H379" i="1"/>
  <c r="K379" i="1" s="1"/>
  <c r="N379" i="1" s="1"/>
  <c r="H141" i="1"/>
  <c r="K141" i="1" s="1"/>
  <c r="N141" i="1" s="1"/>
  <c r="H449" i="1"/>
  <c r="K449" i="1" s="1"/>
  <c r="N449" i="1" s="1"/>
  <c r="H400" i="1"/>
  <c r="K400" i="1" s="1"/>
  <c r="N400" i="1" s="1"/>
  <c r="H405" i="1"/>
  <c r="K405" i="1" s="1"/>
  <c r="N405" i="1" s="1"/>
  <c r="H394" i="1"/>
  <c r="K394" i="1" s="1"/>
  <c r="N394" i="1" s="1"/>
  <c r="H188" i="1"/>
  <c r="H185" i="1"/>
  <c r="K185" i="1" s="1"/>
  <c r="N185" i="1" s="1"/>
  <c r="H186" i="1"/>
  <c r="K186" i="1" s="1"/>
  <c r="N186" i="1" s="1"/>
  <c r="H448" i="1"/>
  <c r="K448" i="1" s="1"/>
  <c r="N448" i="1" s="1"/>
  <c r="H432" i="1"/>
  <c r="K432" i="1" s="1"/>
  <c r="N432" i="1" s="1"/>
  <c r="H115" i="1"/>
  <c r="H26" i="1"/>
  <c r="K26" i="1" s="1"/>
  <c r="N26" i="1" s="1"/>
  <c r="H451" i="1"/>
  <c r="K451" i="1" s="1"/>
  <c r="N451" i="1" s="1"/>
  <c r="H204" i="1"/>
  <c r="K204" i="1" s="1"/>
  <c r="N204" i="1" s="1"/>
  <c r="H18" i="1"/>
  <c r="K18" i="1" s="1"/>
  <c r="N18" i="1" s="1"/>
  <c r="H450" i="1"/>
  <c r="K450" i="1" s="1"/>
  <c r="N450" i="1" s="1"/>
  <c r="H60" i="1"/>
  <c r="K60" i="1" s="1"/>
  <c r="N60" i="1" s="1"/>
  <c r="H197" i="1"/>
  <c r="K197" i="1" s="1"/>
  <c r="N197" i="1" s="1"/>
  <c r="H94" i="17"/>
  <c r="K94" i="17" s="1"/>
  <c r="N94" i="17" s="1"/>
  <c r="H40" i="17"/>
  <c r="K40" i="17" s="1"/>
  <c r="N40" i="17" s="1"/>
  <c r="H41" i="17"/>
  <c r="K41" i="17" s="1"/>
  <c r="N41" i="17" s="1"/>
  <c r="H425" i="1"/>
  <c r="K425" i="1" s="1"/>
  <c r="N425" i="1" s="1"/>
  <c r="H411" i="1"/>
  <c r="K411" i="1" s="1"/>
  <c r="N411" i="1" s="1"/>
  <c r="H420" i="1"/>
  <c r="K420" i="1" s="1"/>
  <c r="N420" i="1" s="1"/>
  <c r="H419" i="1"/>
  <c r="K419" i="1" s="1"/>
  <c r="N419" i="1" s="1"/>
  <c r="H418" i="1"/>
  <c r="K418" i="1" s="1"/>
  <c r="N418" i="1" s="1"/>
  <c r="H417" i="1"/>
  <c r="K417" i="1" s="1"/>
  <c r="N417" i="1" s="1"/>
  <c r="H395" i="1"/>
  <c r="K395" i="1" s="1"/>
  <c r="N395" i="1" s="1"/>
  <c r="H389" i="1"/>
  <c r="K389" i="1" s="1"/>
  <c r="N389" i="1" s="1"/>
  <c r="H388" i="1"/>
  <c r="K388" i="1" s="1"/>
  <c r="N388" i="1" s="1"/>
  <c r="H387" i="1"/>
  <c r="K387" i="1" s="1"/>
  <c r="N387" i="1" s="1"/>
  <c r="H378" i="1"/>
  <c r="K378" i="1" s="1"/>
  <c r="N378" i="1" s="1"/>
  <c r="H374" i="1"/>
  <c r="K374" i="1" s="1"/>
  <c r="N374" i="1" s="1"/>
  <c r="H380" i="1"/>
  <c r="K380" i="1" s="1"/>
  <c r="N380" i="1" s="1"/>
  <c r="H218" i="1"/>
  <c r="K218" i="1" s="1"/>
  <c r="N218" i="1" s="1"/>
  <c r="H201" i="1"/>
  <c r="K201" i="1" s="1"/>
  <c r="N201" i="1" s="1"/>
  <c r="H198" i="1"/>
  <c r="K198" i="1" s="1"/>
  <c r="N198" i="1" s="1"/>
  <c r="H190" i="1"/>
  <c r="H189" i="1"/>
  <c r="H191" i="1"/>
  <c r="K191" i="1" s="1"/>
  <c r="N191" i="1" s="1"/>
  <c r="H138" i="1"/>
  <c r="K138" i="1" s="1"/>
  <c r="N138" i="1" s="1"/>
  <c r="H132" i="1"/>
  <c r="K132" i="1" s="1"/>
  <c r="N132" i="1" s="1"/>
  <c r="H130" i="1"/>
  <c r="K130" i="1" s="1"/>
  <c r="N130" i="1" s="1"/>
  <c r="H129" i="1"/>
  <c r="K129" i="1" s="1"/>
  <c r="N129" i="1" s="1"/>
  <c r="H114" i="1"/>
  <c r="H99" i="1"/>
  <c r="K99" i="1" s="1"/>
  <c r="N99" i="1" s="1"/>
  <c r="H66" i="1"/>
  <c r="K66" i="1" s="1"/>
  <c r="N66" i="1" s="1"/>
  <c r="H64" i="1"/>
  <c r="K64" i="1" s="1"/>
  <c r="N64" i="1" s="1"/>
  <c r="H61" i="1"/>
  <c r="K61" i="1" s="1"/>
  <c r="N61" i="1" s="1"/>
  <c r="H24" i="1"/>
  <c r="K24" i="1" s="1"/>
  <c r="N24" i="1" s="1"/>
  <c r="H442" i="1"/>
  <c r="K442" i="1" s="1"/>
  <c r="N442" i="1" s="1"/>
  <c r="H441" i="1"/>
  <c r="K441" i="1" s="1"/>
  <c r="N441" i="1" s="1"/>
  <c r="H440" i="1"/>
  <c r="K440" i="1" s="1"/>
  <c r="N440" i="1" s="1"/>
  <c r="H103" i="17"/>
  <c r="K103" i="17" s="1"/>
  <c r="N103" i="17" s="1"/>
  <c r="H421" i="1"/>
  <c r="K421" i="1" s="1"/>
  <c r="N421" i="1" s="1"/>
  <c r="H423" i="1"/>
  <c r="K423" i="1" s="1"/>
  <c r="N423" i="1" s="1"/>
  <c r="H422" i="1"/>
  <c r="K422" i="1" s="1"/>
  <c r="N422" i="1" s="1"/>
  <c r="H409" i="1"/>
  <c r="K409" i="1" s="1"/>
  <c r="N409" i="1" s="1"/>
  <c r="H416" i="1"/>
  <c r="K416" i="1" s="1"/>
  <c r="N416" i="1" s="1"/>
  <c r="H386" i="1"/>
  <c r="K386" i="1" s="1"/>
  <c r="N386" i="1" s="1"/>
  <c r="H375" i="1"/>
  <c r="K375" i="1" s="1"/>
  <c r="N375" i="1" s="1"/>
  <c r="H288" i="1"/>
  <c r="K288" i="1" s="1"/>
  <c r="N288" i="1" s="1"/>
  <c r="H193" i="1"/>
  <c r="K193" i="1" s="1"/>
  <c r="N193" i="1" s="1"/>
  <c r="H164" i="1"/>
  <c r="K164" i="1" s="1"/>
  <c r="N164" i="1" s="1"/>
  <c r="H79" i="1"/>
  <c r="K79" i="1" s="1"/>
  <c r="N79" i="1" s="1"/>
  <c r="H73" i="1"/>
  <c r="K73" i="1" s="1"/>
  <c r="N73" i="1" s="1"/>
  <c r="H92" i="1"/>
  <c r="K92" i="1" s="1"/>
  <c r="N92" i="1" s="1"/>
  <c r="H53" i="1"/>
  <c r="K53" i="1" s="1"/>
  <c r="N53" i="1" s="1"/>
  <c r="H46" i="1"/>
  <c r="K46" i="1" s="1"/>
  <c r="N46" i="1" s="1"/>
  <c r="H343" i="1"/>
  <c r="K343" i="1" s="1"/>
  <c r="N343" i="1" s="1"/>
  <c r="H180" i="1"/>
  <c r="K180" i="1" s="1"/>
  <c r="N180" i="1" s="1"/>
  <c r="H151" i="1"/>
  <c r="K151" i="1" s="1"/>
  <c r="N151" i="1" s="1"/>
  <c r="H119" i="1"/>
  <c r="K119" i="1" s="1"/>
  <c r="N119" i="1" s="1"/>
  <c r="H402" i="1"/>
  <c r="K402" i="1" s="1"/>
  <c r="N402" i="1" s="1"/>
  <c r="H415" i="1"/>
  <c r="K415" i="1" s="1"/>
  <c r="N415" i="1" s="1"/>
  <c r="H390" i="1"/>
  <c r="K390" i="1" s="1"/>
  <c r="N390" i="1" s="1"/>
  <c r="H370" i="1"/>
  <c r="K370" i="1" s="1"/>
  <c r="N370" i="1" s="1"/>
  <c r="H213" i="1"/>
  <c r="K213" i="1" s="1"/>
  <c r="N213" i="1" s="1"/>
  <c r="H215" i="1"/>
  <c r="K215" i="1" s="1"/>
  <c r="N215" i="1" s="1"/>
  <c r="H178" i="1"/>
  <c r="K178" i="1" s="1"/>
  <c r="N178" i="1" s="1"/>
  <c r="H139" i="1"/>
  <c r="K139" i="1" s="1"/>
  <c r="N139" i="1" s="1"/>
  <c r="H94" i="1"/>
  <c r="K94" i="1" s="1"/>
  <c r="N94" i="1" s="1"/>
  <c r="H97" i="1"/>
  <c r="K97" i="1" s="1"/>
  <c r="N97" i="1" s="1"/>
  <c r="H37" i="1"/>
  <c r="K37" i="1" s="1"/>
  <c r="N37" i="1" s="1"/>
  <c r="H16" i="1"/>
  <c r="K16" i="1" s="1"/>
  <c r="N16" i="1" s="1"/>
  <c r="H23" i="1"/>
  <c r="K23" i="1" s="1"/>
  <c r="N23" i="1" s="1"/>
  <c r="H93" i="17"/>
  <c r="K93" i="17" s="1"/>
  <c r="N93" i="17" s="1"/>
  <c r="H216" i="1"/>
  <c r="K216" i="1" s="1"/>
  <c r="N216" i="1" s="1"/>
  <c r="H187" i="1"/>
  <c r="K187" i="1" s="1"/>
  <c r="N187" i="1" s="1"/>
  <c r="H169" i="1"/>
  <c r="K169" i="1" s="1"/>
  <c r="N169" i="1" s="1"/>
  <c r="H45" i="1"/>
  <c r="K45" i="1" s="1"/>
  <c r="N45" i="1" s="1"/>
  <c r="AL198" i="7"/>
  <c r="AL380" i="7"/>
  <c r="AL272" i="7"/>
  <c r="AM354" i="7"/>
  <c r="AN390" i="7"/>
  <c r="AN380" i="7"/>
  <c r="AL264" i="7"/>
  <c r="AN253" i="7"/>
  <c r="AL534" i="7"/>
  <c r="AL423" i="7"/>
  <c r="AL324" i="7"/>
  <c r="AL246" i="7"/>
  <c r="AL236" i="7"/>
  <c r="AL337" i="7"/>
  <c r="AN324" i="7"/>
  <c r="AN268" i="7"/>
  <c r="AN236" i="7"/>
  <c r="AN318" i="7"/>
  <c r="AP405" i="7"/>
  <c r="AL382" i="7"/>
  <c r="AN350" i="7"/>
  <c r="AP343" i="7"/>
  <c r="AN282" i="7"/>
  <c r="AL424" i="7"/>
  <c r="AL393" i="7"/>
  <c r="AN379" i="7"/>
  <c r="AN367" i="7"/>
  <c r="AL356" i="7"/>
  <c r="AL342" i="7"/>
  <c r="AL303" i="7"/>
  <c r="AL294" i="7"/>
  <c r="AL282" i="7"/>
  <c r="AL269" i="7"/>
  <c r="AN242" i="7"/>
  <c r="AM283" i="7"/>
  <c r="AL361" i="7"/>
  <c r="AN328" i="7"/>
  <c r="AM315" i="7"/>
  <c r="AN356" i="7"/>
  <c r="AL317" i="7"/>
  <c r="AL439" i="7"/>
  <c r="AN370" i="7"/>
  <c r="AN534" i="7"/>
  <c r="AO534" i="7"/>
  <c r="AM443" i="7"/>
  <c r="AN513" i="7"/>
  <c r="AO370" i="7"/>
  <c r="AL404" i="7"/>
  <c r="AN470" i="7"/>
  <c r="AP449" i="7"/>
  <c r="AM341" i="7"/>
  <c r="AN308" i="7"/>
  <c r="AL449" i="7"/>
  <c r="AN429" i="7"/>
  <c r="AO356" i="7"/>
  <c r="AN414" i="7"/>
  <c r="AP356" i="7"/>
  <c r="AO379" i="7"/>
  <c r="AN344" i="7"/>
  <c r="AN277" i="7"/>
  <c r="AN213" i="7"/>
  <c r="AL208" i="7"/>
  <c r="AP265" i="7"/>
  <c r="AN250" i="7"/>
  <c r="AN208" i="7"/>
  <c r="AO282" i="7"/>
  <c r="AP282" i="7"/>
  <c r="AK283" i="7"/>
  <c r="AN280" i="7"/>
  <c r="AL203" i="7"/>
  <c r="AK210" i="7"/>
  <c r="AM369" i="7"/>
  <c r="AL442" i="7"/>
  <c r="AN424" i="7"/>
  <c r="AN352" i="7"/>
  <c r="AL338" i="7"/>
  <c r="AL333" i="7"/>
  <c r="AL316" i="7"/>
  <c r="AP322" i="7"/>
  <c r="AO316" i="7"/>
  <c r="AP338" i="7"/>
  <c r="AP235" i="7"/>
  <c r="AL232" i="7"/>
  <c r="AM274" i="7"/>
  <c r="AO258" i="7"/>
  <c r="AP209" i="7"/>
  <c r="AP232" i="7"/>
  <c r="AL518" i="7"/>
  <c r="AM449" i="7"/>
  <c r="AO424" i="7"/>
  <c r="AL369" i="7"/>
  <c r="AL363" i="7"/>
  <c r="AO369" i="7"/>
  <c r="AP361" i="7"/>
  <c r="AN342" i="7"/>
  <c r="AN338" i="7"/>
  <c r="AN334" i="7"/>
  <c r="AN322" i="7"/>
  <c r="AN316" i="7"/>
  <c r="AL312" i="7"/>
  <c r="AK294" i="7"/>
  <c r="AN269" i="7"/>
  <c r="AN258" i="7"/>
  <c r="AN238" i="7"/>
  <c r="AN235" i="7"/>
  <c r="AN232" i="7"/>
  <c r="AK227" i="7"/>
  <c r="AP258" i="7"/>
  <c r="AL206" i="7"/>
  <c r="AN430" i="7"/>
  <c r="AM424" i="7"/>
  <c r="AN369" i="7"/>
  <c r="AL415" i="7"/>
  <c r="AL396" i="7"/>
  <c r="AN377" i="7"/>
  <c r="AL359" i="7"/>
  <c r="AP369" i="7"/>
  <c r="AM356" i="7"/>
  <c r="AO367" i="7"/>
  <c r="AO354" i="7"/>
  <c r="AL350" i="7"/>
  <c r="AN343" i="7"/>
  <c r="AN307" i="7"/>
  <c r="AM318" i="7"/>
  <c r="AM343" i="7"/>
  <c r="AP329" i="7"/>
  <c r="AM304" i="7"/>
  <c r="AN299" i="7"/>
  <c r="AL283" i="7"/>
  <c r="AP281" i="7"/>
  <c r="AL258" i="7"/>
  <c r="AL244" i="7"/>
  <c r="AL238" i="7"/>
  <c r="AM235" i="7"/>
  <c r="AN234" i="7"/>
  <c r="AL230" i="7"/>
  <c r="AN221" i="7"/>
  <c r="AP234" i="7"/>
  <c r="AM534" i="7"/>
  <c r="AO513" i="7"/>
  <c r="AO486" i="7"/>
  <c r="AM413" i="7"/>
  <c r="AL383" i="7"/>
  <c r="AO378" i="7"/>
  <c r="AO382" i="7"/>
  <c r="AO380" i="7"/>
  <c r="AK341" i="7"/>
  <c r="AL334" i="7"/>
  <c r="AN326" i="7"/>
  <c r="AK323" i="7"/>
  <c r="AL318" i="7"/>
  <c r="AK315" i="7"/>
  <c r="AM334" i="7"/>
  <c r="AO326" i="7"/>
  <c r="AP318" i="7"/>
  <c r="AO310" i="7"/>
  <c r="AM325" i="7"/>
  <c r="AO317" i="7"/>
  <c r="AM342" i="7"/>
  <c r="AL301" i="7"/>
  <c r="AN298" i="7"/>
  <c r="AN291" i="7"/>
  <c r="AN283" i="7"/>
  <c r="AM294" i="7"/>
  <c r="AP280" i="7"/>
  <c r="AO301" i="7"/>
  <c r="AN275" i="7"/>
  <c r="AL267" i="7"/>
  <c r="AN259" i="7"/>
  <c r="AL256" i="7"/>
  <c r="AO251" i="7"/>
  <c r="AL248" i="7"/>
  <c r="AN244" i="7"/>
  <c r="AL213" i="7"/>
  <c r="AN210" i="7"/>
  <c r="AP238" i="7"/>
  <c r="AP216" i="7"/>
  <c r="AO210" i="7"/>
  <c r="AO244" i="7"/>
  <c r="AP229" i="7"/>
  <c r="AP198" i="7"/>
  <c r="AN436" i="7"/>
  <c r="AM430" i="7"/>
  <c r="AL430" i="7"/>
  <c r="AP422" i="7"/>
  <c r="AL391" i="7"/>
  <c r="AM383" i="7"/>
  <c r="AN378" i="7"/>
  <c r="AP398" i="7"/>
  <c r="AP380" i="7"/>
  <c r="AL354" i="7"/>
  <c r="AO341" i="7"/>
  <c r="AN340" i="7"/>
  <c r="AN333" i="7"/>
  <c r="AL326" i="7"/>
  <c r="AN323" i="7"/>
  <c r="AN317" i="7"/>
  <c r="AN315" i="7"/>
  <c r="AO307" i="7"/>
  <c r="AO334" i="7"/>
  <c r="AP326" i="7"/>
  <c r="AP317" i="7"/>
  <c r="AP342" i="7"/>
  <c r="AP328" i="7"/>
  <c r="AM316" i="7"/>
  <c r="AN294" i="7"/>
  <c r="AP294" i="7"/>
  <c r="AM303" i="7"/>
  <c r="AP286" i="7"/>
  <c r="AM282" i="7"/>
  <c r="AP301" i="7"/>
  <c r="AN271" i="7"/>
  <c r="AM251" i="7"/>
  <c r="AN248" i="7"/>
  <c r="AN246" i="7"/>
  <c r="AL210" i="7"/>
  <c r="AP266" i="7"/>
  <c r="AM208" i="7"/>
  <c r="AP210" i="7"/>
  <c r="AL513" i="7"/>
  <c r="AK443" i="7"/>
  <c r="AP439" i="7"/>
  <c r="AK430" i="7"/>
  <c r="AN422" i="7"/>
  <c r="AP415" i="7"/>
  <c r="AK413" i="7"/>
  <c r="AP334" i="7"/>
  <c r="AK513" i="7"/>
  <c r="AO443" i="7"/>
  <c r="AP442" i="7"/>
  <c r="AO430" i="7"/>
  <c r="AN413" i="7"/>
  <c r="AO383" i="7"/>
  <c r="AK378" i="7"/>
  <c r="AK362" i="7"/>
  <c r="AM380" i="7"/>
  <c r="AL341" i="7"/>
  <c r="AL315" i="7"/>
  <c r="AK517" i="7"/>
  <c r="AM446" i="7"/>
  <c r="AN517" i="7"/>
  <c r="AL446" i="7"/>
  <c r="AO470" i="7"/>
  <c r="AP450" i="7"/>
  <c r="AL438" i="7"/>
  <c r="AN431" i="7"/>
  <c r="AN416" i="7"/>
  <c r="AN408" i="7"/>
  <c r="AO416" i="7"/>
  <c r="AL392" i="7"/>
  <c r="AO391" i="7"/>
  <c r="AN388" i="7"/>
  <c r="AL385" i="7"/>
  <c r="AL372" i="7"/>
  <c r="AM361" i="7"/>
  <c r="AP392" i="7"/>
  <c r="AP388" i="7"/>
  <c r="AO331" i="7"/>
  <c r="AN314" i="7"/>
  <c r="AN518" i="7"/>
  <c r="AL517" i="7"/>
  <c r="AM513" i="7"/>
  <c r="AP518" i="7"/>
  <c r="AM486" i="7"/>
  <c r="AL470" i="7"/>
  <c r="AN449" i="7"/>
  <c r="AK449" i="7"/>
  <c r="AK446" i="7"/>
  <c r="AN445" i="7"/>
  <c r="AP470" i="7"/>
  <c r="AO442" i="7"/>
  <c r="AN439" i="7"/>
  <c r="AL436" i="7"/>
  <c r="AO439" i="7"/>
  <c r="AN425" i="7"/>
  <c r="AM422" i="7"/>
  <c r="AK422" i="7"/>
  <c r="AL416" i="7"/>
  <c r="AL414" i="7"/>
  <c r="AP413" i="7"/>
  <c r="AL413" i="7"/>
  <c r="AP416" i="7"/>
  <c r="AP427" i="7"/>
  <c r="AL398" i="7"/>
  <c r="AN392" i="7"/>
  <c r="AN391" i="7"/>
  <c r="AN385" i="7"/>
  <c r="AN383" i="7"/>
  <c r="AN382" i="7"/>
  <c r="AL379" i="7"/>
  <c r="AN373" i="7"/>
  <c r="AL367" i="7"/>
  <c r="AO362" i="7"/>
  <c r="AN361" i="7"/>
  <c r="AO361" i="7"/>
  <c r="AM382" i="7"/>
  <c r="AP368" i="7"/>
  <c r="AM379" i="7"/>
  <c r="AP375" i="7"/>
  <c r="AM367" i="7"/>
  <c r="AN354" i="7"/>
  <c r="AP354" i="7"/>
  <c r="AN348" i="7"/>
  <c r="AL343" i="7"/>
  <c r="AN337" i="7"/>
  <c r="AN331" i="7"/>
  <c r="AN330" i="7"/>
  <c r="AO323" i="7"/>
  <c r="AL320" i="7"/>
  <c r="AN309" i="7"/>
  <c r="AP307" i="7"/>
  <c r="AP352" i="7"/>
  <c r="AO318" i="7"/>
  <c r="AP310" i="7"/>
  <c r="AM351" i="7"/>
  <c r="AO343" i="7"/>
  <c r="AP320" i="7"/>
  <c r="AK304" i="7"/>
  <c r="AL298" i="7"/>
  <c r="AN293" i="7"/>
  <c r="AL288" i="7"/>
  <c r="AP283" i="7"/>
  <c r="AM308" i="7"/>
  <c r="AO303" i="7"/>
  <c r="AP298" i="7"/>
  <c r="AP332" i="7"/>
  <c r="AM293" i="7"/>
  <c r="AM337" i="7"/>
  <c r="AM296" i="7"/>
  <c r="AO288" i="7"/>
  <c r="AL277" i="7"/>
  <c r="AO267" i="7"/>
  <c r="AN266" i="7"/>
  <c r="AP259" i="7"/>
  <c r="AK259" i="7"/>
  <c r="AN256" i="7"/>
  <c r="AN254" i="7"/>
  <c r="AP251" i="7"/>
  <c r="AM227" i="7"/>
  <c r="AL221" i="7"/>
  <c r="AO219" i="7"/>
  <c r="AK266" i="7"/>
  <c r="AO254" i="7"/>
  <c r="AM268" i="7"/>
  <c r="AM256" i="7"/>
  <c r="AP244" i="7"/>
  <c r="AP277" i="7"/>
  <c r="AK229" i="7"/>
  <c r="AO221" i="7"/>
  <c r="AO304" i="7"/>
  <c r="AN303" i="7"/>
  <c r="AL296" i="7"/>
  <c r="AL293" i="7"/>
  <c r="AN288" i="7"/>
  <c r="AO308" i="7"/>
  <c r="AP303" i="7"/>
  <c r="AP312" i="7"/>
  <c r="AM301" i="7"/>
  <c r="AO293" i="7"/>
  <c r="AP285" i="7"/>
  <c r="AP337" i="7"/>
  <c r="AP296" i="7"/>
  <c r="AP288" i="7"/>
  <c r="AN267" i="7"/>
  <c r="AL266" i="7"/>
  <c r="AM259" i="7"/>
  <c r="AO259" i="7"/>
  <c r="AL254" i="7"/>
  <c r="AL251" i="7"/>
  <c r="AO243" i="7"/>
  <c r="AO235" i="7"/>
  <c r="AN229" i="7"/>
  <c r="AP219" i="7"/>
  <c r="AN218" i="7"/>
  <c r="AP211" i="7"/>
  <c r="AM266" i="7"/>
  <c r="AP254" i="7"/>
  <c r="AP268" i="7"/>
  <c r="AP256" i="7"/>
  <c r="AP269" i="7"/>
  <c r="AM229" i="7"/>
  <c r="AP221" i="7"/>
  <c r="AP213" i="7"/>
  <c r="AM276" i="7"/>
  <c r="AM248" i="7"/>
  <c r="AM236" i="7"/>
  <c r="AL204" i="7"/>
  <c r="AL201" i="7"/>
  <c r="AN197" i="7"/>
  <c r="AM203" i="7"/>
  <c r="AP202" i="7"/>
  <c r="AM198" i="7"/>
  <c r="AM197" i="7"/>
  <c r="AM517" i="7"/>
  <c r="AO517" i="7"/>
  <c r="AN448" i="7"/>
  <c r="AO446" i="7"/>
  <c r="AM470" i="7"/>
  <c r="AK450" i="7"/>
  <c r="AN442" i="7"/>
  <c r="AM436" i="7"/>
  <c r="AL431" i="7"/>
  <c r="AO422" i="7"/>
  <c r="AP431" i="7"/>
  <c r="AM423" i="7"/>
  <c r="AN407" i="7"/>
  <c r="AM416" i="7"/>
  <c r="AP414" i="7"/>
  <c r="AP399" i="7"/>
  <c r="AM391" i="7"/>
  <c r="AK391" i="7"/>
  <c r="AL388" i="7"/>
  <c r="AL375" i="7"/>
  <c r="AN363" i="7"/>
  <c r="AO392" i="7"/>
  <c r="AP382" i="7"/>
  <c r="AM388" i="7"/>
  <c r="AP372" i="7"/>
  <c r="AM364" i="7"/>
  <c r="AP379" i="7"/>
  <c r="AP367" i="7"/>
  <c r="AL352" i="7"/>
  <c r="AO349" i="7"/>
  <c r="AL344" i="7"/>
  <c r="AL336" i="7"/>
  <c r="AK331" i="7"/>
  <c r="AL308" i="7"/>
  <c r="AN304" i="7"/>
  <c r="AN296" i="7"/>
  <c r="AP308" i="7"/>
  <c r="AP293" i="7"/>
  <c r="AL268" i="7"/>
  <c r="AL240" i="7"/>
  <c r="AL229" i="7"/>
  <c r="AM219" i="7"/>
  <c r="AL218" i="7"/>
  <c r="AP249" i="7"/>
  <c r="AP237" i="7"/>
  <c r="AO248" i="7"/>
  <c r="AP236" i="7"/>
  <c r="AO204" i="7"/>
  <c r="AN203" i="7"/>
  <c r="AN198" i="7"/>
  <c r="AP203" i="7"/>
  <c r="AO198" i="7"/>
  <c r="AP197" i="7"/>
  <c r="AL521" i="7"/>
  <c r="AN521" i="7"/>
  <c r="AL541" i="7"/>
  <c r="AO541" i="7"/>
  <c r="AP534" i="7"/>
  <c r="AO521" i="7"/>
  <c r="AL489" i="7"/>
  <c r="AM489" i="7"/>
  <c r="AL450" i="7"/>
  <c r="AL448" i="7"/>
  <c r="AM448" i="7"/>
  <c r="AM450" i="7"/>
  <c r="AN443" i="7"/>
  <c r="AN441" i="7"/>
  <c r="AM441" i="7"/>
  <c r="AL437" i="7"/>
  <c r="AK436" i="7"/>
  <c r="AM438" i="7"/>
  <c r="AL429" i="7"/>
  <c r="AL425" i="7"/>
  <c r="AN423" i="7"/>
  <c r="AL419" i="7"/>
  <c r="AO423" i="7"/>
  <c r="AK415" i="7"/>
  <c r="AL408" i="7"/>
  <c r="AM405" i="7"/>
  <c r="AK405" i="7"/>
  <c r="AM408" i="7"/>
  <c r="AM429" i="7"/>
  <c r="AM404" i="7"/>
  <c r="AM437" i="7"/>
  <c r="AP424" i="7"/>
  <c r="AM407" i="7"/>
  <c r="AM425" i="7"/>
  <c r="AM399" i="7"/>
  <c r="AK399" i="7"/>
  <c r="AL390" i="7"/>
  <c r="AL373" i="7"/>
  <c r="AM370" i="7"/>
  <c r="AL370" i="7"/>
  <c r="AN364" i="7"/>
  <c r="AN362" i="7"/>
  <c r="AP362" i="7"/>
  <c r="AM398" i="7"/>
  <c r="AO390" i="7"/>
  <c r="AO373" i="7"/>
  <c r="AM393" i="7"/>
  <c r="AO385" i="7"/>
  <c r="AK372" i="7"/>
  <c r="AP364" i="7"/>
  <c r="AM363" i="7"/>
  <c r="AN353" i="7"/>
  <c r="AN351" i="7"/>
  <c r="AN349" i="7"/>
  <c r="AP349" i="7"/>
  <c r="AN325" i="7"/>
  <c r="AO315" i="7"/>
  <c r="AN310" i="7"/>
  <c r="AM307" i="7"/>
  <c r="AL307" i="7"/>
  <c r="AP353" i="7"/>
  <c r="AM352" i="7"/>
  <c r="AO344" i="7"/>
  <c r="AK326" i="7"/>
  <c r="AK310" i="7"/>
  <c r="AO351" i="7"/>
  <c r="AP339" i="7"/>
  <c r="AM333" i="7"/>
  <c r="AP325" i="7"/>
  <c r="AM328" i="7"/>
  <c r="AP316" i="7"/>
  <c r="AL299" i="7"/>
  <c r="AO291" i="7"/>
  <c r="AN285" i="7"/>
  <c r="AM280" i="7"/>
  <c r="AP350" i="7"/>
  <c r="AP346" i="7"/>
  <c r="AM324" i="7"/>
  <c r="AM285" i="7"/>
  <c r="AL276" i="7"/>
  <c r="AK275" i="7"/>
  <c r="AN274" i="7"/>
  <c r="AM267" i="7"/>
  <c r="AP267" i="7"/>
  <c r="AN261" i="7"/>
  <c r="AL255" i="7"/>
  <c r="AL253" i="7"/>
  <c r="AN245" i="7"/>
  <c r="AN243" i="7"/>
  <c r="AL243" i="7"/>
  <c r="AN237" i="7"/>
  <c r="AO231" i="7"/>
  <c r="AO227" i="7"/>
  <c r="AL224" i="7"/>
  <c r="AL216" i="7"/>
  <c r="AM211" i="7"/>
  <c r="AO211" i="7"/>
  <c r="AM238" i="7"/>
  <c r="AP230" i="7"/>
  <c r="AP218" i="7"/>
  <c r="AP252" i="7"/>
  <c r="AM216" i="7"/>
  <c r="AP208" i="7"/>
  <c r="AP274" i="7"/>
  <c r="AM246" i="7"/>
  <c r="AM261" i="7"/>
  <c r="AM253" i="7"/>
  <c r="AP245" i="7"/>
  <c r="AK237" i="7"/>
  <c r="AO276" i="7"/>
  <c r="AP248" i="7"/>
  <c r="AP228" i="7"/>
  <c r="AM204" i="7"/>
  <c r="AP207" i="7"/>
  <c r="AM206" i="7"/>
  <c r="AM541" i="7"/>
  <c r="AM521" i="7"/>
  <c r="AN541" i="7"/>
  <c r="AP541" i="7"/>
  <c r="AP521" i="7"/>
  <c r="AM518" i="7"/>
  <c r="AN489" i="7"/>
  <c r="AK486" i="7"/>
  <c r="AP489" i="7"/>
  <c r="AN450" i="7"/>
  <c r="AN446" i="7"/>
  <c r="AO448" i="7"/>
  <c r="AP443" i="7"/>
  <c r="AM442" i="7"/>
  <c r="AL441" i="7"/>
  <c r="AO441" i="7"/>
  <c r="AN437" i="7"/>
  <c r="AO436" i="7"/>
  <c r="AM439" i="7"/>
  <c r="AO438" i="7"/>
  <c r="AM431" i="7"/>
  <c r="AP423" i="7"/>
  <c r="AM415" i="7"/>
  <c r="AL407" i="7"/>
  <c r="AO405" i="7"/>
  <c r="AN404" i="7"/>
  <c r="AO408" i="7"/>
  <c r="AP429" i="7"/>
  <c r="AO404" i="7"/>
  <c r="AP437" i="7"/>
  <c r="AM414" i="7"/>
  <c r="AO407" i="7"/>
  <c r="AP425" i="7"/>
  <c r="AO399" i="7"/>
  <c r="AN398" i="7"/>
  <c r="AN393" i="7"/>
  <c r="AK383" i="7"/>
  <c r="AM378" i="7"/>
  <c r="AL378" i="7"/>
  <c r="AN372" i="7"/>
  <c r="AK370" i="7"/>
  <c r="AL364" i="7"/>
  <c r="AM362" i="7"/>
  <c r="AM392" i="7"/>
  <c r="AO398" i="7"/>
  <c r="AP390" i="7"/>
  <c r="AP373" i="7"/>
  <c r="AK388" i="7"/>
  <c r="AP393" i="7"/>
  <c r="AP385" i="7"/>
  <c r="AM372" i="7"/>
  <c r="AO363" i="7"/>
  <c r="AL351" i="7"/>
  <c r="AM349" i="7"/>
  <c r="AL349" i="7"/>
  <c r="AL346" i="7"/>
  <c r="AM331" i="7"/>
  <c r="AL331" i="7"/>
  <c r="AL328" i="7"/>
  <c r="AL325" i="7"/>
  <c r="AM323" i="7"/>
  <c r="AL323" i="7"/>
  <c r="AL310" i="7"/>
  <c r="AN306" i="7"/>
  <c r="AO352" i="7"/>
  <c r="AP344" i="7"/>
  <c r="AP351" i="7"/>
  <c r="AO333" i="7"/>
  <c r="AP321" i="7"/>
  <c r="AM317" i="7"/>
  <c r="AO328" i="7"/>
  <c r="AP299" i="7"/>
  <c r="AP295" i="7"/>
  <c r="AP291" i="7"/>
  <c r="AN290" i="7"/>
  <c r="AL285" i="7"/>
  <c r="AL280" i="7"/>
  <c r="AO280" i="7"/>
  <c r="AM298" i="7"/>
  <c r="AM338" i="7"/>
  <c r="AP324" i="7"/>
  <c r="AO285" i="7"/>
  <c r="AM288" i="7"/>
  <c r="AO279" i="7"/>
  <c r="AN276" i="7"/>
  <c r="AO275" i="7"/>
  <c r="AL274" i="7"/>
  <c r="AL261" i="7"/>
  <c r="AN251" i="7"/>
  <c r="AL245" i="7"/>
  <c r="AM243" i="7"/>
  <c r="AP243" i="7"/>
  <c r="AL237" i="7"/>
  <c r="AK235" i="7"/>
  <c r="AN230" i="7"/>
  <c r="AL227" i="7"/>
  <c r="AN226" i="7"/>
  <c r="AK219" i="7"/>
  <c r="AN216" i="7"/>
  <c r="AL211" i="7"/>
  <c r="AM254" i="7"/>
  <c r="AO238" i="7"/>
  <c r="AP214" i="7"/>
  <c r="AO216" i="7"/>
  <c r="AP270" i="7"/>
  <c r="AM258" i="7"/>
  <c r="AO246" i="7"/>
  <c r="AM244" i="7"/>
  <c r="AM277" i="7"/>
  <c r="AM269" i="7"/>
  <c r="AP261" i="7"/>
  <c r="AP253" i="7"/>
  <c r="AP241" i="7"/>
  <c r="AM237" i="7"/>
  <c r="AM221" i="7"/>
  <c r="AM213" i="7"/>
  <c r="AP276" i="7"/>
  <c r="AM232" i="7"/>
  <c r="AN206" i="7"/>
  <c r="AO206" i="7"/>
  <c r="AP448" i="7"/>
  <c r="AP441" i="7"/>
  <c r="AN438" i="7"/>
  <c r="AP438" i="7"/>
  <c r="AN415" i="7"/>
  <c r="AN405" i="7"/>
  <c r="AP408" i="7"/>
  <c r="AP404" i="7"/>
  <c r="AP407" i="7"/>
  <c r="AN399" i="7"/>
  <c r="AP363" i="7"/>
  <c r="AP333" i="7"/>
  <c r="AP246" i="7"/>
  <c r="AP206" i="7"/>
  <c r="AM390" i="7"/>
  <c r="AM373" i="7"/>
  <c r="AM385" i="7"/>
  <c r="AM344" i="7"/>
  <c r="AM299" i="7"/>
  <c r="AO299" i="7"/>
  <c r="AM291" i="7"/>
  <c r="AK291" i="7"/>
  <c r="AM350" i="7"/>
  <c r="AP284" i="7"/>
  <c r="AM275" i="7"/>
  <c r="AP275" i="7"/>
  <c r="AN211" i="7"/>
  <c r="AM230" i="7"/>
  <c r="AM218" i="7"/>
  <c r="AM245" i="7"/>
  <c r="AO465" i="7"/>
  <c r="AM465" i="7"/>
  <c r="AK465" i="7"/>
  <c r="AL465" i="7"/>
  <c r="AO418" i="7"/>
  <c r="AL418" i="7"/>
  <c r="AM418" i="7"/>
  <c r="AN418" i="7"/>
  <c r="AP418" i="7"/>
  <c r="AO411" i="7"/>
  <c r="AN411" i="7"/>
  <c r="AM411" i="7"/>
  <c r="AL411" i="7"/>
  <c r="AK411" i="7"/>
  <c r="AO447" i="7"/>
  <c r="AL447" i="7"/>
  <c r="AM447" i="7"/>
  <c r="AN447" i="7"/>
  <c r="AK447" i="7"/>
  <c r="AO428" i="7"/>
  <c r="AL428" i="7"/>
  <c r="AM428" i="7"/>
  <c r="AN428" i="7"/>
  <c r="AK428" i="7"/>
  <c r="AO421" i="7"/>
  <c r="AM421" i="7"/>
  <c r="AK421" i="7"/>
  <c r="AL421" i="7"/>
  <c r="AO419" i="7"/>
  <c r="AM419" i="7"/>
  <c r="AK419" i="7"/>
  <c r="AN419" i="7"/>
  <c r="AO406" i="7"/>
  <c r="AN406" i="7"/>
  <c r="AM406" i="7"/>
  <c r="AL406" i="7"/>
  <c r="AK406" i="7"/>
  <c r="AO365" i="7"/>
  <c r="AL365" i="7"/>
  <c r="AM365" i="7"/>
  <c r="AN365" i="7"/>
  <c r="AK365" i="7"/>
  <c r="AO377" i="7"/>
  <c r="AM377" i="7"/>
  <c r="AK377" i="7"/>
  <c r="AL377" i="7"/>
  <c r="AO397" i="7"/>
  <c r="AN397" i="7"/>
  <c r="AM397" i="7"/>
  <c r="AL397" i="7"/>
  <c r="AK397" i="7"/>
  <c r="AP465" i="7"/>
  <c r="AN435" i="7"/>
  <c r="AK418" i="7"/>
  <c r="AL410" i="7"/>
  <c r="AP411" i="7"/>
  <c r="AP498" i="7"/>
  <c r="AK498" i="7"/>
  <c r="AM498" i="7"/>
  <c r="AL498" i="7"/>
  <c r="AN498" i="7"/>
  <c r="AO401" i="7"/>
  <c r="AK401" i="7"/>
  <c r="AM401" i="7"/>
  <c r="AL401" i="7"/>
  <c r="AN401" i="7"/>
  <c r="AO410" i="7"/>
  <c r="AM410" i="7"/>
  <c r="AK410" i="7"/>
  <c r="AN410" i="7"/>
  <c r="AO384" i="7"/>
  <c r="AN384" i="7"/>
  <c r="AM384" i="7"/>
  <c r="AL384" i="7"/>
  <c r="AK384" i="7"/>
  <c r="AO389" i="7"/>
  <c r="AL389" i="7"/>
  <c r="AM389" i="7"/>
  <c r="AN389" i="7"/>
  <c r="AK389" i="7"/>
  <c r="AO553" i="7"/>
  <c r="AN553" i="7"/>
  <c r="AM553" i="7"/>
  <c r="AL553" i="7"/>
  <c r="AK553" i="7"/>
  <c r="AO550" i="7"/>
  <c r="AN550" i="7"/>
  <c r="AM550" i="7"/>
  <c r="AL550" i="7"/>
  <c r="AK550" i="7"/>
  <c r="AK432" i="7"/>
  <c r="AL432" i="7"/>
  <c r="AM432" i="7"/>
  <c r="AP432" i="7"/>
  <c r="AN432" i="7"/>
  <c r="AO434" i="7"/>
  <c r="AL434" i="7"/>
  <c r="AM434" i="7"/>
  <c r="AN434" i="7"/>
  <c r="AK434" i="7"/>
  <c r="AO433" i="7"/>
  <c r="AM433" i="7"/>
  <c r="AK433" i="7"/>
  <c r="AN433" i="7"/>
  <c r="AO403" i="7"/>
  <c r="AL403" i="7"/>
  <c r="AM403" i="7"/>
  <c r="AN403" i="7"/>
  <c r="AK403" i="7"/>
  <c r="AO395" i="7"/>
  <c r="AK395" i="7"/>
  <c r="AM395" i="7"/>
  <c r="AP395" i="7"/>
  <c r="AL395" i="7"/>
  <c r="AO387" i="7"/>
  <c r="AK387" i="7"/>
  <c r="AM387" i="7"/>
  <c r="AL387" i="7"/>
  <c r="AN387" i="7"/>
  <c r="AK374" i="7"/>
  <c r="AP374" i="7"/>
  <c r="AM374" i="7"/>
  <c r="AL374" i="7"/>
  <c r="AN374" i="7"/>
  <c r="AK366" i="7"/>
  <c r="AL366" i="7"/>
  <c r="AM366" i="7"/>
  <c r="AP366" i="7"/>
  <c r="AN366" i="7"/>
  <c r="AO400" i="7"/>
  <c r="AN400" i="7"/>
  <c r="AM400" i="7"/>
  <c r="AL400" i="7"/>
  <c r="AK400" i="7"/>
  <c r="AO394" i="7"/>
  <c r="AL394" i="7"/>
  <c r="AM394" i="7"/>
  <c r="AN394" i="7"/>
  <c r="AK394" i="7"/>
  <c r="AO381" i="7"/>
  <c r="AL381" i="7"/>
  <c r="AM381" i="7"/>
  <c r="AN381" i="7"/>
  <c r="AK381" i="7"/>
  <c r="AO537" i="7"/>
  <c r="AN537" i="7"/>
  <c r="AM537" i="7"/>
  <c r="AL537" i="7"/>
  <c r="AK537" i="7"/>
  <c r="AO435" i="7"/>
  <c r="AM435" i="7"/>
  <c r="AK435" i="7"/>
  <c r="AL435" i="7"/>
  <c r="AL426" i="7"/>
  <c r="AN426" i="7"/>
  <c r="AM426" i="7"/>
  <c r="AO426" i="7"/>
  <c r="AP426" i="7"/>
  <c r="AO386" i="7"/>
  <c r="AL386" i="7"/>
  <c r="AM386" i="7"/>
  <c r="AN386" i="7"/>
  <c r="AK386" i="7"/>
  <c r="AO376" i="7"/>
  <c r="AL376" i="7"/>
  <c r="AM376" i="7"/>
  <c r="AN376" i="7"/>
  <c r="AK376" i="7"/>
  <c r="AO526" i="7"/>
  <c r="AN526" i="7"/>
  <c r="AM526" i="7"/>
  <c r="AL526" i="7"/>
  <c r="AK526" i="7"/>
  <c r="AO512" i="7"/>
  <c r="AM512" i="7"/>
  <c r="AK512" i="7"/>
  <c r="AN512" i="7"/>
  <c r="AO440" i="7"/>
  <c r="AM440" i="7"/>
  <c r="AK440" i="7"/>
  <c r="AN440" i="7"/>
  <c r="AP417" i="7"/>
  <c r="AK417" i="7"/>
  <c r="AM417" i="7"/>
  <c r="AL417" i="7"/>
  <c r="AN417" i="7"/>
  <c r="AO402" i="7"/>
  <c r="AM402" i="7"/>
  <c r="AK402" i="7"/>
  <c r="AN402" i="7"/>
  <c r="AO412" i="7"/>
  <c r="AM412" i="7"/>
  <c r="AK412" i="7"/>
  <c r="AL412" i="7"/>
  <c r="AK358" i="7"/>
  <c r="AP358" i="7"/>
  <c r="AM358" i="7"/>
  <c r="AL358" i="7"/>
  <c r="AN358" i="7"/>
  <c r="AO505" i="7"/>
  <c r="AP505" i="7"/>
  <c r="AM505" i="7"/>
  <c r="AL505" i="7"/>
  <c r="AK505" i="7"/>
  <c r="AO445" i="7"/>
  <c r="AM445" i="7"/>
  <c r="AK445" i="7"/>
  <c r="AL445" i="7"/>
  <c r="AO444" i="7"/>
  <c r="AN444" i="7"/>
  <c r="AM444" i="7"/>
  <c r="AL444" i="7"/>
  <c r="AK444" i="7"/>
  <c r="AO420" i="7"/>
  <c r="AL420" i="7"/>
  <c r="AM420" i="7"/>
  <c r="AN420" i="7"/>
  <c r="AK420" i="7"/>
  <c r="AO409" i="7"/>
  <c r="AK409" i="7"/>
  <c r="AM409" i="7"/>
  <c r="AP409" i="7"/>
  <c r="AN409" i="7"/>
  <c r="AO427" i="7"/>
  <c r="AM427" i="7"/>
  <c r="AK427" i="7"/>
  <c r="AN427" i="7"/>
  <c r="AO357" i="7"/>
  <c r="AL357" i="7"/>
  <c r="AM357" i="7"/>
  <c r="AN357" i="7"/>
  <c r="AK357" i="7"/>
  <c r="AP553" i="7"/>
  <c r="AP550" i="7"/>
  <c r="AP526" i="7"/>
  <c r="AP512" i="7"/>
  <c r="AP440" i="7"/>
  <c r="AO432" i="7"/>
  <c r="AP434" i="7"/>
  <c r="AR430" i="7"/>
  <c r="AN421" i="7"/>
  <c r="AO417" i="7"/>
  <c r="AP433" i="7"/>
  <c r="AP402" i="7"/>
  <c r="AP412" i="7"/>
  <c r="AP403" i="7"/>
  <c r="AN395" i="7"/>
  <c r="AP387" i="7"/>
  <c r="AO374" i="7"/>
  <c r="AO366" i="7"/>
  <c r="AO358" i="7"/>
  <c r="AP400" i="7"/>
  <c r="AP394" i="7"/>
  <c r="AP381" i="7"/>
  <c r="AP371" i="7"/>
  <c r="AP355" i="7"/>
  <c r="AO518" i="7"/>
  <c r="AP486" i="7"/>
  <c r="AO489" i="7"/>
  <c r="AO431" i="7"/>
  <c r="AO429" i="7"/>
  <c r="AO437" i="7"/>
  <c r="AO414" i="7"/>
  <c r="AO425" i="7"/>
  <c r="AN396" i="7"/>
  <c r="AN375" i="7"/>
  <c r="AN359" i="7"/>
  <c r="AO393" i="7"/>
  <c r="AK368" i="7"/>
  <c r="AO364" i="7"/>
  <c r="AK360" i="7"/>
  <c r="AK396" i="7"/>
  <c r="AK371" i="7"/>
  <c r="AK375" i="7"/>
  <c r="AK359" i="7"/>
  <c r="AL353" i="7"/>
  <c r="AL348" i="7"/>
  <c r="AN346" i="7"/>
  <c r="AN345" i="7"/>
  <c r="AL345" i="7"/>
  <c r="AL340" i="7"/>
  <c r="AN336" i="7"/>
  <c r="AN335" i="7"/>
  <c r="AP335" i="7"/>
  <c r="AL330" i="7"/>
  <c r="AN327" i="7"/>
  <c r="AP327" i="7"/>
  <c r="AL322" i="7"/>
  <c r="AN320" i="7"/>
  <c r="AN319" i="7"/>
  <c r="AP319" i="7"/>
  <c r="AL314" i="7"/>
  <c r="AN312" i="7"/>
  <c r="AN311" i="7"/>
  <c r="AL311" i="7"/>
  <c r="AL309" i="7"/>
  <c r="AL306" i="7"/>
  <c r="AK353" i="7"/>
  <c r="AK348" i="7"/>
  <c r="AK340" i="7"/>
  <c r="AK330" i="7"/>
  <c r="AK322" i="7"/>
  <c r="AK314" i="7"/>
  <c r="AK306" i="7"/>
  <c r="AK347" i="7"/>
  <c r="AK339" i="7"/>
  <c r="AK329" i="7"/>
  <c r="AO325" i="7"/>
  <c r="AK321" i="7"/>
  <c r="AK313" i="7"/>
  <c r="AO342" i="7"/>
  <c r="AK336" i="7"/>
  <c r="AK320" i="7"/>
  <c r="AN295" i="7"/>
  <c r="AK295" i="7"/>
  <c r="AL290" i="7"/>
  <c r="AN287" i="7"/>
  <c r="AK287" i="7"/>
  <c r="AK290" i="7"/>
  <c r="AK355" i="7"/>
  <c r="AO350" i="7"/>
  <c r="AK309" i="7"/>
  <c r="AK305" i="7"/>
  <c r="AK302" i="7"/>
  <c r="AO298" i="7"/>
  <c r="AK286" i="7"/>
  <c r="AK346" i="7"/>
  <c r="AO338" i="7"/>
  <c r="AK332" i="7"/>
  <c r="AO324" i="7"/>
  <c r="AK312" i="7"/>
  <c r="AK297" i="7"/>
  <c r="AK289" i="7"/>
  <c r="AK281" i="7"/>
  <c r="AO337" i="7"/>
  <c r="AK300" i="7"/>
  <c r="AO296" i="7"/>
  <c r="AK292" i="7"/>
  <c r="AK284" i="7"/>
  <c r="AN279" i="7"/>
  <c r="AL279" i="7"/>
  <c r="AN272" i="7"/>
  <c r="AL271" i="7"/>
  <c r="AP271" i="7"/>
  <c r="AN264" i="7"/>
  <c r="AN263" i="7"/>
  <c r="AL263" i="7"/>
  <c r="AP255" i="7"/>
  <c r="AK255" i="7"/>
  <c r="AL250" i="7"/>
  <c r="AN247" i="7"/>
  <c r="AP247" i="7"/>
  <c r="AL242" i="7"/>
  <c r="AN240" i="7"/>
  <c r="AL239" i="7"/>
  <c r="AP239" i="7"/>
  <c r="AL234" i="7"/>
  <c r="AN231" i="7"/>
  <c r="AP231" i="7"/>
  <c r="AL226" i="7"/>
  <c r="AN224" i="7"/>
  <c r="AN223" i="7"/>
  <c r="AP223" i="7"/>
  <c r="AN215" i="7"/>
  <c r="AL215" i="7"/>
  <c r="AK262" i="7"/>
  <c r="AK242" i="7"/>
  <c r="AK234" i="7"/>
  <c r="AO230" i="7"/>
  <c r="AK222" i="7"/>
  <c r="AO218" i="7"/>
  <c r="AK214" i="7"/>
  <c r="AO268" i="7"/>
  <c r="AK260" i="7"/>
  <c r="AO256" i="7"/>
  <c r="AK252" i="7"/>
  <c r="AK212" i="7"/>
  <c r="AO208" i="7"/>
  <c r="AK278" i="7"/>
  <c r="AO274" i="7"/>
  <c r="AK270" i="7"/>
  <c r="AK250" i="7"/>
  <c r="AK226" i="7"/>
  <c r="AK272" i="7"/>
  <c r="AK224" i="7"/>
  <c r="AO277" i="7"/>
  <c r="AK273" i="7"/>
  <c r="AO269" i="7"/>
  <c r="AK265" i="7"/>
  <c r="AO261" i="7"/>
  <c r="AK257" i="7"/>
  <c r="AO253" i="7"/>
  <c r="AK249" i="7"/>
  <c r="AO245" i="7"/>
  <c r="AK241" i="7"/>
  <c r="AK233" i="7"/>
  <c r="AK225" i="7"/>
  <c r="AK217" i="7"/>
  <c r="AO213" i="7"/>
  <c r="AK209" i="7"/>
  <c r="AK264" i="7"/>
  <c r="AK240" i="7"/>
  <c r="AO236" i="7"/>
  <c r="AK228" i="7"/>
  <c r="AO232" i="7"/>
  <c r="AK220" i="7"/>
  <c r="AK204" i="7"/>
  <c r="AN201" i="7"/>
  <c r="AN200" i="7"/>
  <c r="AP200" i="7"/>
  <c r="AK207" i="7"/>
  <c r="AO203" i="7"/>
  <c r="AK199" i="7"/>
  <c r="AK202" i="7"/>
  <c r="AK205" i="7"/>
  <c r="AO197" i="7"/>
  <c r="AK201" i="7"/>
  <c r="AP360" i="7"/>
  <c r="AP396" i="7"/>
  <c r="AP359" i="7"/>
  <c r="AO345" i="7"/>
  <c r="AO335" i="7"/>
  <c r="AP348" i="7"/>
  <c r="AP330" i="7"/>
  <c r="AP347" i="7"/>
  <c r="AP336" i="7"/>
  <c r="AP287" i="7"/>
  <c r="AP290" i="7"/>
  <c r="AP305" i="7"/>
  <c r="AP302" i="7"/>
  <c r="AP297" i="7"/>
  <c r="AP289" i="7"/>
  <c r="AP292" i="7"/>
  <c r="AP263" i="7"/>
  <c r="AL247" i="7"/>
  <c r="AN239" i="7"/>
  <c r="AL223" i="7"/>
  <c r="AP215" i="7"/>
  <c r="AP222" i="7"/>
  <c r="AP212" i="7"/>
  <c r="AP226" i="7"/>
  <c r="AP224" i="7"/>
  <c r="AP233" i="7"/>
  <c r="AP217" i="7"/>
  <c r="AP240" i="7"/>
  <c r="AO200" i="7"/>
  <c r="AP199" i="7"/>
  <c r="AL371" i="7"/>
  <c r="AN368" i="7"/>
  <c r="AN360" i="7"/>
  <c r="AM368" i="7"/>
  <c r="AM360" i="7"/>
  <c r="AM396" i="7"/>
  <c r="AM371" i="7"/>
  <c r="AM375" i="7"/>
  <c r="AM359" i="7"/>
  <c r="AL355" i="7"/>
  <c r="AN347" i="7"/>
  <c r="AM345" i="7"/>
  <c r="AP345" i="7"/>
  <c r="AN339" i="7"/>
  <c r="AM335" i="7"/>
  <c r="AL335" i="7"/>
  <c r="AL332" i="7"/>
  <c r="AN329" i="7"/>
  <c r="AM327" i="7"/>
  <c r="AL327" i="7"/>
  <c r="AN321" i="7"/>
  <c r="AM319" i="7"/>
  <c r="AL319" i="7"/>
  <c r="AN313" i="7"/>
  <c r="AM311" i="7"/>
  <c r="AP311" i="7"/>
  <c r="AL305" i="7"/>
  <c r="AM353" i="7"/>
  <c r="AM348" i="7"/>
  <c r="AM340" i="7"/>
  <c r="AM330" i="7"/>
  <c r="AM322" i="7"/>
  <c r="AM314" i="7"/>
  <c r="AM306" i="7"/>
  <c r="AM347" i="7"/>
  <c r="AM339" i="7"/>
  <c r="AM329" i="7"/>
  <c r="AM321" i="7"/>
  <c r="AM313" i="7"/>
  <c r="AM336" i="7"/>
  <c r="AM320" i="7"/>
  <c r="AN302" i="7"/>
  <c r="AL300" i="7"/>
  <c r="AN297" i="7"/>
  <c r="AM295" i="7"/>
  <c r="AO295" i="7"/>
  <c r="AL292" i="7"/>
  <c r="AN289" i="7"/>
  <c r="AM287" i="7"/>
  <c r="AO287" i="7"/>
  <c r="AN286" i="7"/>
  <c r="AL284" i="7"/>
  <c r="AL281" i="7"/>
  <c r="AM290" i="7"/>
  <c r="AM355" i="7"/>
  <c r="AM309" i="7"/>
  <c r="AM305" i="7"/>
  <c r="AM302" i="7"/>
  <c r="AM286" i="7"/>
  <c r="AM346" i="7"/>
  <c r="AM332" i="7"/>
  <c r="AM312" i="7"/>
  <c r="AM297" i="7"/>
  <c r="AM289" i="7"/>
  <c r="AM281" i="7"/>
  <c r="AM300" i="7"/>
  <c r="AM292" i="7"/>
  <c r="AM284" i="7"/>
  <c r="AM279" i="7"/>
  <c r="AP279" i="7"/>
  <c r="AN278" i="7"/>
  <c r="AN273" i="7"/>
  <c r="AM271" i="7"/>
  <c r="AK271" i="7"/>
  <c r="AN270" i="7"/>
  <c r="AN265" i="7"/>
  <c r="AM263" i="7"/>
  <c r="AK263" i="7"/>
  <c r="AN262" i="7"/>
  <c r="AL260" i="7"/>
  <c r="AN257" i="7"/>
  <c r="AM255" i="7"/>
  <c r="AO255" i="7"/>
  <c r="AL252" i="7"/>
  <c r="AN249" i="7"/>
  <c r="AM247" i="7"/>
  <c r="AK247" i="7"/>
  <c r="AN241" i="7"/>
  <c r="AM239" i="7"/>
  <c r="AK239" i="7"/>
  <c r="AN233" i="7"/>
  <c r="AM231" i="7"/>
  <c r="AL231" i="7"/>
  <c r="AL228" i="7"/>
  <c r="AN225" i="7"/>
  <c r="AM223" i="7"/>
  <c r="AK223" i="7"/>
  <c r="AN222" i="7"/>
  <c r="AL220" i="7"/>
  <c r="AN217" i="7"/>
  <c r="AM215" i="7"/>
  <c r="AK215" i="7"/>
  <c r="AN214" i="7"/>
  <c r="AL212" i="7"/>
  <c r="AN209" i="7"/>
  <c r="AM262" i="7"/>
  <c r="AM242" i="7"/>
  <c r="AM234" i="7"/>
  <c r="AM222" i="7"/>
  <c r="AM214" i="7"/>
  <c r="AM260" i="7"/>
  <c r="AM252" i="7"/>
  <c r="AM212" i="7"/>
  <c r="AM278" i="7"/>
  <c r="AM270" i="7"/>
  <c r="AM250" i="7"/>
  <c r="AM226" i="7"/>
  <c r="AM272" i="7"/>
  <c r="AM224" i="7"/>
  <c r="AM273" i="7"/>
  <c r="AM265" i="7"/>
  <c r="AM257" i="7"/>
  <c r="AM249" i="7"/>
  <c r="AM241" i="7"/>
  <c r="AM233" i="7"/>
  <c r="AM225" i="7"/>
  <c r="AM217" i="7"/>
  <c r="AM209" i="7"/>
  <c r="AM264" i="7"/>
  <c r="AM240" i="7"/>
  <c r="AM228" i="7"/>
  <c r="AM220" i="7"/>
  <c r="AN207" i="7"/>
  <c r="AL205" i="7"/>
  <c r="AN202" i="7"/>
  <c r="AM200" i="7"/>
  <c r="AL200" i="7"/>
  <c r="AN199" i="7"/>
  <c r="AM207" i="7"/>
  <c r="AM199" i="7"/>
  <c r="AM202" i="7"/>
  <c r="AM205" i="7"/>
  <c r="AM201" i="7"/>
  <c r="AO327" i="7"/>
  <c r="AO319" i="7"/>
  <c r="AO311" i="7"/>
  <c r="AP340" i="7"/>
  <c r="AP314" i="7"/>
  <c r="AP306" i="7"/>
  <c r="AP313" i="7"/>
  <c r="AP309" i="7"/>
  <c r="AP300" i="7"/>
  <c r="AP262" i="7"/>
  <c r="AP242" i="7"/>
  <c r="AP260" i="7"/>
  <c r="AP278" i="7"/>
  <c r="AP250" i="7"/>
  <c r="AP272" i="7"/>
  <c r="AP273" i="7"/>
  <c r="AP257" i="7"/>
  <c r="AP225" i="7"/>
  <c r="AP264" i="7"/>
  <c r="AP220" i="7"/>
  <c r="AP205" i="7"/>
  <c r="AP201" i="7"/>
  <c r="AN486" i="7"/>
  <c r="AN371" i="7"/>
  <c r="AL368" i="7"/>
  <c r="AL360" i="7"/>
  <c r="AN355" i="7"/>
  <c r="AL347" i="7"/>
  <c r="AN341" i="7"/>
  <c r="AL339" i="7"/>
  <c r="AN332" i="7"/>
  <c r="AL329" i="7"/>
  <c r="AL321" i="7"/>
  <c r="AL313" i="7"/>
  <c r="AN305" i="7"/>
  <c r="AL304" i="7"/>
  <c r="AL302" i="7"/>
  <c r="AN300" i="7"/>
  <c r="AL297" i="7"/>
  <c r="AN292" i="7"/>
  <c r="AL289" i="7"/>
  <c r="AL286" i="7"/>
  <c r="AN284" i="7"/>
  <c r="AN281" i="7"/>
  <c r="AL278" i="7"/>
  <c r="AL273" i="7"/>
  <c r="AL270" i="7"/>
  <c r="AL265" i="7"/>
  <c r="AL262" i="7"/>
  <c r="AN260" i="7"/>
  <c r="AL257" i="7"/>
  <c r="AN252" i="7"/>
  <c r="AL249" i="7"/>
  <c r="AL241" i="7"/>
  <c r="AL233" i="7"/>
  <c r="AN228" i="7"/>
  <c r="AN227" i="7"/>
  <c r="AL225" i="7"/>
  <c r="AL222" i="7"/>
  <c r="AN220" i="7"/>
  <c r="AN219" i="7"/>
  <c r="AL217" i="7"/>
  <c r="AL214" i="7"/>
  <c r="AN212" i="7"/>
  <c r="AL209" i="7"/>
  <c r="AL207" i="7"/>
  <c r="AN205" i="7"/>
  <c r="AN204" i="7"/>
  <c r="AL202" i="7"/>
  <c r="AL199" i="7"/>
  <c r="AR317" i="7" l="1"/>
  <c r="N443" i="1"/>
  <c r="AR413" i="7"/>
  <c r="AR338" i="7"/>
  <c r="AR436" i="7"/>
  <c r="AR268" i="7"/>
  <c r="AR429" i="7"/>
  <c r="AR446" i="7"/>
  <c r="AR354" i="7"/>
  <c r="AR356" i="7"/>
  <c r="AR325" i="7"/>
  <c r="AR438" i="7"/>
  <c r="AR369" i="7"/>
  <c r="AR316" i="7"/>
  <c r="AR380" i="7"/>
  <c r="AR283" i="7"/>
  <c r="AR364" i="7"/>
  <c r="AR276" i="7"/>
  <c r="AR398" i="7"/>
  <c r="AR383" i="7"/>
  <c r="AR443" i="7"/>
  <c r="AR449" i="7"/>
  <c r="AR258" i="7"/>
  <c r="AR315" i="7"/>
  <c r="AR343" i="7"/>
  <c r="AR277" i="7"/>
  <c r="AR486" i="7"/>
  <c r="AR235" i="7"/>
  <c r="AR370" i="7"/>
  <c r="AR236" i="7"/>
  <c r="AR378" i="7"/>
  <c r="AR310" i="7"/>
  <c r="AR323" i="7"/>
  <c r="AR379" i="7"/>
  <c r="AR448" i="7"/>
  <c r="AR404" i="7"/>
  <c r="AR450" i="7"/>
  <c r="AR391" i="7"/>
  <c r="AR308" i="7"/>
  <c r="AR334" i="7"/>
  <c r="AR301" i="7"/>
  <c r="AR294" i="7"/>
  <c r="AR251" i="7"/>
  <c r="AR341" i="7"/>
  <c r="AR304" i="7"/>
  <c r="AR424" i="7"/>
  <c r="AR200" i="7"/>
  <c r="AR231" i="7"/>
  <c r="AR342" i="7"/>
  <c r="AR489" i="7"/>
  <c r="AR441" i="7"/>
  <c r="AR399" i="7"/>
  <c r="AR423" i="7"/>
  <c r="AR442" i="7"/>
  <c r="AR534" i="7"/>
  <c r="AR293" i="7"/>
  <c r="AR319" i="7"/>
  <c r="AR279" i="7"/>
  <c r="AR274" i="7"/>
  <c r="AR393" i="7"/>
  <c r="AR425" i="7"/>
  <c r="AR431" i="7"/>
  <c r="AR408" i="7"/>
  <c r="AR415" i="7"/>
  <c r="AR352" i="7"/>
  <c r="AR318" i="7"/>
  <c r="AR230" i="7"/>
  <c r="AR367" i="7"/>
  <c r="AR282" i="7"/>
  <c r="AR269" i="7"/>
  <c r="AR206" i="7"/>
  <c r="AR266" i="7"/>
  <c r="AR237" i="7"/>
  <c r="AR311" i="7"/>
  <c r="AR208" i="7"/>
  <c r="AR204" i="7"/>
  <c r="AR227" i="7"/>
  <c r="AR198" i="7"/>
  <c r="AR197" i="7"/>
  <c r="AR203" i="7"/>
  <c r="AR228" i="7"/>
  <c r="AR253" i="7"/>
  <c r="AR245" i="7"/>
  <c r="AR418" i="7"/>
  <c r="AR439" i="7"/>
  <c r="AR307" i="7"/>
  <c r="AR470" i="7"/>
  <c r="AR244" i="7"/>
  <c r="AR328" i="7"/>
  <c r="AR388" i="7"/>
  <c r="AR326" i="7"/>
  <c r="AR416" i="7"/>
  <c r="AR303" i="7"/>
  <c r="AR210" i="7"/>
  <c r="AR299" i="7"/>
  <c r="AR373" i="7"/>
  <c r="AR288" i="7"/>
  <c r="AR351" i="7"/>
  <c r="AR392" i="7"/>
  <c r="AR267" i="7"/>
  <c r="AR382" i="7"/>
  <c r="AR248" i="7"/>
  <c r="AR229" i="7"/>
  <c r="AR422" i="7"/>
  <c r="AR331" i="7"/>
  <c r="AR385" i="7"/>
  <c r="AR349" i="7"/>
  <c r="AR259" i="7"/>
  <c r="AR513" i="7"/>
  <c r="AR517" i="7"/>
  <c r="AR296" i="7"/>
  <c r="AR298" i="7"/>
  <c r="AR350" i="7"/>
  <c r="AR518" i="7"/>
  <c r="AR333" i="7"/>
  <c r="AR254" i="7"/>
  <c r="AR362" i="7"/>
  <c r="AR361" i="7"/>
  <c r="AR247" i="7"/>
  <c r="AR335" i="7"/>
  <c r="AR261" i="7"/>
  <c r="AR324" i="7"/>
  <c r="AR437" i="7"/>
  <c r="AR426" i="7"/>
  <c r="AR410" i="7"/>
  <c r="AR428" i="7"/>
  <c r="AR344" i="7"/>
  <c r="AR390" i="7"/>
  <c r="AR238" i="7"/>
  <c r="AR219" i="7"/>
  <c r="AR372" i="7"/>
  <c r="AR541" i="7"/>
  <c r="AR213" i="7"/>
  <c r="AR256" i="7"/>
  <c r="AR218" i="7"/>
  <c r="AR337" i="7"/>
  <c r="AR414" i="7"/>
  <c r="AR498" i="7"/>
  <c r="AR291" i="7"/>
  <c r="AR363" i="7"/>
  <c r="AR407" i="7"/>
  <c r="AR232" i="7"/>
  <c r="AR221" i="7"/>
  <c r="AR246" i="7"/>
  <c r="AR243" i="7"/>
  <c r="AR521" i="7"/>
  <c r="AR223" i="7"/>
  <c r="AR427" i="7"/>
  <c r="AR420" i="7"/>
  <c r="AR216" i="7"/>
  <c r="AR327" i="7"/>
  <c r="AR240" i="7"/>
  <c r="AR445" i="7"/>
  <c r="AR358" i="7"/>
  <c r="AR417" i="7"/>
  <c r="AR386" i="7"/>
  <c r="AR397" i="7"/>
  <c r="AR419" i="7"/>
  <c r="AR421" i="7"/>
  <c r="AR447" i="7"/>
  <c r="AR275" i="7"/>
  <c r="AR211" i="7"/>
  <c r="AR280" i="7"/>
  <c r="AR345" i="7"/>
  <c r="AR312" i="7"/>
  <c r="AR405" i="7"/>
  <c r="AR209" i="7"/>
  <c r="AR272" i="7"/>
  <c r="AR214" i="7"/>
  <c r="AR302" i="7"/>
  <c r="AR550" i="7"/>
  <c r="AR285" i="7"/>
  <c r="AR233" i="7"/>
  <c r="AR252" i="7"/>
  <c r="AR234" i="7"/>
  <c r="AR300" i="7"/>
  <c r="AR297" i="7"/>
  <c r="AR355" i="7"/>
  <c r="AR336" i="7"/>
  <c r="AR306" i="7"/>
  <c r="AR340" i="7"/>
  <c r="AR396" i="7"/>
  <c r="AR400" i="7"/>
  <c r="AR215" i="7"/>
  <c r="AR239" i="7"/>
  <c r="AR263" i="7"/>
  <c r="AR271" i="7"/>
  <c r="AR201" i="7"/>
  <c r="AR199" i="7"/>
  <c r="AR264" i="7"/>
  <c r="AR225" i="7"/>
  <c r="AR249" i="7"/>
  <c r="AR265" i="7"/>
  <c r="AR224" i="7"/>
  <c r="AR270" i="7"/>
  <c r="AR212" i="7"/>
  <c r="AR255" i="7"/>
  <c r="AR289" i="7"/>
  <c r="AR332" i="7"/>
  <c r="AR320" i="7"/>
  <c r="AR321" i="7"/>
  <c r="AR347" i="7"/>
  <c r="AR330" i="7"/>
  <c r="AR371" i="7"/>
  <c r="AR368" i="7"/>
  <c r="AR357" i="7"/>
  <c r="AR409" i="7"/>
  <c r="AR505" i="7"/>
  <c r="AR440" i="7"/>
  <c r="AR512" i="7"/>
  <c r="AR376" i="7"/>
  <c r="AR435" i="7"/>
  <c r="AR394" i="7"/>
  <c r="AR395" i="7"/>
  <c r="AR433" i="7"/>
  <c r="AR432" i="7"/>
  <c r="AR384" i="7"/>
  <c r="AR401" i="7"/>
  <c r="AR377" i="7"/>
  <c r="AR406" i="7"/>
  <c r="AR202" i="7"/>
  <c r="AR220" i="7"/>
  <c r="AR217" i="7"/>
  <c r="AR250" i="7"/>
  <c r="AR260" i="7"/>
  <c r="AR222" i="7"/>
  <c r="AR262" i="7"/>
  <c r="AR292" i="7"/>
  <c r="AR281" i="7"/>
  <c r="AR286" i="7"/>
  <c r="AR309" i="7"/>
  <c r="AR287" i="7"/>
  <c r="AR313" i="7"/>
  <c r="AR339" i="7"/>
  <c r="AR322" i="7"/>
  <c r="AR353" i="7"/>
  <c r="AR375" i="7"/>
  <c r="AR444" i="7"/>
  <c r="AR412" i="7"/>
  <c r="AR402" i="7"/>
  <c r="AR526" i="7"/>
  <c r="AR537" i="7"/>
  <c r="AR381" i="7"/>
  <c r="AR374" i="7"/>
  <c r="AR387" i="7"/>
  <c r="AR434" i="7"/>
  <c r="AR389" i="7"/>
  <c r="AR365" i="7"/>
  <c r="AR411" i="7"/>
  <c r="AR205" i="7"/>
  <c r="AR207" i="7"/>
  <c r="AR241" i="7"/>
  <c r="AR257" i="7"/>
  <c r="AR273" i="7"/>
  <c r="AR226" i="7"/>
  <c r="AR278" i="7"/>
  <c r="AR242" i="7"/>
  <c r="AR284" i="7"/>
  <c r="AR346" i="7"/>
  <c r="AR305" i="7"/>
  <c r="AR290" i="7"/>
  <c r="AR295" i="7"/>
  <c r="AR329" i="7"/>
  <c r="AR314" i="7"/>
  <c r="AR348" i="7"/>
  <c r="AR359" i="7"/>
  <c r="AR360" i="7"/>
  <c r="AR366" i="7"/>
  <c r="AR403" i="7"/>
  <c r="AR553" i="7"/>
  <c r="AR465" i="7"/>
  <c r="K189" i="1"/>
  <c r="N189" i="1" s="1"/>
  <c r="K190" i="1"/>
  <c r="N190" i="1" s="1"/>
  <c r="K188" i="1"/>
  <c r="N188" i="1" s="1"/>
  <c r="K114" i="1"/>
  <c r="N114" i="1" s="1"/>
  <c r="K116" i="1"/>
  <c r="N116" i="1" s="1"/>
  <c r="K115" i="1"/>
  <c r="N115" i="1" s="1"/>
  <c r="N240" i="16"/>
  <c r="K35" i="8" l="1"/>
  <c r="N35" i="8"/>
</calcChain>
</file>

<file path=xl/comments1.xml><?xml version="1.0" encoding="utf-8"?>
<comments xmlns="http://schemas.openxmlformats.org/spreadsheetml/2006/main">
  <authors>
    <author>Autor</author>
  </authors>
  <commentList>
    <comment ref="C14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ojo tiene costo de 10+1 mirar gbp para presupuesto
</t>
        </r>
      </text>
    </comment>
    <comment ref="C15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autorizo pablo por skype el 05-02-2025 483500
y despues lo baje a 463500 el 31-3 no dijo que si.. Pero bueno el que calla otorga
</t>
        </r>
      </text>
    </comment>
    <comment ref="C18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ojo costo 10+1 mirar gbp para presupuesto
</t>
        </r>
      </text>
    </comment>
    <comment ref="C19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ojo costo de 10+1
mirar gbp para presupuesto
</t>
        </r>
      </text>
    </comment>
    <comment ref="C20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ojo costo 10 + 1 mirar gbp para presupuesto
</t>
        </r>
      </text>
    </comment>
    <comment ref="C21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ojo costo 10+1 consultar gbp para costo
</t>
        </r>
      </text>
    </comment>
    <comment ref="C22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ojo costo 10+1 ver gbp para presupuesto
</t>
        </r>
      </text>
    </comment>
    <comment ref="C36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pata ML 504050
en gbp real 535000</t>
        </r>
      </text>
    </comment>
    <comment ref="C60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autorizado 7-4 a las 19:26 skype</t>
        </r>
      </text>
    </comment>
    <comment ref="A83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en GBP LAB500</t>
        </r>
      </text>
    </comment>
    <comment ref="C135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costo gbp 177505.79
rebajado para ml a 160000 aut skipe 7/4 11:15</t>
        </r>
      </text>
    </comment>
    <comment ref="C191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costo gbp 192000
pablo whatsapp 20/4 20:44</t>
        </r>
      </text>
    </comment>
    <comment ref="C198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costo gbp 192000
pablo whatsapp 20/4 20:44</t>
        </r>
      </text>
    </comment>
    <comment ref="C203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aut 7-03 por skipe 11:20am
</t>
        </r>
      </text>
    </comment>
    <comment ref="C215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pablo autorizo el 5/02/2025 por skype
</t>
        </r>
      </text>
    </comment>
  </commentList>
</comments>
</file>

<file path=xl/sharedStrings.xml><?xml version="1.0" encoding="utf-8"?>
<sst xmlns="http://schemas.openxmlformats.org/spreadsheetml/2006/main" count="4870" uniqueCount="1675">
  <si>
    <t>CODIGO</t>
  </si>
  <si>
    <t>DESCRIPCION</t>
  </si>
  <si>
    <t>CATEGORIA</t>
  </si>
  <si>
    <t>MARCA</t>
  </si>
  <si>
    <t>LAB544</t>
  </si>
  <si>
    <t>AIRE ACONDICIONADO ALASKA 3450W F/C ASE35WCCS PNB045525  EAN:  7796885455266</t>
  </si>
  <si>
    <t>Aires acondicionados</t>
  </si>
  <si>
    <t>Alaska</t>
  </si>
  <si>
    <t>TV121</t>
  </si>
  <si>
    <t>TV LED SMART 50" RCA C50AND-F ANDROID EAN 7796941250859</t>
  </si>
  <si>
    <t>Televisores</t>
  </si>
  <si>
    <t>Rca</t>
  </si>
  <si>
    <t>LAB80AB</t>
  </si>
  <si>
    <t>LAVARROPAS CARGA FRONTAL WNQ80AB 8KG BLANCO  WHIRLPOOL  EAN:  7797750979924</t>
  </si>
  <si>
    <t>Lavarropas</t>
  </si>
  <si>
    <t>Whirlpool</t>
  </si>
  <si>
    <t>LAB0038</t>
  </si>
  <si>
    <t>MICROONDAS HITACHI HITPLUS CM256DG-F 25L EAN 7796941130038</t>
  </si>
  <si>
    <t>Microondas</t>
  </si>
  <si>
    <t>Hitachi</t>
  </si>
  <si>
    <t>TV2840</t>
  </si>
  <si>
    <t>TV LED 55" SHARP 4T-C55FL6L GVTPNE 40284 EAN 7796885402840</t>
  </si>
  <si>
    <t>SHARP</t>
  </si>
  <si>
    <t>LAB205</t>
  </si>
  <si>
    <t>LAVARROPAS DREAN NEXT 6.06 ECO 6 KILOS 600RPM EAN:  7795473028721</t>
  </si>
  <si>
    <t>Drean</t>
  </si>
  <si>
    <t>LAB129</t>
  </si>
  <si>
    <t>BATIDORA PLANETARIA POWERMIX  AB910 ROJO  LILIANA   EAN: 7793862007548</t>
  </si>
  <si>
    <t xml:space="preserve">Pequeños Electrodomesticos </t>
  </si>
  <si>
    <t>Liliana</t>
  </si>
  <si>
    <t>TV635</t>
  </si>
  <si>
    <t>TV LED TCL 55" L55P635 UHD EAN 7796941329098</t>
  </si>
  <si>
    <t>Tcl</t>
  </si>
  <si>
    <t>TV261</t>
  </si>
  <si>
    <t>TV 32" BGH B3222S5A PNB040261 EAN:  7796885402611</t>
  </si>
  <si>
    <t>Bgh</t>
  </si>
  <si>
    <t>LAB280F</t>
  </si>
  <si>
    <t>HELADERA CICLICA BLANCA HDR280F00B  DREAN  EAN:  7797102525588</t>
  </si>
  <si>
    <t>Heladeras</t>
  </si>
  <si>
    <t>LAB822</t>
  </si>
  <si>
    <t>TERMOTANQUE ELECTRICO 90 LITROS ESCORIAL  EAN:  7798013732539</t>
  </si>
  <si>
    <t>Termotanques</t>
  </si>
  <si>
    <t>Escorial</t>
  </si>
  <si>
    <t>LAB894</t>
  </si>
  <si>
    <t>FREEZER HORIZONTAL 414 LITROS WHB42D2 WHIRLPOOL  EAN: 7891129536449</t>
  </si>
  <si>
    <t>Freezer</t>
  </si>
  <si>
    <t>LAB082</t>
  </si>
  <si>
    <t>LAVARROPAS AUTOMATICO BGH CARGA FRONTAL 7KG BLANCO BWFA07W21AR -PNH179001</t>
  </si>
  <si>
    <t>LAB370F</t>
  </si>
  <si>
    <t>HELADERA DREAN CICLICA ALUMINIO C/DISPENSER HDR370F11S SILVER  EAN:  7797102525625</t>
  </si>
  <si>
    <t>LAB501</t>
  </si>
  <si>
    <t>HORNO ELECTRICO LILIANA MOD: AAO138 38L PROGRAMCOOK EAN 7793861011941</t>
  </si>
  <si>
    <t>Horno</t>
  </si>
  <si>
    <t>LAB821</t>
  </si>
  <si>
    <t>TERMOTANQUE ELECTRICO 55 LITROS ESCORIAL   EAN: 7798013732522</t>
  </si>
  <si>
    <t>LAB819</t>
  </si>
  <si>
    <t>TERMOTANQUE 80 LITROS MULTIGAS ESCORIAL  EAN:  7798013730559</t>
  </si>
  <si>
    <t>LAB925</t>
  </si>
  <si>
    <t>FREEZER VERTICAL ESLABON DE LUJO EVU22D1 142 LITROS CYCLE EAN:  7891129217485</t>
  </si>
  <si>
    <t>Eslabon de lujo</t>
  </si>
  <si>
    <t>LAB85AB</t>
  </si>
  <si>
    <t>HELADERA WRE85AB BLANCA INVERTER 588 LITROS WHIRLPOOL  EAN: 7891129557703</t>
  </si>
  <si>
    <t>LAB791</t>
  </si>
  <si>
    <t>COCINA DE GAS LICUADO ESCORIAL MOD: CANDOR S2 GL LINEA BLACK   EAN:  7798013732751</t>
  </si>
  <si>
    <t>Cocinas</t>
  </si>
  <si>
    <t>LAB113</t>
  </si>
  <si>
    <t>MICROONDAS PHILCO MPG8428N 28L DIGITAL C/GRILL EAN 7796962308423</t>
  </si>
  <si>
    <t>Philco</t>
  </si>
  <si>
    <t>LAB789</t>
  </si>
  <si>
    <t>COCINA DE GAS LICUADO ESCORIAL CANDOR S2 GL BLANCA EAN:  7798013732591</t>
  </si>
  <si>
    <t>CALE1150</t>
  </si>
  <si>
    <t>ESTUFA INFRAROJA  STI080 800W 2 VELAS STAR-TRAK  EAN:  798185861150</t>
  </si>
  <si>
    <t>Estufas y Calefactores Eléctricos</t>
  </si>
  <si>
    <t>Star-trak</t>
  </si>
  <si>
    <t>LABW26</t>
  </si>
  <si>
    <t>FREEZER VERTICAL WHIRLPOOL MODELO COMERCIAL WVU27D2 EAN:  7891129556812</t>
  </si>
  <si>
    <t>LAB851</t>
  </si>
  <si>
    <t>HORNO ELECTRICO FACILCOOK 32 LTS AO132 LILIANA EAN: 7793862011200</t>
  </si>
  <si>
    <t>horno</t>
  </si>
  <si>
    <t>LAB3055</t>
  </si>
  <si>
    <t>COCINA ESCORIAL MASTER S2 BLANCA  CLASSIC GAS NATURAL  EAN:  7798013733055</t>
  </si>
  <si>
    <t>LAB086</t>
  </si>
  <si>
    <t>COCINA ESCORIAL MASTER S2 NEGRA  CLASSIC GAS LICUADO  EAN:  7798013733086</t>
  </si>
  <si>
    <t>LAB3056</t>
  </si>
  <si>
    <t>COCINA ESCORIAL MASTER S2 BLANCA  CLASSIC GAS LICUADO  EAN:  7798013733062</t>
  </si>
  <si>
    <t>LAB790</t>
  </si>
  <si>
    <t>COCINA DE GAS NATURAL CANDOR S2 GN LINEA BLACK  ESCORIAL   EAN:  7798013732744</t>
  </si>
  <si>
    <t>LAB1506</t>
  </si>
  <si>
    <t>HELADERA WHIRLPOOL WRM56D2 462L EVOX EAN 7891129521506</t>
  </si>
  <si>
    <t>LAB079</t>
  </si>
  <si>
    <t>COCINA ESCORIAL MASTER S2 NEGRA  CLASSIC GAS NATURAL -EAN 7798013733079</t>
  </si>
  <si>
    <t>TV061</t>
  </si>
  <si>
    <t>Telefunken</t>
  </si>
  <si>
    <t>LAB56HK</t>
  </si>
  <si>
    <t>HELADERA TRM56HKDIM TOP MOUNT INOX 450 LITROS ARISTON  EAN:  7891129537699</t>
  </si>
  <si>
    <t>ARISTON</t>
  </si>
  <si>
    <t>LAB56HB</t>
  </si>
  <si>
    <t>HELADERA TRM56HBDIM TOP MOUNT BLANCA 450 LITROS ARISTON EAN:  7891129537682</t>
  </si>
  <si>
    <t>LAB636</t>
  </si>
  <si>
    <t>HORNO ELECTRICO BGH BHE30M23N 30L PNH048327 EAN: 7796885483276</t>
  </si>
  <si>
    <t>LAB588L</t>
  </si>
  <si>
    <t>HELADERA WRE85AK INVERTER INOXIDABLE 588 LITROS WHIRLPOOL  EAN:  7891129557666</t>
  </si>
  <si>
    <t>LAB788</t>
  </si>
  <si>
    <t>COCINA DE GAS NATURAL CANDOR S2 GN BLANCA   ESCORIAL  EAN:  7798013732584</t>
  </si>
  <si>
    <t>GAMA9449</t>
  </si>
  <si>
    <t>COJIN MASAJEADOR SHIATSU MULTIFUNCION PM-540 GAMA  EAN:  8023277099449</t>
  </si>
  <si>
    <t xml:space="preserve">Cuidado personal </t>
  </si>
  <si>
    <t>Gama</t>
  </si>
  <si>
    <t>TV4322</t>
  </si>
  <si>
    <t>SMART TV LED 43" BGH B4322FS5A PNE040262 EAN 77969885402628</t>
  </si>
  <si>
    <t>LAB856</t>
  </si>
  <si>
    <t>LAVAVAJILLA WHIRLPOOL WLV14BY25Z - 14 CUBIERTOS BLANCO EAN:  8003437234477</t>
  </si>
  <si>
    <t>Lavavajillas</t>
  </si>
  <si>
    <t>LAB845</t>
  </si>
  <si>
    <t>TERMOTANQUE 45 LITROS MULTIGAS ESCORIAL  EAN:  7798013730542</t>
  </si>
  <si>
    <t>LAB844</t>
  </si>
  <si>
    <t>COCINA ESCORIAL PALACE CRISTAL BLACK LX S2 GAS LICUADO EAN:  7798013732638</t>
  </si>
  <si>
    <t>LAB820</t>
  </si>
  <si>
    <t>TERMOTANQUE 120 LITROS MULTIGAS ESCORIAL  EAN:  7798013730566</t>
  </si>
  <si>
    <t>LAB2191</t>
  </si>
  <si>
    <t>BATIDORA DE MANO + BATIDOR HB1100X2AR1 MIDEA  EAN:  7797087512191</t>
  </si>
  <si>
    <t>Midea</t>
  </si>
  <si>
    <t>CALE0894</t>
  </si>
  <si>
    <t>ESTUFA ALOGENA STH125 1200W 3 VELAS STAR-TRAK  EAN:  7798185860894</t>
  </si>
  <si>
    <t>CALE1699</t>
  </si>
  <si>
    <t>CALOVENTOR BLACKSUN CCCFH450 LILIANA  EAN:  7793862011699</t>
  </si>
  <si>
    <t>LAB824</t>
  </si>
  <si>
    <t>COCINA ESCORIAL PALACE CRISTAL BLACK LX S2 GAS NATURAL -EAN 7798013732621</t>
  </si>
  <si>
    <t>LAB3221</t>
  </si>
  <si>
    <t>HORNO ELECTRICO BGH BHE35S22A 35L PNH048322 EAN: 7796885483221</t>
  </si>
  <si>
    <t>LAB3093</t>
  </si>
  <si>
    <t>COCINA ESCORIAL MASTER STYLE BLANCA MULTIGAS -EAN:  7798013733093</t>
  </si>
  <si>
    <t>TV2857</t>
  </si>
  <si>
    <t>TV LED 65" SHARP 4T-C65FL6L GVTPNE 40285 EAN 7796885402857</t>
  </si>
  <si>
    <t>LAB9955</t>
  </si>
  <si>
    <t>LAVARROPAS WHIRLPOOL WNQ90AS 9 KG TITANIUN EAN:  7797750979955</t>
  </si>
  <si>
    <t>LAB832</t>
  </si>
  <si>
    <t>COCINA ESCORIAL PALACE CRISTAL BLANCA LX S2 GAS NATURAL EAN 7798013732607</t>
  </si>
  <si>
    <t>LAB44AK</t>
  </si>
  <si>
    <t>HELADERA TRE44AKDIM INVERTER BOTTOM INOX 397LITROS ARISTON  EAN:  7891129539594</t>
  </si>
  <si>
    <t>TV99</t>
  </si>
  <si>
    <t>LAB2665</t>
  </si>
  <si>
    <t>HORNO ELECTRICO LILIANA TURBOCOOK AO460 46L EAN:  7793862012665</t>
  </si>
  <si>
    <t>CAR434</t>
  </si>
  <si>
    <t>CARTUCHO ALTERNATIVO EPSON T196 MAGENTA  GLOBAL  EAN:  NO TIENE</t>
  </si>
  <si>
    <t>Cartuchos de Tinta Original</t>
  </si>
  <si>
    <t>Global</t>
  </si>
  <si>
    <t>LAB861</t>
  </si>
  <si>
    <t>HELADERA RT35K5532SL 362 LITROS SILVER INVERTER INOXIDABLE SAMSUNG  EAN:  8806088534831</t>
  </si>
  <si>
    <t>Samsung</t>
  </si>
  <si>
    <t>CAB5661</t>
  </si>
  <si>
    <t>CABLE UTP CAT5E PACH CORD 0.5M  NETMAK  EAN:  7792641880044</t>
  </si>
  <si>
    <t>Cables</t>
  </si>
  <si>
    <t>Netmak</t>
  </si>
  <si>
    <t>LAB729</t>
  </si>
  <si>
    <t>ASPIRADORA ROBOT W300 WINCO   EAN:  4511413404164</t>
  </si>
  <si>
    <t>Winco</t>
  </si>
  <si>
    <t>LAB3030</t>
  </si>
  <si>
    <t>HORNO ELECTRICO BGH BHE55M19N 55L PNH048303 EAN: 7796885483030</t>
  </si>
  <si>
    <t>LAB3610</t>
  </si>
  <si>
    <t>BATIDORA DE MANO Y PEDESTAL HM3610 3.7L BLANCA OSTER  EAN:  053891143936</t>
  </si>
  <si>
    <t>Oster</t>
  </si>
  <si>
    <t>LAB09R3</t>
  </si>
  <si>
    <t>HELADERA WHIRLPOOL WRA09R3 RETRO 76 LITROS ROJA EAN:  7891129529823</t>
  </si>
  <si>
    <t>CAR289</t>
  </si>
  <si>
    <t>CARTUCHO ALTERNATIVO EPSON T1333 MAGENTA  GLOBAL  EAN:  NO TIENE</t>
  </si>
  <si>
    <t>TLC26</t>
  </si>
  <si>
    <t>CABLE USB A MICRO USB 0.25 METROS  TL-USBMUSB025  T-LINE  EAN: NO TIENE</t>
  </si>
  <si>
    <t>Tline</t>
  </si>
  <si>
    <t>LAB380S</t>
  </si>
  <si>
    <t>HELADERA DREAN HDR380N12M SILVER EAN:  7797102525731</t>
  </si>
  <si>
    <t>LAB1598</t>
  </si>
  <si>
    <t>LAVARROPAS LG INVER 8.5KG 1400RPM WM8516WE6 BLANCO EAN 7790653061598</t>
  </si>
  <si>
    <t>Lg</t>
  </si>
  <si>
    <t>LAB581</t>
  </si>
  <si>
    <t>HORNO MICROONDAS B228DB9 28 LITROS C/ GRILL BLANCO PNH048664  BGH  EAN:  7796885486642</t>
  </si>
  <si>
    <t>LAB3109</t>
  </si>
  <si>
    <t>COCINA ESCORIAL MASTER STYLE NEGRO MULTIGAS -EAN:  7798013733109</t>
  </si>
  <si>
    <t>TV069</t>
  </si>
  <si>
    <t>TV LED SMART 32" R32AND-F ANDROID RCA  EAN:  7796941250958</t>
  </si>
  <si>
    <t>CON8020</t>
  </si>
  <si>
    <t>CONSOLA GAMING 8BITS NOGA NG-FG02 2 JOYSTICK EAN 7798137718020</t>
  </si>
  <si>
    <t>Consolas de videojuegos</t>
  </si>
  <si>
    <t>Noga</t>
  </si>
  <si>
    <t>TLC37</t>
  </si>
  <si>
    <t>CABLE HDMI A MINI HDMI 3 METROS  TL-HDMMII30  T-LINE  EAN:  NO TIENE</t>
  </si>
  <si>
    <t>LAB320F</t>
  </si>
  <si>
    <t>HELADERA DREAN CICLICA PLATEADA HDR320F00S EAN 7797102525595</t>
  </si>
  <si>
    <t>LAB2522</t>
  </si>
  <si>
    <t>FREEZER FR2522 GP HC A2 KP BRIKET  EAN:  7798003342557</t>
  </si>
  <si>
    <t>Briket</t>
  </si>
  <si>
    <t>LAB823</t>
  </si>
  <si>
    <t>COCINA ESCORIAL PALACE CRISTAL BLANCA LX S2 GAS LICUADO EAN:  7798013732614</t>
  </si>
  <si>
    <t>LAB2600</t>
  </si>
  <si>
    <t>AIRE ACONDICIONADO TACA-2600 F/C 2236 FRIGORIAS BLANCO 220V TCL  EAN:  7796941323393</t>
  </si>
  <si>
    <t>LAB3207</t>
  </si>
  <si>
    <t>HORNO ELECTRICO BGH BHE17M20N 20L PNH048320 EAN: 7796885483207</t>
  </si>
  <si>
    <t>Bestway</t>
  </si>
  <si>
    <t>LAB12K2</t>
  </si>
  <si>
    <t>HELADERA WHIRLPOOL WRX12K2 117L EAN:  7891129530201</t>
  </si>
  <si>
    <t>ACC938</t>
  </si>
  <si>
    <t>TERMOMETRO INFRARROJO JXB-178  BERRCOM  EAN:  6947656112739</t>
  </si>
  <si>
    <t>Termómetros</t>
  </si>
  <si>
    <t>Berrcom</t>
  </si>
  <si>
    <t>MOT99</t>
  </si>
  <si>
    <t>MOTHER E1-6010 CON CPU INCORPORADO AMD GIGABYTE  EAN:  4719331808761</t>
  </si>
  <si>
    <t>Motherboards</t>
  </si>
  <si>
    <t>Gigabyte</t>
  </si>
  <si>
    <t>CALE1668</t>
  </si>
  <si>
    <t>CALEFACTOR RADIANTE FIBRA CARBONO CP2203 LILIANA  EAN:  7793862011668</t>
  </si>
  <si>
    <t>UPS16</t>
  </si>
  <si>
    <t>UPS TOWER +EST 2500 APTO GE</t>
  </si>
  <si>
    <t>Estabilizadores y UPS</t>
  </si>
  <si>
    <t>Atomlux</t>
  </si>
  <si>
    <t>PAD36</t>
  </si>
  <si>
    <t>PAD MOUSE GEL BLUE NM-PGEL-B NETMAK  EAN:  0700306603003</t>
  </si>
  <si>
    <t>PAD MOUSE</t>
  </si>
  <si>
    <t>GAMA0623</t>
  </si>
  <si>
    <t>BALANZA DE BAÑO FIT ULTRA GAMA  EAN:  8023277130623</t>
  </si>
  <si>
    <t>GAMA5874</t>
  </si>
  <si>
    <t>BALANZA DE VIDRIO SCG-430 GAMA  EAN:  8023277105874</t>
  </si>
  <si>
    <t>PAD37</t>
  </si>
  <si>
    <t>PAD MOUSE GEL RED NM-PGEL-R NETMAK  EAN:  0700306602990</t>
  </si>
  <si>
    <t>LAB846</t>
  </si>
  <si>
    <t>TERMOTANQUE GEISER 120 LITROS GAS NATURAL ESCORIAL  EAN:  7798013732577</t>
  </si>
  <si>
    <t>GAMA9502</t>
  </si>
  <si>
    <t>PLANCHITA CP 14 LED DUAL PLATE GOLD GAMA  EAN:  8023277149502</t>
  </si>
  <si>
    <t>AURI1650N</t>
  </si>
  <si>
    <t>AURICULAR NG-1650 NEGRO NOGANET  EAN:  7798137719201</t>
  </si>
  <si>
    <t>Auriculares</t>
  </si>
  <si>
    <t>Noganet</t>
  </si>
  <si>
    <t>FUB1240</t>
  </si>
  <si>
    <t>BATERIA FUB-1240 12V 4.0 A  FORZA  EAN:  798302201804</t>
  </si>
  <si>
    <t>Cargadores</t>
  </si>
  <si>
    <t>Forza</t>
  </si>
  <si>
    <t>CD01</t>
  </si>
  <si>
    <t>CD VIRGEN BULK X50 UNIDADES 700MB 52X GLOBAL</t>
  </si>
  <si>
    <t>CDs y DVDs Vírgenes</t>
  </si>
  <si>
    <t>TWINS2N</t>
  </si>
  <si>
    <t>AURICULARES BT  TWINS NG-BTWINS2 NEGRO NOGANET  EAN:  7798137714794</t>
  </si>
  <si>
    <t>CARRY5</t>
  </si>
  <si>
    <t>CARRY DISK EXTERNO P/SSD M2 SATA/NVME TIPO C  NETMAK  EAN:  0700306603690</t>
  </si>
  <si>
    <t>Discos rígidos y SSD</t>
  </si>
  <si>
    <t>GAMA6932</t>
  </si>
  <si>
    <t>BALANZA DE BAÑO SCF-2000 GAMA  EAN:  8023277106932</t>
  </si>
  <si>
    <t>LAB882</t>
  </si>
  <si>
    <t>BATIDORA PLANETARIA LILIANA AAB700 SPEEDCHEF EAN:  7793862009924</t>
  </si>
  <si>
    <t>TLC47</t>
  </si>
  <si>
    <t>CABLE USB PARA IMPRESORA 5 METROS TL-PRINT5   T-LINE</t>
  </si>
  <si>
    <t>GAMA9380</t>
  </si>
  <si>
    <t>PLANCHITA ELEGANCE LED PTC GOLD AF GAMA  EAN:  8023277149380</t>
  </si>
  <si>
    <t>LAB0979</t>
  </si>
  <si>
    <t>VENTILADOR DE PIE GIRATORIO 14" STPG14  STAR-TRAK EAN:  7798185860979</t>
  </si>
  <si>
    <t>Ventiladores</t>
  </si>
  <si>
    <t>CALE20</t>
  </si>
  <si>
    <t>CALOVENTOR SOLEIL 750/1500W COLOR NEGRO CPTC550 LILIANA  EAN:  7793862008156</t>
  </si>
  <si>
    <t>LAB6734</t>
  </si>
  <si>
    <t>HORNO MICROONDAS DAEWO D120M 20L MANUAL PNH048673 EAN 7796885486734</t>
  </si>
  <si>
    <t>Daewoo</t>
  </si>
  <si>
    <t>CALE39</t>
  </si>
  <si>
    <t>CALOVENTOR CFH510 DUAL HOT COLOR BLANCO LILIANA  EAN:  7793862009696</t>
  </si>
  <si>
    <t>CALE65</t>
  </si>
  <si>
    <t>CONVECTOR E-544 2000 WTS BLANCO  EIFFEL   EAN:  7798131920467</t>
  </si>
  <si>
    <t>Eiffel</t>
  </si>
  <si>
    <t>CAR168</t>
  </si>
  <si>
    <t>CARTUCHO ORIGINAL EPSON 196 CYAN  EAN:  010343902329</t>
  </si>
  <si>
    <t>Epson</t>
  </si>
  <si>
    <t>CAR290</t>
  </si>
  <si>
    <t xml:space="preserve">CARTUCHO ALTERNATIVO T1334 AMARILLO EPSON GLOBAL </t>
  </si>
  <si>
    <t>CAR236</t>
  </si>
  <si>
    <t>CARTUCHO ALTERNATIVO EPSON T0733 MAGENTA  GLOBAL  EAN:  NO TIENE</t>
  </si>
  <si>
    <t>AURI918RJ</t>
  </si>
  <si>
    <t>AURICULAR BT C/VINCHA ROJO NG-918BT NOGANET EAN 7798137719645</t>
  </si>
  <si>
    <t>CAR621</t>
  </si>
  <si>
    <t>CARTUCHO ALTERNATIVO EPSON T296 CYAN  GLOBAL  EAN:  NO TIENE</t>
  </si>
  <si>
    <t>ACC2485</t>
  </si>
  <si>
    <t>SMARTWATCH NOGA NG-SW09 NEGRO EAN 7798137722485</t>
  </si>
  <si>
    <t>Smartwatch</t>
  </si>
  <si>
    <t>GAMA6505</t>
  </si>
  <si>
    <t>BALANZA DE BAÑO SCF-5000 GAMA  EAN:  8023277106505</t>
  </si>
  <si>
    <t>ACC0511</t>
  </si>
  <si>
    <t>RELOJ SMARTWATCH NG-SW04 AMARILLO NOGANET EAN:  7798137720511</t>
  </si>
  <si>
    <t>LAB1068</t>
  </si>
  <si>
    <t>TURBO VENTILADOR STTG31-14 14" STAR-TRAK EAN:  7798185861068</t>
  </si>
  <si>
    <t>CAB12</t>
  </si>
  <si>
    <t>CABLE POWER FUENTE NM-C45 220V 1.5 METROS  NETMAK   EAN:  NO TIENE</t>
  </si>
  <si>
    <t>CAB369</t>
  </si>
  <si>
    <t>CABLE VGA M/M NM-C18 10 METROS NETMAK   EAN:  7792641882208</t>
  </si>
  <si>
    <t>AURI918R</t>
  </si>
  <si>
    <t>AURICULAR BT C/VINCHA ROSA NG-918BT NOGA EAN 7798137715487</t>
  </si>
  <si>
    <t>AURI1700N</t>
  </si>
  <si>
    <t>AURICULAR NG-1700 NEGRO NOGANET  EAN:  7798137719232</t>
  </si>
  <si>
    <t>GAMA0649</t>
  </si>
  <si>
    <t>SECADOR DE PELO GAMA VIAVENETO BLACK ION EAN:  8023277110649</t>
  </si>
  <si>
    <t>GAMA17</t>
  </si>
  <si>
    <t>PLANCHITA DE PELO GAMA CP14 DIGITAL DUAL PLATE 4D - 450°F/ 230° C -EAN:  8023277143418</t>
  </si>
  <si>
    <t>TALT26</t>
  </si>
  <si>
    <t>TONER ALT 533/413/383 UNIV MAG</t>
  </si>
  <si>
    <t>Toner Alternativo</t>
  </si>
  <si>
    <t>Cargar una Marca</t>
  </si>
  <si>
    <t>CAR228</t>
  </si>
  <si>
    <t>CARTUCHO ORIGINAL 60XL NEGRO CC641WL HP EAN:  883585983186</t>
  </si>
  <si>
    <t>Hp</t>
  </si>
  <si>
    <t>AURI1782</t>
  </si>
  <si>
    <t>AURICULAR IN EAR NG-GL1782 NOGANET  EAN: 7798137711595</t>
  </si>
  <si>
    <t>CAR900</t>
  </si>
  <si>
    <t>CARTUCHO ALTERNATIVO T117 NEGRO  GLOBAL  EAN:  NO TIENE</t>
  </si>
  <si>
    <t>ACC2508</t>
  </si>
  <si>
    <t>SMARTWATCH NOGA NG-SW09 AZUL EAN 7798137722508</t>
  </si>
  <si>
    <t>ACC2515</t>
  </si>
  <si>
    <t>SMARTWATCH NOGA NG-SW09 GRIS EAN 7798137722515</t>
  </si>
  <si>
    <t>Acer</t>
  </si>
  <si>
    <t>GAMA1050</t>
  </si>
  <si>
    <t>SECADOR DE PELO G-EVO EVOLUZIONE 3800 TIT ION GAMA  EAN:  8023277101050</t>
  </si>
  <si>
    <t>TIN504C</t>
  </si>
  <si>
    <t>BOTELLA TINTA ORIGINAL 504 CYAN  EPSON  EAN:  010343938755</t>
  </si>
  <si>
    <t>TINTAS</t>
  </si>
  <si>
    <t>CALE03</t>
  </si>
  <si>
    <t>PLASMA VITROCERAMICO 1000W ENERGY SAFE /BLANCO-</t>
  </si>
  <si>
    <t>Energysafe</t>
  </si>
  <si>
    <t>CALE36</t>
  </si>
  <si>
    <t>CONVECTOR E-544 2000 WTS ROJO EIFFEL  EAN:  7798131920467</t>
  </si>
  <si>
    <t>PIL38</t>
  </si>
  <si>
    <t>BATERIA DE LITIO NM-CR2032 BLISTER X5 NETMAK  EAN:  0700306601498</t>
  </si>
  <si>
    <t>Pilas</t>
  </si>
  <si>
    <t>LAB3283</t>
  </si>
  <si>
    <t>HORNO ELECTRICO BGH BHE40M23N 40L PNH048328 EAN: 7796885483283</t>
  </si>
  <si>
    <t>LAB800</t>
  </si>
  <si>
    <t>TURBO VENTILADOR INDUSTRIAL 32" VTI32 LILIANA  EAN:  7793862011088</t>
  </si>
  <si>
    <t>CAR234</t>
  </si>
  <si>
    <t>CARTUCHO ALTERNATIVO T0731N NEGRO EPSON GLOBAL</t>
  </si>
  <si>
    <t>TLC35</t>
  </si>
  <si>
    <t>CABLE HDMI A VGA 1.5 METROS  TL-HDMIVGA  T-LINE  EAN:  NO TIENE</t>
  </si>
  <si>
    <t>TLC14</t>
  </si>
  <si>
    <t>CABLE MINI PLUG 3.5 M/M A 2 RCA 1.8 METROS TL-MP2RCA18  T-LINE</t>
  </si>
  <si>
    <t>UPS15</t>
  </si>
  <si>
    <t>UPS ATOMLUX MOD: UPS500TOWER TOWER+ESTABILIZACOR CON SOFT500VA</t>
  </si>
  <si>
    <t>CAR623</t>
  </si>
  <si>
    <t>CARTUCHO ALTERNATIVO EPSON T296 AMARILLO  GLOBAL  EAN:  NO TIENE</t>
  </si>
  <si>
    <t>TON750</t>
  </si>
  <si>
    <t>CARTUCHO TONER ALTERNATIVO 750 BROTHER  GLOBAL  EAN:  NO TIENE</t>
  </si>
  <si>
    <t>AURI1783</t>
  </si>
  <si>
    <t>AURICULAR IN EAR FULL LED NG-1783 NOGANET  EAN: 7798137711601</t>
  </si>
  <si>
    <t>CAR358</t>
  </si>
  <si>
    <t>CARTUCHO ALTERNATIVO HP 920XL NEGRO EVERTEC</t>
  </si>
  <si>
    <t>Evertec</t>
  </si>
  <si>
    <t>CARG734</t>
  </si>
  <si>
    <t>CARGADOR INALAMBRICO ATRIL QI CAR-011  INTCO  EAN:  NO TIENE</t>
  </si>
  <si>
    <t>Intco</t>
  </si>
  <si>
    <t>CAM22</t>
  </si>
  <si>
    <t>CAMARA INSTAX MINI 9 AZUL FUJIFILM  EAN:  074101033090</t>
  </si>
  <si>
    <t>Camaras</t>
  </si>
  <si>
    <t>Fujifilm</t>
  </si>
  <si>
    <t>CAR14</t>
  </si>
  <si>
    <t>CARTUCHO ALTERNATIVO HP 93 COLOR GLOBAL</t>
  </si>
  <si>
    <t>ACC0504</t>
  </si>
  <si>
    <t>RELOJ SMARTWATCH NG-SW04 CELESTE NOGANET  EAN:  7798137720504</t>
  </si>
  <si>
    <t>CALE12</t>
  </si>
  <si>
    <t>TURBOFORZADOR INFRARROJO RAPIHOT CIGF200 BLANCO LILIANA  EAN:  7793862008194</t>
  </si>
  <si>
    <t>CALE1174BLANCO</t>
  </si>
  <si>
    <t>CALOVENTOR 2 POCISIONES BLANCO STC122-B  STAR-TRAK  EAN:  7798185861174</t>
  </si>
  <si>
    <t>AURI1700B</t>
  </si>
  <si>
    <t>AURICULAR NG-1700 BLANCO NOGANET  EAN:  7798137719249</t>
  </si>
  <si>
    <t>ACC208</t>
  </si>
  <si>
    <t>PROTECTOR DE TENSION P1000@ ATOMLUX  EAN:  7796682000324</t>
  </si>
  <si>
    <t>GLADIUS</t>
  </si>
  <si>
    <t>PAD MOUSE GLADIUS NETMAK  EAN:  0700306602402</t>
  </si>
  <si>
    <t>CAR142</t>
  </si>
  <si>
    <t>CARTUCHO ALTERNATIVO HP 75XL COLOR  GLOBAL  EAN:  NO TIENE</t>
  </si>
  <si>
    <t>TONER380</t>
  </si>
  <si>
    <t>TONER ALTERNATIVO 530A-410A-380A UNIVERSAL GLOBAL</t>
  </si>
  <si>
    <t>CAR319</t>
  </si>
  <si>
    <t>CARTUCHO ORIGINAL 133 MAGENTA  EPSON  EAN:  010343876958</t>
  </si>
  <si>
    <t>CAR318</t>
  </si>
  <si>
    <t>CARTUCHO ORIGINAL EPSON 133 CYAN  EAN:  010343876941</t>
  </si>
  <si>
    <t>CARG735</t>
  </si>
  <si>
    <t>CARGADOR INALAMBRICO CAR-39  INTCO  EAN:  NO TIENE</t>
  </si>
  <si>
    <t>LAB0962</t>
  </si>
  <si>
    <t>VENTILADOR DE PIE STPG20 20" STAR-TRAK EAN:  7798185860962</t>
  </si>
  <si>
    <t>TP1583</t>
  </si>
  <si>
    <t>ACCESS POINT CPE220 OUTDOOR 12DBI TP-LINK  EAN:  6935364091583</t>
  </si>
  <si>
    <t>Routers</t>
  </si>
  <si>
    <t>Tplink</t>
  </si>
  <si>
    <t>LAB1120</t>
  </si>
  <si>
    <t>VENTILADOR GIRATORIO STG41-14 14"  STAR-TRAK EAN:  7798185861020</t>
  </si>
  <si>
    <t>PAD49</t>
  </si>
  <si>
    <t>MOUSE PAD RGB NM-LUMINOSA  NETMAK  EAN:  700306602440</t>
  </si>
  <si>
    <t>Mouse</t>
  </si>
  <si>
    <t>AURI24B</t>
  </si>
  <si>
    <t>AURICULAR TWS BT NG-BTWINS24 BLANCO NOGANET EAN:  7798137718921</t>
  </si>
  <si>
    <t>GAMA0150</t>
  </si>
  <si>
    <t>SECADOR DE PELO G-EVO EVOLUZIONE ULTRA LIGHT RED GAMA  EAN:  8023277120150</t>
  </si>
  <si>
    <t>TLC36</t>
  </si>
  <si>
    <t>CABLE HDMI A 3 RCA 1.5 METROS TL-HDMIRCA  T-LINE</t>
  </si>
  <si>
    <t>FUE05</t>
  </si>
  <si>
    <t>FUENTE ATX 550W 24 PINS NOGANET  EAN:  NO TIENE</t>
  </si>
  <si>
    <t>Fuentes PC</t>
  </si>
  <si>
    <t>GAMA3845</t>
  </si>
  <si>
    <t>PLANCHITA BELLA LED CERAMIC SHINE GAMA  EAN:  8023277143845</t>
  </si>
  <si>
    <t>LAB1198</t>
  </si>
  <si>
    <t>VENTILADOR STP31-18 18" 3 EN 1 STAR-TRAK EAN:  7798185861198</t>
  </si>
  <si>
    <t>ARENA</t>
  </si>
  <si>
    <t>PAD MAUSE NM-ARENA NETMAK  EAN:  0700306602389</t>
  </si>
  <si>
    <t>PAD35</t>
  </si>
  <si>
    <t>PAD MOUSE GEL BLACK NM-PGEL NETMAK  EAN:  0700306603010</t>
  </si>
  <si>
    <t>LAB1075</t>
  </si>
  <si>
    <t>TURBO VENTILADOR STTG31-20 20" STAR-TRAK EAN:  7798185861075</t>
  </si>
  <si>
    <t>CALE33</t>
  </si>
  <si>
    <t>ESTUFA INFRAROJA GIRATORIA E-531 4 VELAS 1600W EIFFEL  EAN:  7798131921013</t>
  </si>
  <si>
    <t>PAR440</t>
  </si>
  <si>
    <t>PARLANTE PORTATIL BLUETOOTH LED NGL-440BT 12" USB/TF -FM MIC TWINS NOGANET  EAN: 7798137717191</t>
  </si>
  <si>
    <t>Parlantes</t>
  </si>
  <si>
    <t>TLC30</t>
  </si>
  <si>
    <t>CABLE DE RED 1 METRO TL-PATCH10  T-LINE  EAN:  NO TIENE</t>
  </si>
  <si>
    <t>CAR169</t>
  </si>
  <si>
    <t>CARTUCHO ORIGINAL EPSON 196 MAGENTA  EAN:  010343902336</t>
  </si>
  <si>
    <t>COO15</t>
  </si>
  <si>
    <t>COOLER CNPS2X AMD/1150/1151  ZALMAN  EAN:  8809213765445</t>
  </si>
  <si>
    <t>Zalman</t>
  </si>
  <si>
    <t>TALT29</t>
  </si>
  <si>
    <t>CARTUCHO TONER ALTERNATIVO HP Q6511 GLOBAL  EAN:  NO TIENE</t>
  </si>
  <si>
    <t>CARG50</t>
  </si>
  <si>
    <t>CARGADOR INALAMBRICO NG-Q03 10  NOGANET  EAN:  7798137717849</t>
  </si>
  <si>
    <t>CAR215</t>
  </si>
  <si>
    <t>CARTUCHO ORIGINAL HP 22XL COLOR  EAN:  884420013310</t>
  </si>
  <si>
    <t>CALE31</t>
  </si>
  <si>
    <t>ESTUFA HALÓGENA FIJA 2 VELAS 800W E-511  EIFFEL  EAN:  7798131920931</t>
  </si>
  <si>
    <t>CAR211</t>
  </si>
  <si>
    <t>CARTUCHO ORIGINAL 75 COLOR HP  EAN:  808736847056</t>
  </si>
  <si>
    <t>CAB500</t>
  </si>
  <si>
    <t>CABLE ALARGUE USB 2.0 1.8MT NM-C09 1.8  NETMAK   EAN:  7792641880099</t>
  </si>
  <si>
    <t>LAB1952</t>
  </si>
  <si>
    <t>CALOVENTOR 2 POCISIONES ROSA STC122-R  STAR-TRAK  EAN:  7798185861952</t>
  </si>
  <si>
    <t>CALE1938</t>
  </si>
  <si>
    <t>CALOVENTOR VERTICAL VIOLETA STC122-V  STAR-TRAK  EAN:  7798185861938</t>
  </si>
  <si>
    <t>TALT45</t>
  </si>
  <si>
    <t>CARTUCHO TONER ALTERNATIVO HP CF287A GLOBAL  EAN:  NO TIENE</t>
  </si>
  <si>
    <t>AURI90B</t>
  </si>
  <si>
    <t>AURICULAR BT IN EAR TWA-90B BLANCO AIWA  EAN:  7798111354794</t>
  </si>
  <si>
    <t>AIWA</t>
  </si>
  <si>
    <t>GAMA9601</t>
  </si>
  <si>
    <t>DEPILADORA OASIS GOLD GAMA  EAN:  8023277149601</t>
  </si>
  <si>
    <t>AURI0054</t>
  </si>
  <si>
    <t>AURICULAR NGX-BTWINS 4 GAMING ROSA  NOGANET  EAN:  7798137720054</t>
  </si>
  <si>
    <t>AURI24RJ</t>
  </si>
  <si>
    <t>AURICULAR TWS BT NG-BTWINS24 ROJO NOGANET  EAN:  7798137718914</t>
  </si>
  <si>
    <t>FIT04</t>
  </si>
  <si>
    <t>PULSERA BT FITNESS NG-SB01 NEGRO   NOGANET   EAN:  7798137714763</t>
  </si>
  <si>
    <t>TLC09</t>
  </si>
  <si>
    <t>CABLE HDMI FLAT 4K 2.5 METROS T-LINE  EAN: NO TIENE</t>
  </si>
  <si>
    <t>CAR160</t>
  </si>
  <si>
    <t>CARTUCHO ALTERNATIVO HP 93 COLOR GLOBAL EAN:  NO TIENE</t>
  </si>
  <si>
    <t>EST011</t>
  </si>
  <si>
    <t>ESTABILIZADOR DE TENSION R500@ ATOMLUX  EAN:  7796682099427</t>
  </si>
  <si>
    <t>CAR473</t>
  </si>
  <si>
    <t>CARTUCHO ORIGINAL 296 AMARILLO EPSON  EAN:  010343922020</t>
  </si>
  <si>
    <t>CALE57</t>
  </si>
  <si>
    <t>ESTUFA INFRAROJA FIJA E-533 4 VELAS 1600W  EIFFEL  EAN:  7798131921020</t>
  </si>
  <si>
    <t>AURI1650B</t>
  </si>
  <si>
    <t>AURICULAR NG-1650 BLANCO NOGANET  EAN:  7798137719218</t>
  </si>
  <si>
    <t>TRU144</t>
  </si>
  <si>
    <t>MOUSE GAMING VERTICAL REXX GXT 144  NEGRO 10000DPI  TRUST   EAN:  8713439229912</t>
  </si>
  <si>
    <t>Trust</t>
  </si>
  <si>
    <t>GAMA10</t>
  </si>
  <si>
    <t>SECADOR DE PELO MISTRAL CERAMIC ION GAMA  EAN:  8023277145726</t>
  </si>
  <si>
    <t>PAD50</t>
  </si>
  <si>
    <t>PAD MOUSE GAMER HORIZON NOGANET  EAN: 7798137718396</t>
  </si>
  <si>
    <t>TON211</t>
  </si>
  <si>
    <t>TONER ORIGINAL PB211 PANTUM  EAN: 6936358015462</t>
  </si>
  <si>
    <t>Pantum</t>
  </si>
  <si>
    <t>CEL510</t>
  </si>
  <si>
    <t>CELULAR YOLO ROJO 3G 5" QUAD CORE QUANTUM  EAN:  7798243635501</t>
  </si>
  <si>
    <t>Celulares</t>
  </si>
  <si>
    <t>Quantum</t>
  </si>
  <si>
    <t>CAR268</t>
  </si>
  <si>
    <t>CARTUCHO ALTERNATIVO HP 56 NEGRO GLOBAL  EAN:  NO TIENE</t>
  </si>
  <si>
    <t>TON512</t>
  </si>
  <si>
    <t>CARTUCHO TONER ALTERNATIVO HP CF512A AMARILLO  GLOBAL  EAN:  NO TIENE</t>
  </si>
  <si>
    <t>TON513</t>
  </si>
  <si>
    <t>CARTUCHO TONER ALTERNATIVO HP CF513A MAGENTA  GLOBAL  EAN:  NO TIENE</t>
  </si>
  <si>
    <t>FUN85</t>
  </si>
  <si>
    <t>FUNDA PARA TABLET CON TECLADO 7" NEGRA NETMAK  EAN:  700306601252</t>
  </si>
  <si>
    <t>Accesorios</t>
  </si>
  <si>
    <t>CAR353</t>
  </si>
  <si>
    <t>CARTUCHO ALTERNATIVO HP 564XL NEGRO EVERTEC  EAN:  6954093112734</t>
  </si>
  <si>
    <t>AURI0030</t>
  </si>
  <si>
    <t>AURICULAR NGX-BTWINS 3 NOGANET EAN:  7798137720030</t>
  </si>
  <si>
    <t>TIN673Y</t>
  </si>
  <si>
    <t>BOTELLA TINTA ORIGINAL 673 AMARILLO  EPSON  EAN:  010343888296</t>
  </si>
  <si>
    <t>CAR471</t>
  </si>
  <si>
    <t xml:space="preserve">CARTUCHO ORIGINAL T296220 CYAN EPSON  EAN: </t>
  </si>
  <si>
    <t>CAB361</t>
  </si>
  <si>
    <t>CABLE VGA M/M NM-C18 5MT NETMAK   EAN:  7792641882192</t>
  </si>
  <si>
    <t>EST500</t>
  </si>
  <si>
    <t>ESTABILIZADOR 220 VCA PROTECCION P/INTERNET H500  T-LINE  EAN:  7796682099205</t>
  </si>
  <si>
    <t>AURI8372</t>
  </si>
  <si>
    <t>AURICULAR NOGA NG-BTWINS 21 EAN 7798137718372</t>
  </si>
  <si>
    <t>TLC41</t>
  </si>
  <si>
    <t>CABLE HDMI A MINI HDMI 1.5mts</t>
  </si>
  <si>
    <t>TLC11</t>
  </si>
  <si>
    <t xml:space="preserve">CABLE VGA CON FILTRO 2 METROS T-LINE  EAN:  NO TIENE </t>
  </si>
  <si>
    <t>CARG727</t>
  </si>
  <si>
    <t>FUENTE ACER 19V 3.42A 5.5*1.7  BELSIC   EAN:  NO TIENE</t>
  </si>
  <si>
    <t>Belsic</t>
  </si>
  <si>
    <t>CAR522</t>
  </si>
  <si>
    <t>CARTUCHO ALTERNATIVO EPSON T196 MAGENTA GLOBAL  EAN:  NO TIENE</t>
  </si>
  <si>
    <t>CAB135</t>
  </si>
  <si>
    <t>ADAPTADOR VGA (H) A VGA (H)  NM-VGAH  NETMAK  EAN:  7792641881003</t>
  </si>
  <si>
    <t>Adaptadores</t>
  </si>
  <si>
    <t>GAMA3984</t>
  </si>
  <si>
    <t>RIZADOR NEW TOUR RGSTD-N 25MM GAMA   EAN:  8023277123984</t>
  </si>
  <si>
    <t>ACC106</t>
  </si>
  <si>
    <t>REPRODUCTOR MP3 PARA AUTO NG-26 NOGANET  EAN:  7798137701367</t>
  </si>
  <si>
    <t>Accesorios para Vehiculos</t>
  </si>
  <si>
    <t>DVD49</t>
  </si>
  <si>
    <t>CD PRINTABLE BULK X50 UNIDADES 700MB 52X GLOBAL</t>
  </si>
  <si>
    <t>BUL2</t>
  </si>
  <si>
    <t>CD PRINTABLE BULK X 100 UNIDADES 700MB 52X IMATION</t>
  </si>
  <si>
    <t>Imation</t>
  </si>
  <si>
    <t>LAB1682</t>
  </si>
  <si>
    <t>TOSTADORA ELECTRICA NEGRA BT-PM2BAR1 MIDEA  EAN:  7797087371682</t>
  </si>
  <si>
    <t>TIN504Y</t>
  </si>
  <si>
    <t>BOTELLA TINTA ORIGINAL EPSON 504 AMARILLA  EAN:</t>
  </si>
  <si>
    <t>CAB368</t>
  </si>
  <si>
    <t>CABLE VGA M/M NM-C18 3 METROS  NETMAK EAN:  7792641882185</t>
  </si>
  <si>
    <t>CAR147</t>
  </si>
  <si>
    <t>CARTUCHO ALTERNATIVO HP 94 NEGRO POWERTEC / EVERTEC</t>
  </si>
  <si>
    <t>FUE60</t>
  </si>
  <si>
    <t>FUENTE HUB NG-360 USB 6 PUERTOS NOGANET  EAN: 7798137712790</t>
  </si>
  <si>
    <t>CAR2061</t>
  </si>
  <si>
    <t>CARTUCHO EPSON T2061 NEGRO ORIGINAL P/ XP2101</t>
  </si>
  <si>
    <t>CAB232</t>
  </si>
  <si>
    <t>CABLE VGA M/M 1,5 METROS NM-C18  NETMAK  EAN:  7792641880181</t>
  </si>
  <si>
    <t>CAR521</t>
  </si>
  <si>
    <t>CARTUCHO ALTERNATIVO EPSON 196 CYAN  GLOBAL / NETMAK   EAN:  NO TIENE</t>
  </si>
  <si>
    <t>GAMA1840</t>
  </si>
  <si>
    <t>PLANCHITA SLICE- XU GAMA  EAN:  8023277151840</t>
  </si>
  <si>
    <t>TIN026</t>
  </si>
  <si>
    <t>BOTELLA TINTA ALTERNATIVA EPSON 673 CYAN CLARO 100ML GLOBAL  EAN:  NO TIENE</t>
  </si>
  <si>
    <t>CAB502</t>
  </si>
  <si>
    <t>CABLE VGA M/M 5 METROS NM-C18 5  NETMAK   EAN:  7792641882192</t>
  </si>
  <si>
    <t>FUE23</t>
  </si>
  <si>
    <t>CARGADOR FUENTE UNIVERSAL 90w NM-1287  NETMAK  EAN:  700306601399</t>
  </si>
  <si>
    <t>CAR326</t>
  </si>
  <si>
    <t>CARTUCHO ORIGINAL EPSON 196 AMARILLO EAN:  010343902343</t>
  </si>
  <si>
    <t>PAD1228</t>
  </si>
  <si>
    <t>PAD MAUSE NETMAK LISO AZUL NM-M1228</t>
  </si>
  <si>
    <t>GAMA5894</t>
  </si>
  <si>
    <t>CORTA PELO RACE R642 GAMA  EAN:  8023277145894</t>
  </si>
  <si>
    <t>TIN02</t>
  </si>
  <si>
    <t>BOTELLA TINTA ORIGINAL EPSON T664 CYAN 70ML L2220 L365 L375 L38 EAN:  01034388530</t>
  </si>
  <si>
    <t>Tinta Original</t>
  </si>
  <si>
    <t>CAR520</t>
  </si>
  <si>
    <t>CARTUCHO ALTERNATIVO EPSON T197 NEGRO  GLOBAL  EAN:  NO TIENE</t>
  </si>
  <si>
    <t>TAB109</t>
  </si>
  <si>
    <t>TABLET I MOBIL 9" QUAD CORE HD CAMARA F 2MP TR 5MP 1GB RAM ANDROID 5.1  EAN:  NO TIENE</t>
  </si>
  <si>
    <t>Tablets</t>
  </si>
  <si>
    <t>Imobil</t>
  </si>
  <si>
    <t>CALE34</t>
  </si>
  <si>
    <t>CALOVENTOR E-541 2000 WTS  EIFFEL  EAN:  7798131921037</t>
  </si>
  <si>
    <t>GAMA9816</t>
  </si>
  <si>
    <t>SECADOR DE PELO HELIOS- CX GFAMA  EAN:  8023277149816</t>
  </si>
  <si>
    <t>ALT2062</t>
  </si>
  <si>
    <t>CARTUCHO ALTERNATIVO EPSON T2062 CYAN  GLOBAL  EAN:  NO TIENE</t>
  </si>
  <si>
    <t>COMBO407</t>
  </si>
  <si>
    <t>KIT TEC/MOUSE/AURI/PAD NKB-407 NOGANET  EAN: 7798137716699</t>
  </si>
  <si>
    <t xml:space="preserve">Kit teclado y Mouse </t>
  </si>
  <si>
    <t>ACC0481</t>
  </si>
  <si>
    <t>RELOJ SMARTWATCH NG-SW04 VERDE  NOGANET EAN:  7798137720481</t>
  </si>
  <si>
    <t>CAR90</t>
  </si>
  <si>
    <t>CARTUCHO ALTERNATIVO LEX16 NEGRO LEXMARK  GLOBAL  EAN:  NO TIENE</t>
  </si>
  <si>
    <t>CAR345</t>
  </si>
  <si>
    <t>CARTUCHO ORIGINAL 920XL AMARILLO HP  EAN:  884420772446</t>
  </si>
  <si>
    <t>CAR344</t>
  </si>
  <si>
    <t>CARTUCHO ORIGINAL 920XL MAGENTA HP EAN:  884420772439</t>
  </si>
  <si>
    <t>CALE29</t>
  </si>
  <si>
    <t>ESTUFA DE CUARZO VERTICAL 1.200W E-501 EIFFEL  EAN:  7798131920917</t>
  </si>
  <si>
    <t>CAR239</t>
  </si>
  <si>
    <t>CARTUCHO ALTERNATIVO EPSON T1351 NEGRO  GLOBAL  EAN:  NO TIENE</t>
  </si>
  <si>
    <t>ACC3423</t>
  </si>
  <si>
    <t>GAMEPAD BT PS4 AMARILLO NM-P401Y NETMAK   EAN:  0700306603423</t>
  </si>
  <si>
    <t>Joysticks</t>
  </si>
  <si>
    <t>CAR235</t>
  </si>
  <si>
    <t>CARTUCHO ALTERNATIVO T0732N CYAN EPSON GLOBAL</t>
  </si>
  <si>
    <t>CAB219</t>
  </si>
  <si>
    <t>CABLE DE RED UTP NM-C04 1  1 METRO NETMAK  EAN:  7792641882062</t>
  </si>
  <si>
    <t>CALE1082BLANCO</t>
  </si>
  <si>
    <t>CALOVENTOR VERTICAL BLANCO STC111-B STAR-TRAK  EAN:  7798185861082</t>
  </si>
  <si>
    <t>LAB1846</t>
  </si>
  <si>
    <t>VENTILADOR STP31-10N 10" ROSA STAR-TRAK EAN:  7798185861846</t>
  </si>
  <si>
    <t>CON57</t>
  </si>
  <si>
    <t>CONSOLA GAMER 8 BIT NM-CLASS NETMAK EAN:  0700306601467</t>
  </si>
  <si>
    <t>FUN200</t>
  </si>
  <si>
    <t>FUNDA TABLET 7" NG-8528V NEGRA NOGANET  EAN:  7798137706393</t>
  </si>
  <si>
    <t>CAR349</t>
  </si>
  <si>
    <t>CARTUCHO ALTERNATIVO HP 675 XL NEGRO GLOBAL  EAN: NO TIENE</t>
  </si>
  <si>
    <t>FUN87</t>
  </si>
  <si>
    <t>FUNDA P/TABLET 7" MICROCASE</t>
  </si>
  <si>
    <t>Microcase</t>
  </si>
  <si>
    <t>FUE67</t>
  </si>
  <si>
    <t>FUENTE PARA PC ATX600W NOGA ATX-600NB NEGRA</t>
  </si>
  <si>
    <t>CARG04</t>
  </si>
  <si>
    <t>CARGADOR UNIVERSAL NOTEBOOK 96</t>
  </si>
  <si>
    <t>CAB143</t>
  </si>
  <si>
    <t>CABLE FLAT USB-MICRO USB NM-C88 NETMAK  EAN:  NO TIENE</t>
  </si>
  <si>
    <t>JUE8282</t>
  </si>
  <si>
    <t>LANZADOR DE AGUA WATER PUMP ROSA MOD: 8282 -BASE-X SPLASH -EAN:  7453077202748</t>
  </si>
  <si>
    <t xml:space="preserve">JUGUETES </t>
  </si>
  <si>
    <t>BASE-X SPLASH</t>
  </si>
  <si>
    <t>SOPV3</t>
  </si>
  <si>
    <t>SOPORTE NG-HOLD V3 PARA SMARTPHONE UNIVERSAL NOGANET  EAN: 7798137719287</t>
  </si>
  <si>
    <t xml:space="preserve">Soportes </t>
  </si>
  <si>
    <t>CKIT02</t>
  </si>
  <si>
    <t>CAR KIT BT SILVER NOGANET  EAN: 7798137713117</t>
  </si>
  <si>
    <t>CAR476</t>
  </si>
  <si>
    <t>CARTUCHO ALTERNATIVO HP 901 XL NEGRO  GLOBAL  EAN:  NO TIENE</t>
  </si>
  <si>
    <t>CAB08</t>
  </si>
  <si>
    <t>CABLE DE AUDIO 2 RCA A 2 RCA   2 METROS NM-C32  NETMAK  EAN:  7792641880327</t>
  </si>
  <si>
    <t>CAR475</t>
  </si>
  <si>
    <t>CARTUCHO ALTERNATIVO HP 46 XL COLOR  GLOBAL  EAN:  NO TIENE</t>
  </si>
  <si>
    <t>CAR474</t>
  </si>
  <si>
    <t>CARTUCHO ALTERNATIVO HP 46 XL NEGRO  GLOBAL EAN:  NO TIENE</t>
  </si>
  <si>
    <t>JUE8118</t>
  </si>
  <si>
    <t>MOCHILA DE AGUA TIBURON MOD: 8118 AZUL -BASE-X SPLASH -EAN:  7453077239416</t>
  </si>
  <si>
    <t>GAMA0609</t>
  </si>
  <si>
    <t>BALANZA DE BAÑO FIT CARE GAMA  EAN:  8023277130609</t>
  </si>
  <si>
    <t>CAB237</t>
  </si>
  <si>
    <t>ADAPTADOR OTG USB 3,0 NM-TC3  NETMAK  EAN:  7792641881836</t>
  </si>
  <si>
    <t>AURI6934</t>
  </si>
  <si>
    <t>AURICULAR HEADSET SL-HSWG902  GRIS GAMER SMARTLIFE  EAN: 7798081286934</t>
  </si>
  <si>
    <t>Smartlife</t>
  </si>
  <si>
    <t>TEL6070</t>
  </si>
  <si>
    <t>TELEFONO DE MESA KX-TSC6070CID WINCO  EAN:  6954851260066</t>
  </si>
  <si>
    <t>PAR3454</t>
  </si>
  <si>
    <t>PARLANTE BT NM-N57  NETMAK EAN:  0700306603454</t>
  </si>
  <si>
    <t>CAB265</t>
  </si>
  <si>
    <t>CABLE HDMI M/M 1.4 15 METROS NOGANET  EAN:  7798137697677</t>
  </si>
  <si>
    <t>CAR663</t>
  </si>
  <si>
    <t>CARTUCHO ALTERNATIVO HP 662XL COLOR  GLOBAL  EAN:  NO TIENE</t>
  </si>
  <si>
    <t>CAR240</t>
  </si>
  <si>
    <t>CARTUCHO ORIGINAL 122 TRICOLOR CH562HL HP  EAN:  8496298355</t>
  </si>
  <si>
    <t>NORDIC</t>
  </si>
  <si>
    <t>PAD MAUSE NM-NORDIC NETMAK  EAN:  0770306602365</t>
  </si>
  <si>
    <t>AURI9028AZ</t>
  </si>
  <si>
    <t>AURICULAR ST-9028 AZUL Y NEGRO NOGANET  EAN:  7798137719027</t>
  </si>
  <si>
    <t>AURI9028NJ</t>
  </si>
  <si>
    <t>AURICULAR ST-9028 NARANJA Y NEGRO NOGANET  EAN:  7798137719010</t>
  </si>
  <si>
    <t>PAD42</t>
  </si>
  <si>
    <t>PAD MOUSE LISO NM-M1226 NEGRO  NETMAK</t>
  </si>
  <si>
    <t>CAR325</t>
  </si>
  <si>
    <t>CARTUCHO ORIGINAL 133 AMARILLO EPSON EAN:  010343876965</t>
  </si>
  <si>
    <t>CAB371</t>
  </si>
  <si>
    <t>CABLE ALARGUE USB M/H 10 METROS  NM-C09 10  NETMAK  EAN: NO TIENE</t>
  </si>
  <si>
    <t>FUN206</t>
  </si>
  <si>
    <t>FUNDA TABLET 7" BG-8117U PROTECT SERIES NOGANET  EAN:  7798137706768</t>
  </si>
  <si>
    <t>TONER1105</t>
  </si>
  <si>
    <t>CARTUCHO TONER ALTERNATIVO HP W1105/1106/1107 SIN CHIP  GLOBAL  EAN:  NO TIENE</t>
  </si>
  <si>
    <t>POWER06</t>
  </si>
  <si>
    <t>CARGADOR PORTATIL 2600mHA TRV EAN:  7798026131305</t>
  </si>
  <si>
    <t>Trv</t>
  </si>
  <si>
    <t>CARHP96</t>
  </si>
  <si>
    <t>CARTUCHO ALTERNATIVO HP 96 NEGRO  GLOBAL  EAN:  NO TIENE</t>
  </si>
  <si>
    <t>CAR288</t>
  </si>
  <si>
    <t>CARTUCHO ALT T1332 CYAN EPSON</t>
  </si>
  <si>
    <t>TALT05</t>
  </si>
  <si>
    <t>CARTUCHO TONER ALTERNATIVO CB540 NEGRO EVERTEC</t>
  </si>
  <si>
    <t>COMBO233</t>
  </si>
  <si>
    <t>COMBO TECLADO + MOUSE GAMER NKB-233 NOGANET EAN: 7798137718754</t>
  </si>
  <si>
    <t>TINGT52M</t>
  </si>
  <si>
    <t>BOTELLA TINTA ORIGINAL HP GT52 MAGENTA M0H55AL  EAN:  190780132548</t>
  </si>
  <si>
    <t>MEM300</t>
  </si>
  <si>
    <t>MEMORIA MICRO SD HC 64 GB CON ADAPTADOR VERBATIM  EAN:  023942440840</t>
  </si>
  <si>
    <t>Tarjetas de Memoria</t>
  </si>
  <si>
    <t>Verbatim</t>
  </si>
  <si>
    <t>CAR307</t>
  </si>
  <si>
    <t>CARTUCHO ORIGINAL 733 MAGENTA EPSON  EAN: 010343858886</t>
  </si>
  <si>
    <t>CAR350</t>
  </si>
  <si>
    <t>CARTUCHO ALTERNATIVO HP 675XL COLOR  GLOBAL  EAN:  NO TIENE</t>
  </si>
  <si>
    <t>GOD42</t>
  </si>
  <si>
    <t>CUBREVOLANTE GOODYEAR MOD: GYS-WC138-PU</t>
  </si>
  <si>
    <t>Goodyear</t>
  </si>
  <si>
    <t>CAR8727</t>
  </si>
  <si>
    <t>CARTUCHO ALTERNATIVO HP 8727A NEGRO  GLOBAL  EAN:  NO TIENE</t>
  </si>
  <si>
    <t>TON511</t>
  </si>
  <si>
    <t>CARTUCHO TONER ALTERNATIVO HP CF511A CYAN  GLOBAL  EAN:  NO TIENE</t>
  </si>
  <si>
    <t>AURI0658</t>
  </si>
  <si>
    <t>AURICULAR NOGA NGX-BTWINS 5 GAMING EAN 7798137720658</t>
  </si>
  <si>
    <t>CAR237</t>
  </si>
  <si>
    <t>CARTUCHO ALTERNATIVO EPSON T0734N AMARILLO  GLOBAL  EAN:  NO TIENE</t>
  </si>
  <si>
    <t>TONER280</t>
  </si>
  <si>
    <t>TONER ALTERNATIVO HP 280A/505A</t>
  </si>
  <si>
    <t>ALTERNATIVO</t>
  </si>
  <si>
    <t>TLC18</t>
  </si>
  <si>
    <t>CABLE MINI PLUG A MINI PLUG 3.5mm 2 METROS M / M  TL3535M2  T-LINE</t>
  </si>
  <si>
    <t>CAR101</t>
  </si>
  <si>
    <t>CARTUCHO ALTERNATIVO HP 56A NEGRO  GLOBAL  EAN:  NO TIENE</t>
  </si>
  <si>
    <t>TLC27</t>
  </si>
  <si>
    <t>CABLE USB A MICRO USB 0.50 METROS TL-USBMUSB050  T-LINE</t>
  </si>
  <si>
    <t>AURI125N</t>
  </si>
  <si>
    <t>AURICULAR BT NG-55 FIT NEGRO NOGANET  EAN:  7798137703743</t>
  </si>
  <si>
    <t>FUE53</t>
  </si>
  <si>
    <t>FUENTE/ CARGADOR 500MA MP3/4 NG-345  NOGANET  EAN:  7798137385000</t>
  </si>
  <si>
    <t>ACC1740</t>
  </si>
  <si>
    <t>ADAPTADOR USB INALAMBRICO NM-CS154  NETMAK  EAN:  0700306601740</t>
  </si>
  <si>
    <t>CAR671</t>
  </si>
  <si>
    <t>CARTUCHO ALTERNATIVO HP 670XL CYAN  GLOBAL  EAN:  NO TIENE</t>
  </si>
  <si>
    <t>CAR672</t>
  </si>
  <si>
    <t>CARTUCHO ALTERNATIVO HP 670XL MAGENTA  GLOBAL  EAN:  NO TIENE</t>
  </si>
  <si>
    <t>ACC279</t>
  </si>
  <si>
    <t>CABLE DE RED 2 METROS NM-C04 2   NETMAK  EAN:  7792641882079</t>
  </si>
  <si>
    <t>CAR336</t>
  </si>
  <si>
    <t>CARTUCHO ALTERNATIVO HP 122 XL COLOR GLOBAL EAN:  NO TIENE</t>
  </si>
  <si>
    <t>PAD03</t>
  </si>
  <si>
    <t>PAD GAMER G1 LED NARANJA / CELESTE NOGANET  EAN: 7798137709103</t>
  </si>
  <si>
    <t>AURI203B</t>
  </si>
  <si>
    <t>AURICULAR EARBUD SL-EBP203 BLANCO SMARTLIFE   EAN:  7798081286859</t>
  </si>
  <si>
    <t>CAB95</t>
  </si>
  <si>
    <t>ADAPTADOR MICRO USB 5P A 11P   NM-C87 NETMAK   EAN:  NO TIENE</t>
  </si>
  <si>
    <t>TLC22</t>
  </si>
  <si>
    <t>CABLE USB IMPRESORA 3 METROS TL-PRINT3  T-LINE</t>
  </si>
  <si>
    <t>ACC741</t>
  </si>
  <si>
    <t>CANDADO PARA NOTEBOOK CON LLAVE NG-628  NOGANET  EAN:  7798137385758</t>
  </si>
  <si>
    <t>ACC732</t>
  </si>
  <si>
    <t>CANDADO PARA NOTEBOOK NG-608BL  NOGANET EAN:  7798137388155</t>
  </si>
  <si>
    <t>JUE8162</t>
  </si>
  <si>
    <t>MOCHILA DE AGUA ARMA MOD: 8162 -BASE-X ARMY -EAN:  7450077082875</t>
  </si>
  <si>
    <t>AURI502</t>
  </si>
  <si>
    <t>AURICULAR NG-BTWINS 5S CELESTE NOGANET  EAN:  7798137717894</t>
  </si>
  <si>
    <t>PLAY13</t>
  </si>
  <si>
    <t>JOYSTICK NG-3004 PLATEADO PS2  NOGANET  EAN:  7798137700438</t>
  </si>
  <si>
    <t>ACL08</t>
  </si>
  <si>
    <t>CLEAR COVER GALAXY S8 GOLD SAMSUNG  EAN:  8806088689104</t>
  </si>
  <si>
    <t>ACCB09</t>
  </si>
  <si>
    <t>RECEPTOR BT INALAMBRICO NG-B09 NOGANET  EAN: 7798137714893</t>
  </si>
  <si>
    <t>TALT03</t>
  </si>
  <si>
    <t>CARTUCHO TONER ALTERNATIVO HP 2612 GLOBAL  EAN:  NO TIENE</t>
  </si>
  <si>
    <t>CAB309</t>
  </si>
  <si>
    <t>CABLE HDMI M/M V1.4 5M NM-C47 5  NETMAK  EAN:  7792641882475</t>
  </si>
  <si>
    <t>CAB271</t>
  </si>
  <si>
    <t>CABLE EXTENSION USB 2.0 5 METROS NOGANET  EAN:  7798137709523</t>
  </si>
  <si>
    <t>LAB2934</t>
  </si>
  <si>
    <t>LIMPIADOR FACIAL WECF05250PI  BESSENCE EAN:  7799111032934</t>
  </si>
  <si>
    <t>Bessence</t>
  </si>
  <si>
    <t>FIT06</t>
  </si>
  <si>
    <t>PULSERA BT FITNESS NG-SB01 CELESTE NOGANET  EAN: 7798137716439</t>
  </si>
  <si>
    <t>CAB233</t>
  </si>
  <si>
    <t>EXTENSOR HDMI CAT5 5E/6 NM-C56  NETMAK  EAN:  NO TIENE</t>
  </si>
  <si>
    <t>CARRY2</t>
  </si>
  <si>
    <t>CARRY DISK EXTERNO NM-CARRY2  NETMAK  EAN:  NO TIENE</t>
  </si>
  <si>
    <t>AURI703AZ</t>
  </si>
  <si>
    <t>AURICULAR GAMER ST-703 AZUL C/MIC Y C/VOL NOGANET  EAN: 7798137719096</t>
  </si>
  <si>
    <t>TLC42</t>
  </si>
  <si>
    <t>SPLITER HDMI 3 BOCAS  TL-SHDMI3  T-LINE  EAN:  NO TIENE</t>
  </si>
  <si>
    <t>Sistemas De Monitoreo</t>
  </si>
  <si>
    <t>TONER1</t>
  </si>
  <si>
    <t>CARTUCHO TONER ALTERNATIVO SAMSUNG D111S  GLOBAL  EAN:  NO TIENE</t>
  </si>
  <si>
    <t>CAR673</t>
  </si>
  <si>
    <t>CARTUCHO ALTERNATIVO HP 670XL AMARILLO  GLOBAL  EAN:  NO TIENE</t>
  </si>
  <si>
    <t>CAR199</t>
  </si>
  <si>
    <t>CARTUCHO ORIGINAL EPSON 195 AMARILLO  EAN:  010343902305</t>
  </si>
  <si>
    <t>CAR197</t>
  </si>
  <si>
    <t>CARTUCHO ORIGINAL EPSON 195 CYAN  EAN:</t>
  </si>
  <si>
    <t>CAR410</t>
  </si>
  <si>
    <t>CARTUCHO ALTERNATIVO 6625A COLOR  GLOBAL  EAN:  NO TIENE</t>
  </si>
  <si>
    <t>TWINS2</t>
  </si>
  <si>
    <t>AURICULARES BT  TWINS NG-BTWINS2 BLANCO NOGANET  EAN:  7798137713889</t>
  </si>
  <si>
    <t>AURI24N</t>
  </si>
  <si>
    <t>AURICULAR BT NG-BTWINS24 NEGRO NOGANET EAN:  7798137718891</t>
  </si>
  <si>
    <t>MOU05NG</t>
  </si>
  <si>
    <t>MOUSE INALAMBRICO NGM-05 NEGRO Y GRIS NOGANET  EAN:  7798137718938</t>
  </si>
  <si>
    <t>TLC15</t>
  </si>
  <si>
    <t>CABLE PLUG 3.5 HEMBRA A 2 RCA MACHO 0.4 METROS TL-MP2RCA04  T-LINE</t>
  </si>
  <si>
    <t>CAR427</t>
  </si>
  <si>
    <t>CARTUCHO ALTERNATIVO HP 951XL MAGENTA</t>
  </si>
  <si>
    <t>CAB011</t>
  </si>
  <si>
    <t>ADAPTADOR MICHDMI-HDMI 09-011  INTCO  EAN:  NO TIENE</t>
  </si>
  <si>
    <t>CAB563</t>
  </si>
  <si>
    <t>ADAPTADOR RA-USB1 MICRO USB TC 3.0  REMAX</t>
  </si>
  <si>
    <t>Remax</t>
  </si>
  <si>
    <t>PAD26</t>
  </si>
  <si>
    <t>PAD MOUSE RED DESING (23*19CM) NM-PADR NETMAK</t>
  </si>
  <si>
    <t>AURI5548</t>
  </si>
  <si>
    <t>AURICULAR SPORT FIT NG-BT322 BLANCO NOGANET  EAN:  7798137715548</t>
  </si>
  <si>
    <t>TALT43</t>
  </si>
  <si>
    <t>CARTUCHO TONER ALTERNATIVO HP CF226A GLOBAL  EAN:  NO TIENE</t>
  </si>
  <si>
    <t>TALT06</t>
  </si>
  <si>
    <t>CARTUCHO TONER ALTERNATIVO HP CB541A CYAN  EVERTEC  EAN:  6954093112628</t>
  </si>
  <si>
    <t>HUB15</t>
  </si>
  <si>
    <t>HUB USB NM-AC01 4 PUERTOS NETMAK  EAN:  7792641895017</t>
  </si>
  <si>
    <t>UBS USB</t>
  </si>
  <si>
    <t>LAB144</t>
  </si>
  <si>
    <t>LED DE PARED CON SENSOR DE MOVIMIETNO 17455  GENERAL ELECTRICS  EAN:  043180174550</t>
  </si>
  <si>
    <t>Herramientas</t>
  </si>
  <si>
    <t>General electric</t>
  </si>
  <si>
    <t>TRU07</t>
  </si>
  <si>
    <t>MOUSE ZIVA 2000 DPI TRUST 21512  EAN:  8713439215120</t>
  </si>
  <si>
    <t>CARG358N</t>
  </si>
  <si>
    <t>CARGADOR DE CELULAR NGA-358 NEGRO  NOGANET  EAN:  7798137720078</t>
  </si>
  <si>
    <t>CAR620</t>
  </si>
  <si>
    <t>CARTUCHO ALTERNATIVO EPSON T297 NEGRO  GLOBAL  EAN:  NO TIENE</t>
  </si>
  <si>
    <t>CAB017B</t>
  </si>
  <si>
    <t>ADAPTADOR DVI MACHO 24+5  A HDMI HEMBRA 09-017B  INTCO  EAN:  NO TIENE</t>
  </si>
  <si>
    <t>EST164</t>
  </si>
  <si>
    <t>FUNDA PORTA TABLET 7" GALAXY TAB 2 SFOL-107 NEGRO  CASE LOGIC  EAN:  085854227452</t>
  </si>
  <si>
    <t>Case logic</t>
  </si>
  <si>
    <t>JUE8274</t>
  </si>
  <si>
    <t>MOCHILA DE AGUA GRANADA MOD: 8274 -BASE-X SPLASH ARMY -EAN:  7453077202977</t>
  </si>
  <si>
    <t>ACC283</t>
  </si>
  <si>
    <t>ADAPTADOR HDMI (H) A MINI+MICRO HD  NM-C8  NETMAK  EAN:  7792641880013</t>
  </si>
  <si>
    <t>TON1103</t>
  </si>
  <si>
    <t>CARTUCHO TONER ALTERNATIVO HP 103A W1103A GLOBAL EAN:  NO TIENE</t>
  </si>
  <si>
    <t>PAD02</t>
  </si>
  <si>
    <t>PAD MOUSE CON GEL AZUL  EAN:  NO TIENE</t>
  </si>
  <si>
    <t>CAB118</t>
  </si>
  <si>
    <t>CABLE PLUG 3.5 a 2 RCA 1.8 METROS NOGANET  EAN:  NO TIENE</t>
  </si>
  <si>
    <t>JUE8305</t>
  </si>
  <si>
    <t>LANZADOR DE AGUA WATER PUMP MPD: 8305 ROSA -BASE-X SPLASH  EAN:  7450077090733</t>
  </si>
  <si>
    <t>MIC17</t>
  </si>
  <si>
    <t>MICROFONO INALAMBRICO NM-MC8 + PILA  NETMAK  EAN:  NO TIENE</t>
  </si>
  <si>
    <t>Microfonos</t>
  </si>
  <si>
    <t>AURI477</t>
  </si>
  <si>
    <t>AURICULAR RITMO NM-RTM-P ROSA  NETMAK  EAN:  700306601122</t>
  </si>
  <si>
    <t>AURI268</t>
  </si>
  <si>
    <t>AURICULAR SPORT FIT NG-SF322 NEGRO NOGANET  EAN: 7798137715531</t>
  </si>
  <si>
    <t>AURI272</t>
  </si>
  <si>
    <t>AURICULAR SPORT FIT NG-SF322 VERDE NOGANET  EAN: 7798137715579</t>
  </si>
  <si>
    <t>TLC13</t>
  </si>
  <si>
    <t>CABLE VGA CON FILTRO 5 METROS T-LINE  EAN:  NO TIENE</t>
  </si>
  <si>
    <t>MOU611V</t>
  </si>
  <si>
    <t>MOUSE OPTICO USB NG-611U VIOLETA NOGANET  EAN: 7798137699060</t>
  </si>
  <si>
    <t>GRAS04</t>
  </si>
  <si>
    <t>JERINGA GRASA DISIPADORA TERMICA 5 cc NETMAK   EAN:  NO TIENE</t>
  </si>
  <si>
    <t>MOU611AZ</t>
  </si>
  <si>
    <t>MOUSE OPTICO USB NG-611U AZUL  NOGANET  EAN:  7798137697615</t>
  </si>
  <si>
    <t>TRU06</t>
  </si>
  <si>
    <t>MOUSE GAMING GXT 101GAV 4800DPI TRUST  EAN:  8713439210446</t>
  </si>
  <si>
    <t>CAB211</t>
  </si>
  <si>
    <t>CABLE HDMI NM-C47 3  3 METROS NETMAK  EAN:  7792641882468</t>
  </si>
  <si>
    <t>CAB373B</t>
  </si>
  <si>
    <t>CABLE MINIPLUG NM-C66 AZUL 3.5 A 3.5 REFORZADO NETMAK  EAN:</t>
  </si>
  <si>
    <t>CARG726</t>
  </si>
  <si>
    <t>FUENTE DELL 19.5V 6.5 *4.4  BELSIC  EAN:  NO TIENE</t>
  </si>
  <si>
    <t>FUN101</t>
  </si>
  <si>
    <t>FUNA SILICONA TABLET 7" COLOR VERDE  EAN:  NO TIENE</t>
  </si>
  <si>
    <t>CAR327</t>
  </si>
  <si>
    <t>CARTUCHO ORIGINAL EPSON 133 NEGRO EAN:</t>
  </si>
  <si>
    <t>ALT504C</t>
  </si>
  <si>
    <t>BOTELLA TINTA ALTERNATIVA EPSON 504/544 70 CM3 CYAN EVERTEC</t>
  </si>
  <si>
    <t>ALT504Y</t>
  </si>
  <si>
    <t>BOTELLA TINTA ALTERNATIVA EPSON 504/544 AMARILLA 70 CM3 EVERTEC</t>
  </si>
  <si>
    <t>ALT504M</t>
  </si>
  <si>
    <t>BOTELLA TINTA ALTERNATIVA EPSON 504/544 MAGENTA 70CM3 EVERTEC</t>
  </si>
  <si>
    <t>TLC19</t>
  </si>
  <si>
    <t>CABLE MINI PLUG 3.5 M/H  1 METRO TL-3535H1  T-LINE</t>
  </si>
  <si>
    <t>TALT08</t>
  </si>
  <si>
    <t>CARTUCHO TONER ALTERNATIVO HP CB543A  MAGENTA  EVERTEC  EAN:</t>
  </si>
  <si>
    <t>PIL83</t>
  </si>
  <si>
    <t>PILA AAA ZINC 1,5V ULTRA HEAVY DUTY  EUROENERGY   EAN:  7798081286316</t>
  </si>
  <si>
    <t>EUROENERGY</t>
  </si>
  <si>
    <t>CAB253</t>
  </si>
  <si>
    <t>CABLE ADAPTADOR PARA PS4 A MIC NOGANET  EAN:  NO TIENE</t>
  </si>
  <si>
    <t>TIN027</t>
  </si>
  <si>
    <t>BOTELLA TINTA ALTERNATIVA EPSON 673 MAGENTA CLARO 100ML GLOBAL  EAN:  NO TIENE</t>
  </si>
  <si>
    <t>GRAS03</t>
  </si>
  <si>
    <t>JERINGA GRASA DISIPADORA TERMICA 10 cc NETMAK   EAN:  NO TIENE</t>
  </si>
  <si>
    <t>JUE8304</t>
  </si>
  <si>
    <t>LANZADOR DE AGUA WATER PUMP 8304 AMARILLO -BASE-X SPLASH  EAN:  7450077090672</t>
  </si>
  <si>
    <t>TALT16</t>
  </si>
  <si>
    <t>CARTUCHO TONER ALTERNATIVO HP CE312 AMARILLO GLOBAL  EAN:  NO TIENE</t>
  </si>
  <si>
    <t>ALT2063</t>
  </si>
  <si>
    <t>CARTUCHO ALTERNATIVO EPSON T2063 MAGENTA GLOBAL  EAN:  NO TIENE</t>
  </si>
  <si>
    <t>TALT04</t>
  </si>
  <si>
    <t>CARTUCHO TONER ALTERNATIVO 280  GLOBAL  EAN:  NO TIENE</t>
  </si>
  <si>
    <t>TIN031</t>
  </si>
  <si>
    <t>BOTELLA TINTA ALTERNATIVA HP CYAN GT52 /53 70 ML INKDYECHPGT GLOBAL  EAN:  NO TIENE</t>
  </si>
  <si>
    <t>TALT07</t>
  </si>
  <si>
    <t>CARTUCHO TONER ALTERNATIVO HP CB542A AMARILLO  EVERTEC</t>
  </si>
  <si>
    <t>CAB564</t>
  </si>
  <si>
    <t>ADAPTADOR RA-USB1 MICRO USB TC 3.0  REMAX  EAN:  6954851256809</t>
  </si>
  <si>
    <t>ACC1565</t>
  </si>
  <si>
    <t>MASCARA FACIAL</t>
  </si>
  <si>
    <t>Seguridad</t>
  </si>
  <si>
    <t>CAB505</t>
  </si>
  <si>
    <t>CABLE MINI PLUG 3.5  A 3 RCA 1,5 METROS NM-C29  NETMAK   EAN:  7792641880297</t>
  </si>
  <si>
    <t>FUN204</t>
  </si>
  <si>
    <t>FUNDA TABLET 7" BLANCA NG-8708UBL  NOGANET  EAN:  NO TIENE</t>
  </si>
  <si>
    <t>ACC280</t>
  </si>
  <si>
    <t>CABLE DE RED 3Mts NETMAK</t>
  </si>
  <si>
    <t>TIN021</t>
  </si>
  <si>
    <t>BOTELLA TINTA ALTERNATIVA EPSON 664 AMARILLA 70ML GLOBAL  EAN:  NO TIENE</t>
  </si>
  <si>
    <t>TIN029</t>
  </si>
  <si>
    <t>BOTELLA TINTA ALTERNATIVA HP MAGENTA GT52/ 53 70 ML GLOBAL EAN:  NO TIENE</t>
  </si>
  <si>
    <t>GLASS08</t>
  </si>
  <si>
    <t>VIDRIO TEMP PRIV MOT X PLAY</t>
  </si>
  <si>
    <t>CEL18</t>
  </si>
  <si>
    <t>FUNDA TPU SAMSUNG J7 NEO</t>
  </si>
  <si>
    <t>GLASS01</t>
  </si>
  <si>
    <t>VIDRIO TEMP J1 MINI PRIME</t>
  </si>
  <si>
    <t>GLASS09</t>
  </si>
  <si>
    <t>VIDRIO TEMP PRIV SAMS A5</t>
  </si>
  <si>
    <t>GLASS10</t>
  </si>
  <si>
    <t>VIDRIO TEMP PRIV SAM J5</t>
  </si>
  <si>
    <t>no agregar cuota - cuota simple</t>
  </si>
  <si>
    <t>no agregar cuota</t>
  </si>
  <si>
    <t>3 a 12 cuotas con interes bajo 4%</t>
  </si>
  <si>
    <t>3 cuotas al mismo precio que publiques 8.40%</t>
  </si>
  <si>
    <t>6 cuotas al mismo precio que publiques 14%</t>
  </si>
  <si>
    <t>9 cuotas al mismo precio que publiques 18%</t>
  </si>
  <si>
    <t>12 cuotas al mismo precio que publiques 24%</t>
  </si>
  <si>
    <t>3 cuotas simple al mismo precio que publiques 7.30%</t>
  </si>
  <si>
    <t>6 cuotas simple al mismo precio que publiques 13.85%</t>
  </si>
  <si>
    <t>venta x fuera de ML .com</t>
  </si>
  <si>
    <t>venta x fuera de ML FACTURADO</t>
  </si>
  <si>
    <t>cargo por venta ML %</t>
  </si>
  <si>
    <t>cargo por venta + iva ML %</t>
  </si>
  <si>
    <t>TIPO DE PUBLICACION</t>
  </si>
  <si>
    <t>TOT INTERES PUBLICACION</t>
  </si>
  <si>
    <t>PUBLICAR EN ML      A $</t>
  </si>
  <si>
    <t>COSTO GBP</t>
  </si>
  <si>
    <t>envio</t>
  </si>
  <si>
    <t>Cuotas    + IVA %</t>
  </si>
  <si>
    <t>Margen</t>
  </si>
  <si>
    <t>envio                   + iva</t>
  </si>
  <si>
    <t>CLASICA</t>
  </si>
  <si>
    <t>PREMIIUM</t>
  </si>
  <si>
    <t>DISPONIBLE</t>
  </si>
  <si>
    <t>STOCK FISICO</t>
  </si>
  <si>
    <t>COSTO</t>
  </si>
  <si>
    <t>VALOR DISPO</t>
  </si>
  <si>
    <t>VALOR FISCO</t>
  </si>
  <si>
    <t>TV126</t>
  </si>
  <si>
    <t>LAB1832</t>
  </si>
  <si>
    <t>ESTUFA A CUARZO DOBLE POSICION STQZ21 STAR-TRAK  EAN:  7798185861754</t>
  </si>
  <si>
    <t>CAB144</t>
  </si>
  <si>
    <t>CABLE VGA M A 2 VGA H NM-C39 NETMAK</t>
  </si>
  <si>
    <t>CALE1723</t>
  </si>
  <si>
    <t>TLC28</t>
  </si>
  <si>
    <t>CABLE USB/MICRO USB DATOS 1 METRO T-LINE</t>
  </si>
  <si>
    <t>CAB146</t>
  </si>
  <si>
    <t>CABLE EXTENSION VGA M/H 1,8 METROS NM-C79 NETMAK</t>
  </si>
  <si>
    <t>CAB14</t>
  </si>
  <si>
    <t>CABLE RCA A 3 RCA 3 METROS NM-C33 NETMAK</t>
  </si>
  <si>
    <t>LED SMART TV RCA 43" R43AND ANDROID EAN: 7796941251016</t>
  </si>
  <si>
    <t>RCA</t>
  </si>
  <si>
    <t>GAMA02</t>
  </si>
  <si>
    <t>DEPILADORA SKINPRO GO2 GAMA EAN: 8023277129139</t>
  </si>
  <si>
    <t>GAMA</t>
  </si>
  <si>
    <t>FUNDA TPU GALAXY J7 NEO SAMSUNG</t>
  </si>
  <si>
    <t>Neo</t>
  </si>
  <si>
    <t>LAB934</t>
  </si>
  <si>
    <t>LAB3147</t>
  </si>
  <si>
    <t>LAB933</t>
  </si>
  <si>
    <t>CALEFON CE-14L GN GRIS GRAFITO- 14 LITROS ESCORIAL EAN: 7798013733031</t>
  </si>
  <si>
    <t>CALEFON CE-14L SMART BLANCO GAS NATURAL EAN 7798013733147</t>
  </si>
  <si>
    <t>CALEFON ESCORIAL CE-14L -GN BLANCO -14 LITROS (ALT 58 CM, ANCHO 37 CM, PROF 23 CM) -EAN 7798013733017</t>
  </si>
  <si>
    <t>CALEFONES; TERMOTANQUES Y CALENTADORES</t>
  </si>
  <si>
    <t>HELADERA ESLABON DE LUJO ERD34AB BLANCA CON FREEZER 326L EAN: 7797750979535</t>
  </si>
  <si>
    <t>LAB994</t>
  </si>
  <si>
    <t>LAB995</t>
  </si>
  <si>
    <t>HELADERA ESLABON DE LUJO ERD29AB BLANCA CON FREEZER 273L EAN 7797750979542</t>
  </si>
  <si>
    <t>CEL1689</t>
  </si>
  <si>
    <t>TELEFONO CELULAR SPARK TECNO BG7 EAN 4894947011689</t>
  </si>
  <si>
    <t>margen de ganancia</t>
  </si>
  <si>
    <t>TIPO DE PUBLICACION                         USAR LISTA DESPLEGABLE</t>
  </si>
  <si>
    <t>Cuotas + IVA %</t>
  </si>
  <si>
    <t>.COM X FUERA</t>
  </si>
  <si>
    <t>FACTURADO X FUERA</t>
  </si>
  <si>
    <t>ENVIO</t>
  </si>
  <si>
    <t>PUBLICAR ML</t>
  </si>
  <si>
    <t>elegir si prefiere cuotas</t>
  </si>
  <si>
    <t>según categoria</t>
  </si>
  <si>
    <t>heladeras/freezer /cocina/lavarropas</t>
  </si>
  <si>
    <t xml:space="preserve">monitores </t>
  </si>
  <si>
    <t>termotanque / calefon</t>
  </si>
  <si>
    <t xml:space="preserve">aires </t>
  </si>
  <si>
    <t>cables /hdmi /usb / etc</t>
  </si>
  <si>
    <t>cargadores</t>
  </si>
  <si>
    <t>JUEGOS DE MESA</t>
  </si>
  <si>
    <t>sillas gamer</t>
  </si>
  <si>
    <t>TECNO</t>
  </si>
  <si>
    <t>FREEZER GAFA FGHI400B-XL 400LT EAN: 7791758120104</t>
  </si>
  <si>
    <t>LAB0104</t>
  </si>
  <si>
    <t>mouse / teclado / PARLANTES</t>
  </si>
  <si>
    <t>GAFA</t>
  </si>
  <si>
    <t>TV329</t>
  </si>
  <si>
    <t>TV 32" PHILIPS 32PHD6918/77 EAN 8718863037515</t>
  </si>
  <si>
    <t>TV0260</t>
  </si>
  <si>
    <t>TV 43" AOC ROKU 43S5135/77G EAN 8718863900260</t>
  </si>
  <si>
    <t>TV9892</t>
  </si>
  <si>
    <t>TV PHILIPS 65" AMBILIGHT 65PUD7908/77 EAN 8718863039892</t>
  </si>
  <si>
    <t>COSTO SISTEMA</t>
  </si>
  <si>
    <t>GANANCIA</t>
  </si>
  <si>
    <t>FAC</t>
  </si>
  <si>
    <t>.COM</t>
  </si>
  <si>
    <t>PRECIOS</t>
  </si>
  <si>
    <t>FACTURADO</t>
  </si>
  <si>
    <t>PORCETAJES</t>
  </si>
  <si>
    <t>CANTIDAD</t>
  </si>
  <si>
    <t>PRECIO PROMEDIO</t>
  </si>
  <si>
    <t>CANTIDAD A FACTURAR</t>
  </si>
  <si>
    <t>CANTIDAD .COM</t>
  </si>
  <si>
    <t>TOTAL PEDIDO</t>
  </si>
  <si>
    <t>PHILIPS</t>
  </si>
  <si>
    <t>TV81</t>
  </si>
  <si>
    <t>TV SMART 55" RCA G55P6UHD-F GOOGLE 4K EAN: 7796941251047</t>
  </si>
  <si>
    <t>VALOR INICIAL</t>
  </si>
  <si>
    <t>VALOR FINAL</t>
  </si>
  <si>
    <t>PORCENTAJE</t>
  </si>
  <si>
    <t>TV0253</t>
  </si>
  <si>
    <t>TV 32" AOC ROKU TV 32S5135/77G EAN 8718863900253</t>
  </si>
  <si>
    <t>LAB9501</t>
  </si>
  <si>
    <t>FREEZER GAFA FGHI100B-S EAN 7791758119501</t>
  </si>
  <si>
    <t>LAB2689</t>
  </si>
  <si>
    <t>HORNO ELECTRICO WHITENBLACK WBA0WB25 25L EAN: 7793862012689</t>
  </si>
  <si>
    <t>LAB5920</t>
  </si>
  <si>
    <t>AIRE ACOND SAMSUNG 6100W INVERTER AR24BSHQAKYBG EAN: 8806094615920</t>
  </si>
  <si>
    <t>LAB5601</t>
  </si>
  <si>
    <t>AIRE ACONDICIONADO BGH 6500W FRIO/CALOR PNB045601 EAN: 7796885456027</t>
  </si>
  <si>
    <t>LAB5747</t>
  </si>
  <si>
    <t>AIRE ACONDICIONADO BGH INVERTER 6500 PNB045574 EAN: 7796885455747</t>
  </si>
  <si>
    <t>LAB5890</t>
  </si>
  <si>
    <t>AIRE ACONDICIONADO SAMSUNG INVERTER 4900W AR18BSHQAWKYBG EAN 8806094615890</t>
  </si>
  <si>
    <t>LAB524</t>
  </si>
  <si>
    <t>AIRE ACONDICIONADO SPLIT 2700W F/C ALASKA ASE26WCCS/ ACS26WWCCS EAN: 7796885455242</t>
  </si>
  <si>
    <t>LAB5627</t>
  </si>
  <si>
    <t>AIRE ACONDICONADO BGH 2550W BSE26WCHU PNB045627 EAN 7796885016153</t>
  </si>
  <si>
    <t>LAB5629</t>
  </si>
  <si>
    <t>AIRE ACONDICONADO BGH 3200W BSE35WCHU PNB045629 EAN 779685456300</t>
  </si>
  <si>
    <t>AOC</t>
  </si>
  <si>
    <t>PHILLIPS</t>
  </si>
  <si>
    <t>PAD MOUSE NM-ARENA NETMAK  EAN:  0700306602389</t>
  </si>
  <si>
    <t>LAB310FG</t>
  </si>
  <si>
    <t>FREEZER GAFA FGHI300B-L EAN</t>
  </si>
  <si>
    <t>gafa</t>
  </si>
  <si>
    <t>LAB9504</t>
  </si>
  <si>
    <t>FREEZER GAFA FGHI100B-S EAN 7791758119504</t>
  </si>
  <si>
    <t>MOTHER E1-6010N CON CPU INCORPORADO AMD GIGABYTE  EAN:  4719331808761</t>
  </si>
  <si>
    <t>iibb caba</t>
  </si>
  <si>
    <t>cred y deb</t>
  </si>
  <si>
    <t>ibb tucuman</t>
  </si>
  <si>
    <t>sirtac</t>
  </si>
  <si>
    <t>tasa lIberacion</t>
  </si>
  <si>
    <t>margen %</t>
  </si>
  <si>
    <t>WEB</t>
  </si>
  <si>
    <t>GAMA03</t>
  </si>
  <si>
    <t>DEPILADORA OASIS LOOK CARGA USB GAMA EAN: 8023277144415</t>
  </si>
  <si>
    <t>REAL ML 1p</t>
  </si>
  <si>
    <t>real ml 3 p</t>
  </si>
  <si>
    <t>real ml 6p</t>
  </si>
  <si>
    <t>real ml 9 p</t>
  </si>
  <si>
    <t>LAB465</t>
  </si>
  <si>
    <t>BATIDORA PLANETARIA TURBOBAT AB914N  LILIANA  EAN:  7793862009139</t>
  </si>
  <si>
    <t>estufas</t>
  </si>
  <si>
    <t>LAB898</t>
  </si>
  <si>
    <t>SECARROPAS POR VENTILACION 7KG PHSC071B  PHILCO EAN:  7798192365511</t>
  </si>
  <si>
    <t>LAB635</t>
  </si>
  <si>
    <t>accesorios</t>
  </si>
  <si>
    <t>LAB3260</t>
  </si>
  <si>
    <t>LAB1709</t>
  </si>
  <si>
    <t>LAB5110</t>
  </si>
  <si>
    <t>LAB45289</t>
  </si>
  <si>
    <t>LAB304</t>
  </si>
  <si>
    <t>LAB895</t>
  </si>
  <si>
    <t>LAB313</t>
  </si>
  <si>
    <t>GENERADOR ELECTRICO GE-PH3000 PHILCO  EAN:  7798105024054</t>
  </si>
  <si>
    <t>LAB314</t>
  </si>
  <si>
    <t>GENERADOR ELECTRICO PH6000 PHILCO  EAN:  7798105024061</t>
  </si>
  <si>
    <t>LAB2382</t>
  </si>
  <si>
    <t>GAMA16</t>
  </si>
  <si>
    <t>PLANCHITA DE PELO GAMA CP14 DIGITAL 4D TITANIO -450°F /230°C - EAN:  8023277143234</t>
  </si>
  <si>
    <t>TV6522</t>
  </si>
  <si>
    <t>LAB4165</t>
  </si>
  <si>
    <t>MICROONDAS ATMA ROTATIVO 20L MATRB20UAP EAN 7799111674165</t>
  </si>
  <si>
    <t>COCINA A VAPOR NATUREL AV930 LILIANA EAN: 7793862008712</t>
  </si>
  <si>
    <t>SIN IVA</t>
  </si>
  <si>
    <t>PARA</t>
  </si>
  <si>
    <t>ANA</t>
  </si>
  <si>
    <t>HORNO GRILL MIDEA 40L EAN: 7797087512382</t>
  </si>
  <si>
    <t xml:space="preserve">FREEZER HORIZONTAL WHIRLPOOL 220 LTS - WHA22D2 EAN </t>
  </si>
  <si>
    <t>AIRE ACONDICIONADO 2600W F/C RE2600FC RCA EAN: 7796941230622</t>
  </si>
  <si>
    <t>AIRE ACONDICIONADO BGH 5000W BSHE52WCU PNB045610 EAN 7796885456102</t>
  </si>
  <si>
    <t>AIRE ACONDICIONADO 3500W INVERTER PNNB045569 / B04570 BSIC35WCGT BGH EAN: 7796885455709</t>
  </si>
  <si>
    <t>AIRE ACONDICIONADO BGH INVERTER 5300 PNB045571 EAN: 7796885455723</t>
  </si>
  <si>
    <t>TV5733</t>
  </si>
  <si>
    <t>TV PHILIPS 32" ANDROID TV 32PHD6927/77 EAN 8718863035733</t>
  </si>
  <si>
    <t>TV SMART BGH 65" ANDROID B6523US6G EAN: 7796885402772</t>
  </si>
  <si>
    <t>LAB5607</t>
  </si>
  <si>
    <t>AIRE ACONDICIONADO BGH SILENT AIR 3300W BS35WCAU PNB045607/8 EAN 7796885456089</t>
  </si>
  <si>
    <t>SUB CATEGORIA</t>
  </si>
  <si>
    <t>ID</t>
  </si>
  <si>
    <t>bgh</t>
  </si>
  <si>
    <t>gama</t>
  </si>
  <si>
    <t>atma</t>
  </si>
  <si>
    <t>midea</t>
  </si>
  <si>
    <t>philco</t>
  </si>
  <si>
    <t>lavado</t>
  </si>
  <si>
    <t>generador</t>
  </si>
  <si>
    <t>LAB855</t>
  </si>
  <si>
    <t>LAVAVAJILLA WHIRLPOOL MOD WSFO3T2X - 10 CUBIERTOS ACERO INOXIDABLE -7 PROGRAMAS DE LAVADO (ANCHO 45CM, PROF 59CM,ALTURA 85CM)</t>
  </si>
  <si>
    <t>LAB39CK</t>
  </si>
  <si>
    <t>fac</t>
  </si>
  <si>
    <t>.cpm</t>
  </si>
  <si>
    <t>LAB2150</t>
  </si>
  <si>
    <t>AIRE ACONDICIONADO LG ART COOL 6450W INV S4-W24K2RPE EAN</t>
  </si>
  <si>
    <t>TV8512</t>
  </si>
  <si>
    <t>TV LED PHILIPS 50" 4K 50PUD7408/77 GOOGLE TV EAN 8718863038512</t>
  </si>
  <si>
    <t>TV2106</t>
  </si>
  <si>
    <t>TV LED LG 43" 4K 43UR8750 EAN 7790653062106</t>
  </si>
  <si>
    <t>TV2120</t>
  </si>
  <si>
    <t>TV NANOCELL LG 55" 4K 55NANO77SRA EAN 7790653062120</t>
  </si>
  <si>
    <t>TV2153</t>
  </si>
  <si>
    <t>TV NEOQLED SAMSUNG 65" 4K QN65QN85 EAN 8806094042153</t>
  </si>
  <si>
    <t>LAB2281</t>
  </si>
  <si>
    <t>LAVARROPAS LG CARGA FRONTAL 8.5KG GRIS WM85VVC5S6P EAN 7790653062281</t>
  </si>
  <si>
    <t>TV8062</t>
  </si>
  <si>
    <t>TV LED ANDROID PHILIPS 43" 4K 43PUD7408/77 EAN 8718863038062</t>
  </si>
  <si>
    <t>LAB9998</t>
  </si>
  <si>
    <t>LAVARROPAS LG CARGA FRONTAL 8.5KG BLANCO WM85WVC5S6P EAN</t>
  </si>
  <si>
    <t>TV043</t>
  </si>
  <si>
    <t>TV LED LG 43" FHD 43LM6350 EAN 7790653060447</t>
  </si>
  <si>
    <t>LAB9346</t>
  </si>
  <si>
    <t>LAVARROPAS DREAN 8.14 PG ECO GRIS EAN 7795473029346</t>
  </si>
  <si>
    <t>TV8862</t>
  </si>
  <si>
    <t>TV LED TCL 32" FHD L32S5400-F ANDROID EAN 7796941328862</t>
  </si>
  <si>
    <t>TV9999</t>
  </si>
  <si>
    <t>TV LED MOTOROLA 55" 4K 91MT55G22 ANDROID EAN</t>
  </si>
  <si>
    <t>LAB864</t>
  </si>
  <si>
    <t>TV3585</t>
  </si>
  <si>
    <t>TV LED SAMSUNG 32" HD UN32T4300 EAN 880609483585</t>
  </si>
  <si>
    <t>LAB35</t>
  </si>
  <si>
    <t>CAVA DE VINO 12 BOTELLAS WHIRLPOOL WZC12ABDIM (ANCHO 28 CM, ALTO 63.3 CM, PROF 51 CM)</t>
  </si>
  <si>
    <t>LAB4219</t>
  </si>
  <si>
    <t>MICROONDAS ATMA 94MATDGB28UAP 28 LTS NEGRO EAN 7799111674219</t>
  </si>
  <si>
    <t>lg</t>
  </si>
  <si>
    <t>tcl</t>
  </si>
  <si>
    <t xml:space="preserve">cava </t>
  </si>
  <si>
    <t>BATIDORA PLANETARIA POWERMIX  AB910 ROJO LILIANA EAN: 7793862007548</t>
  </si>
  <si>
    <t>LAB6290</t>
  </si>
  <si>
    <t>LAB7000</t>
  </si>
  <si>
    <t>SECARROPAS COLUMBIA HTS5503 TURQUESA 5.5KG EAN 7797003956290</t>
  </si>
  <si>
    <t>LAVARROPAS COLUMBIA LSC7000 7KG S/BOMBA DES EAN: 7797003070002</t>
  </si>
  <si>
    <t>LAB6065</t>
  </si>
  <si>
    <t>AIRE ACONDICIONADO BGH 2650 BSC26WCAU PNB 045606 EAN 7796885456065</t>
  </si>
  <si>
    <t>columbia</t>
  </si>
  <si>
    <t>gbh</t>
  </si>
  <si>
    <t>LAB3511</t>
  </si>
  <si>
    <t>AIRE ACONDICIONADO DAEWO 3450 DWSC35WCCT PNB045546 EAN 7796885455464</t>
  </si>
  <si>
    <t>ACC5168</t>
  </si>
  <si>
    <t>SILLA GAMER BEAST BLANCA NM-BEAST-W NETMAK EAN0700306605175</t>
  </si>
  <si>
    <t>ACC5175</t>
  </si>
  <si>
    <t>SILLA GAMER BEAST NEGRA NM-BEAST-N NETMAK EAN 0700306605168</t>
  </si>
  <si>
    <t>ACC4444</t>
  </si>
  <si>
    <t>SILLA GAMER BEAST ROJA NM-BEAST-R NETMAK EAN 0700306604444</t>
  </si>
  <si>
    <t>LAB1212</t>
  </si>
  <si>
    <t>AIRE ACONDICIONADO SAMSUNG INVERTER 3150 W AR12BSHQAWK2BG EAN: 8806094615869</t>
  </si>
  <si>
    <t>PHIL201</t>
  </si>
  <si>
    <t>FREEZER DE POZO PHCH201B 200LTS BLANCO PHILCO EAN:7798192366723</t>
  </si>
  <si>
    <t>TV9043</t>
  </si>
  <si>
    <t>TV TCL QLED 75" GOGGLE TV 75C655-F EAN 7796941329043</t>
  </si>
  <si>
    <t>TV120</t>
  </si>
  <si>
    <t>TV LED SMART 40" C40AND ANDROID  RCA  EAN:  7796941251078</t>
  </si>
  <si>
    <t>rca</t>
  </si>
  <si>
    <t>LAB1110</t>
  </si>
  <si>
    <t>PAVA ELECTRICA 1.8 L NETMAK NM-PAV01 ACERO INOX CORTE MATE EAN 0700306602556</t>
  </si>
  <si>
    <t>pavas electricas</t>
  </si>
  <si>
    <t>acc pc</t>
  </si>
  <si>
    <t>netmak</t>
  </si>
  <si>
    <t>LAB6245</t>
  </si>
  <si>
    <t>AIRE ACONDICIONADO ALASKA 3300W ASE35WCAU PNB045646 EAN 7796885016245</t>
  </si>
  <si>
    <t>TV8886</t>
  </si>
  <si>
    <t>TV LED TCL 43" L43S5400 ANDROID TV EAN 7796941328886</t>
  </si>
  <si>
    <t>LAB3729</t>
  </si>
  <si>
    <t>AIRE ACONDICIONADO DE VENTANA BGH BC35WFQ 3400W FRIO SOLO EAN: 7796885453729</t>
  </si>
  <si>
    <t>AIRE ACONDICIONADO ALASKA 2650W ASE26WCAU EAN 7796885016238</t>
  </si>
  <si>
    <t>LAB6238</t>
  </si>
  <si>
    <t>LAB6110</t>
  </si>
  <si>
    <t>HELADERA DREAN CICLICA HDR400F00S EAN 7797102526110</t>
  </si>
  <si>
    <t>AIRE ACONDICIONADO ALASKA 3500 INVERTER PNB 045631 EAN 7796885016177</t>
  </si>
  <si>
    <t>LAB6177</t>
  </si>
  <si>
    <t>LAB400N</t>
  </si>
  <si>
    <t>HELADERA DREAN CICLICA NEGRA C/DISP HDR400F11N EAN 7797102525656</t>
  </si>
  <si>
    <t>LAB6184</t>
  </si>
  <si>
    <t>AIRE ACONDICIONADO ALASKA 5300 INVERTER ASIE53WCGT EAN 7796885016184</t>
  </si>
  <si>
    <t>LAVARROPAS CARGA FRONTAL SILVER BGH 6K -1000 RPM-  AB BWF106S24AR</t>
  </si>
  <si>
    <t>tv</t>
  </si>
  <si>
    <t>celular</t>
  </si>
  <si>
    <t xml:space="preserve">NOTEBOOK </t>
  </si>
  <si>
    <t>tablet</t>
  </si>
  <si>
    <t>consolas de juego</t>
  </si>
  <si>
    <t>esto fue hasta el 12-12 -2024</t>
  </si>
  <si>
    <t>3 cuotas al mismo precio que publiques 5.90%</t>
  </si>
  <si>
    <t>LAB5663</t>
  </si>
  <si>
    <t>HELADERA BAJO MESADADA DREAN HDR120F00B BLANCA EAN 7797102525663</t>
  </si>
  <si>
    <t>AIRE ACONDICIONADO BGH INVERTER 5300 PNB045571 EAN:  7796885455723</t>
  </si>
  <si>
    <t>TAB5618</t>
  </si>
  <si>
    <t>LAB4080</t>
  </si>
  <si>
    <t>MICROONDAS ATMA DIGITAL 20L NEGRO MATDB20UAP EAN 07799111674080</t>
  </si>
  <si>
    <t>CONSOLA GAMER NETMAK 8 BIT CON 500 JUEGOS 2 JOY EAN 0700306601467</t>
  </si>
  <si>
    <t>GAMEPAD ANDROID NETMAK NM-NITRO C/SOPORTE 5 EN 1 EAN 0700306605861</t>
  </si>
  <si>
    <t>ACC5861</t>
  </si>
  <si>
    <t>JUE1467</t>
  </si>
  <si>
    <t>MINI CONSOLA NETMAK NM-M8 4K HDMI TV 20000 JUEGOS 2 JOY EAN 0700306605038</t>
  </si>
  <si>
    <t>JUE5038</t>
  </si>
  <si>
    <t>MINI CONSOLA NETMAK NM-S900 4K HDMI TV 16BIT 5000 JUEGOS 2 JOY EAN 0700306605045</t>
  </si>
  <si>
    <t>JUE5045</t>
  </si>
  <si>
    <t>PARLANTE NETMAK DOBLE 4" BT NM-CYRUS EAN 0700306605311</t>
  </si>
  <si>
    <t>PAR5311</t>
  </si>
  <si>
    <t>PARLANTE NETMAK FLOW PORTABLE 10W AZUL EAN 0700306602266</t>
  </si>
  <si>
    <t>PARLANTE NETMAK FLOW PORTABLE 10W GRIS EAN 0700306602259</t>
  </si>
  <si>
    <t>PARLANTE NETMAK FLOW PORTABLE 10W NEGRO EAN 0700306602273</t>
  </si>
  <si>
    <t>TABLET NETMAK 10" 4/64GB ANDROID 14 NM-XPLORER EAN 0700306605618</t>
  </si>
  <si>
    <t>PAR2266</t>
  </si>
  <si>
    <t>PAR2259</t>
  </si>
  <si>
    <t>PAR2273</t>
  </si>
  <si>
    <t>AIRE ACONDICIONADO BGH 6300W BSHE65WCU PNB045611 EAN 7796885456126</t>
  </si>
  <si>
    <t>LAB6126</t>
  </si>
  <si>
    <t>BGH</t>
  </si>
  <si>
    <t>LAB3160</t>
  </si>
  <si>
    <t>LAB710</t>
  </si>
  <si>
    <t>LAB3009</t>
  </si>
  <si>
    <t>LAB2187</t>
  </si>
  <si>
    <t>LAB605</t>
  </si>
  <si>
    <t>HORNO ELECTRICO BGH BHE65M19N 65L PNB048316 EAN 7796885483160</t>
  </si>
  <si>
    <t>HORNO ELECTRICO 65 LITROS BHE65M19 PIH048222 BGH EAN: 7796885482224</t>
  </si>
  <si>
    <t>HORNO ELECTRICO BGH BHE25M19N 25L PNB048300 EAN 7796885483009</t>
  </si>
  <si>
    <t>HORNO ELECTRICO BGH BHE40M19 40L PNB048218 EAN 7796885482187</t>
  </si>
  <si>
    <t>HORNO ELECTRICO BGH BHE40M19N 40L PNH048302 EAN: 7796885483023</t>
  </si>
  <si>
    <t>LAVARROPAS CARGA FRONTAL DARK SILVER INVERTER BGH 8K -1400 RPM- AB BWF108S24AR</t>
  </si>
  <si>
    <t>LAB108S</t>
  </si>
  <si>
    <t>LAB3022</t>
  </si>
  <si>
    <t>HELADERA CICLICA TOP MOUNT INOX PHILCO PHCT302X 298LTS</t>
  </si>
  <si>
    <t>3 cuota simple 7.10%</t>
  </si>
  <si>
    <t>6 cuota simple 13.50%</t>
  </si>
  <si>
    <t>3 cuo. a tu cargo 8%</t>
  </si>
  <si>
    <t>6 cuo. a tu cargo 13.10%</t>
  </si>
  <si>
    <t>12 cuo. a tu cargo 22.70%</t>
  </si>
  <si>
    <t>9 cuo. a tu cargo 17.9%</t>
  </si>
  <si>
    <t>3 a 12 cuo. con int bajo 4%</t>
  </si>
  <si>
    <t>TV119</t>
  </si>
  <si>
    <t>TV LED ANDROID 32" RCA R32AND-F</t>
  </si>
  <si>
    <t>LAB8317</t>
  </si>
  <si>
    <t>HORNO ELECTRICO BGH BHE64M20AN PNH048317</t>
  </si>
  <si>
    <t>LAB8301</t>
  </si>
  <si>
    <t>HORNO ELECTRICO BGH BHE30M19N PNH048301</t>
  </si>
  <si>
    <t>LAB8207</t>
  </si>
  <si>
    <t>LAB8329</t>
  </si>
  <si>
    <t>HORNO ELECTRICO BGH BHE55M23N 55L PNH048329</t>
  </si>
  <si>
    <t>HORNO ELECTRICO BGH BHE25M19 PIH048219</t>
  </si>
  <si>
    <t>HORNO ELECTRICO BGH BHE55M23N 55L PNH04832</t>
  </si>
  <si>
    <t>LAB8326</t>
  </si>
  <si>
    <t>HORNO ELECTRICO BGH BHE25M23N PNH048326</t>
  </si>
  <si>
    <t>LAB8323</t>
  </si>
  <si>
    <t>HORNO ELECTRICO BGH BHE45S22 PNH048323</t>
  </si>
  <si>
    <t>LAB8322</t>
  </si>
  <si>
    <t>HORNO ELECTRICO BGH BHE35S22A PNH048322</t>
  </si>
  <si>
    <t>LAB8324</t>
  </si>
  <si>
    <t>HORNO ELECTRICO BGH BHE60S22 PNH048324</t>
  </si>
  <si>
    <t>LAB8335</t>
  </si>
  <si>
    <t>HORNO ELEC TRAMONTINA SILVER COOK 55L PNH048335</t>
  </si>
  <si>
    <t>LAB8321</t>
  </si>
  <si>
    <t>HORNO ELECTRICO BGH BHE35S22 PNH048321</t>
  </si>
  <si>
    <t>TV655</t>
  </si>
  <si>
    <t>LAB3500</t>
  </si>
  <si>
    <t>AIRE ACONDICIONADO PORTATIL TCL TAC-3500FCPA/MZ</t>
  </si>
  <si>
    <t>TV 65" QLED 4K RCA QL65TH100-F GOOGLE TV SMART EAN 7796941251108</t>
  </si>
  <si>
    <t>Atma</t>
  </si>
  <si>
    <t>real ml 12 p</t>
  </si>
  <si>
    <t>int 9 p</t>
  </si>
  <si>
    <t>int 6 p</t>
  </si>
  <si>
    <t>int 3 p</t>
  </si>
  <si>
    <t>oferta efectivo</t>
  </si>
  <si>
    <t>transferencia</t>
  </si>
  <si>
    <t>3 PAGOS</t>
  </si>
  <si>
    <t xml:space="preserve">AL MISMO </t>
  </si>
  <si>
    <t>PRECIO</t>
  </si>
  <si>
    <t>6 PAGOS</t>
  </si>
  <si>
    <t>9 PAGOS</t>
  </si>
  <si>
    <t>DEBITO</t>
  </si>
  <si>
    <t>NO MP</t>
  </si>
  <si>
    <t>bancaria</t>
  </si>
  <si>
    <t>int 12 p</t>
  </si>
  <si>
    <t>12 PAGOS</t>
  </si>
  <si>
    <t>HORNO ELECTRICO BGH BHE17M20N 16L PNH048320 EAN: 7796885483207</t>
  </si>
  <si>
    <t>HORNO ELECTRICO 65 LITROS BHE65M19 PIH048222 BGH EAN:  7796885482224</t>
  </si>
  <si>
    <t>AIRE ACONDICIONADO SPLIT 2700W F/C ALASKA ASE26WCCS/ ACS26WWCCS  EAN:  7796885455242</t>
  </si>
  <si>
    <t>CREDITO 1 pago</t>
  </si>
  <si>
    <t>3 cuota simple 6.55%</t>
  </si>
  <si>
    <t>6 cuota simple 12.48%</t>
  </si>
  <si>
    <t>PRECIO DE LISTA</t>
  </si>
  <si>
    <t xml:space="preserve">TV LED TCL 65" GOOGLE TV 65P755-F EAN 7796941329005 </t>
  </si>
  <si>
    <t>TV9005</t>
  </si>
  <si>
    <t>samsung</t>
  </si>
  <si>
    <t>HELADERA WRM39CK 340 LITROSWHIRLPOOL EAN: 7891129521155</t>
  </si>
  <si>
    <t>SUBCATEGORIA</t>
  </si>
  <si>
    <t>ELECTRODOMESTICOS Y AIRES ACOND</t>
  </si>
  <si>
    <t>TV-AUDIO-VIDEO</t>
  </si>
  <si>
    <t>TECNOLOGIA Y CELULARES</t>
  </si>
  <si>
    <t>MAS CATEGORIAS</t>
  </si>
  <si>
    <t>INFORMATICA</t>
  </si>
  <si>
    <t>3 cuo. a tu cargo 7.40%</t>
  </si>
  <si>
    <t>6 cuo. a tu cargo 11.9%</t>
  </si>
  <si>
    <t>9 cuo. a tu cargo 16.5%</t>
  </si>
  <si>
    <t>12 cuo. a tu cargo 21%</t>
  </si>
  <si>
    <t>enova</t>
  </si>
  <si>
    <t>lavavajillas</t>
  </si>
  <si>
    <t>LAB6B</t>
  </si>
  <si>
    <t>LAVARROPAS CARGA FRONTAL EWMF-B6 6 KG BLANCO ENOVA EAN: 7798181991929</t>
  </si>
  <si>
    <t>LAB943</t>
  </si>
  <si>
    <t>HELADERA PHILCO NO FROST TOP MOUNT INOX 94PHNT367XD</t>
  </si>
  <si>
    <t>LAVAVAJILLA PHILCO 14 CUB PHLJ14X INOX EAN 7799111672260</t>
  </si>
  <si>
    <t>LAB2260</t>
  </si>
  <si>
    <t>LAVAVAJILLA PHILCO 14 CUB PHLJ14B BLANCO EAN 7799111672253</t>
  </si>
  <si>
    <t>LAB2253B</t>
  </si>
  <si>
    <t>LAVAVAJILLA PHILCO 5 CUB PHLJ05B BLANCO EAN 7799111672277</t>
  </si>
  <si>
    <t>LAB2277</t>
  </si>
  <si>
    <t>LAB548</t>
  </si>
  <si>
    <t>AIRE ACONDICIONADO BGH 3450W F/C BSE35WCCR PNB 045459/045460   EAN:  7796885454603</t>
  </si>
  <si>
    <t>LAB8500</t>
  </si>
  <si>
    <t>microondas / mixer</t>
  </si>
  <si>
    <t>cp</t>
  </si>
  <si>
    <t>localida</t>
  </si>
  <si>
    <t>precio</t>
  </si>
  <si>
    <t>LAB893</t>
  </si>
  <si>
    <t>LAVARROPAS ESLABON DE LUJO CARGA SUPERIOR 7KG EWH07BB</t>
  </si>
  <si>
    <t xml:space="preserve">LAVARROPAS ESLABON DE LUJO CARGA SUPERIOR 7KG EWH07BB </t>
  </si>
  <si>
    <t>HELADERA PHILCO SIDE BY SIDE INOX 94phsb450x</t>
  </si>
  <si>
    <t>lab450X</t>
  </si>
  <si>
    <t>smartwatch /impresoras</t>
  </si>
  <si>
    <t>ACC867</t>
  </si>
  <si>
    <t>ACC994</t>
  </si>
  <si>
    <t>Contadora De Billetes Portátil Con Display Digital A Pilas Aa Marca Global Electronics</t>
  </si>
  <si>
    <t>AIRE ACONDICIONADO BGH SILENT AIR 3300W BS35WCAT PNB045607/8 EAN 7796885456089</t>
  </si>
  <si>
    <t>CONTADORA DE BILLETES GLOBAL BILLCOUNTER-1 - CARGA SUPERIOR CON DOBLE VISOR Y DETECCION DE BILLETES</t>
  </si>
  <si>
    <t xml:space="preserve">Contadora de billetes </t>
  </si>
  <si>
    <t>LAB08W</t>
  </si>
  <si>
    <t>LAVARROPAS BGH INVERTER BWFA08W24AR 8K -1400 RPM -BLANCO PIH034058</t>
  </si>
  <si>
    <t>LAB106SS</t>
  </si>
  <si>
    <t>LAVARROPAS CARGA FRONTAL DARK SILVER INVERTER BGH 6K -1000 RPM- AB BWF106S24AR</t>
  </si>
  <si>
    <t>LAB083</t>
  </si>
  <si>
    <t>LAVARROPAS BGH 6KG BLANCO INVERTER -1000 RPM BWFI06W24AR PIH034063</t>
  </si>
  <si>
    <t>NOTE8059</t>
  </si>
  <si>
    <t>Notebooks</t>
  </si>
  <si>
    <t>LAB106Ss</t>
  </si>
  <si>
    <t>IVA</t>
  </si>
  <si>
    <t>lavarropas</t>
  </si>
  <si>
    <t>TV3232</t>
  </si>
  <si>
    <t>TV5050</t>
  </si>
  <si>
    <t>COMBO5000</t>
  </si>
  <si>
    <t>COMBO SECARROPAS COLUMBIA HTS5503 5.5KG + LAVARROPAS COLUMBIA LSC7000 7KG S/BOMBA</t>
  </si>
  <si>
    <t>Columbia</t>
  </si>
  <si>
    <t>LAB6510</t>
  </si>
  <si>
    <t>LAVARROPAS AUTOMATICO PHILCO PHLF6510P2 CARGA FRONTAL 6.5KG PLATA</t>
  </si>
  <si>
    <t>Hyundai</t>
  </si>
  <si>
    <t>PAR3010</t>
  </si>
  <si>
    <t>TORRE AIWA AW-T3010 BLUETOOTH EAN</t>
  </si>
  <si>
    <t>PAR3012</t>
  </si>
  <si>
    <t>TORRE AIWA AW-T3012 BLUETOOTH EAN</t>
  </si>
  <si>
    <t>LAB100I</t>
  </si>
  <si>
    <t>PAR2023</t>
  </si>
  <si>
    <t>TORRE AIWA AW-T2023 BLUETOOTH 2X10W PMPO EAN</t>
  </si>
  <si>
    <t>PAR4367</t>
  </si>
  <si>
    <t>LAB310I</t>
  </si>
  <si>
    <t xml:space="preserve">SANDWICHERA AIWA AWK-SW300I 3 EN 1 EAN </t>
  </si>
  <si>
    <t>LAB200N</t>
  </si>
  <si>
    <t>CAFETERA EXPRESO AIWA AWK-CE200N C/ESPUMADOR EAN</t>
  </si>
  <si>
    <t>LAB200R</t>
  </si>
  <si>
    <t>LAB100N</t>
  </si>
  <si>
    <t>CAFETERA EXPRESO AIWA AWK-CE100N C/ESPUMADOR EAN</t>
  </si>
  <si>
    <t>LAB35B</t>
  </si>
  <si>
    <t>FREIDORA DE AIRE AIWA AW-FA35B 1200W BLANCA EAN</t>
  </si>
  <si>
    <t>LAB35N</t>
  </si>
  <si>
    <t>FREIDORA DE AIRE AIWA AW-FA35B 1200W NEGRA EAN</t>
  </si>
  <si>
    <t>LAB15L</t>
  </si>
  <si>
    <t>CAFETERA DE FILTRO AIWA AWK-CFD15L 1.5L EAN</t>
  </si>
  <si>
    <t>LAB451N</t>
  </si>
  <si>
    <t>PAR580</t>
  </si>
  <si>
    <t xml:space="preserve">PARLANTE PORTATILA AIWA AW-PP580 EAN </t>
  </si>
  <si>
    <t>LAB244N</t>
  </si>
  <si>
    <t>FREIDORA DE AIRE AIWA AW-FA244 4+4L 1200W NEGRA EAN</t>
  </si>
  <si>
    <t>LAB202A</t>
  </si>
  <si>
    <t xml:space="preserve">ANAFE DOBLE AIWA AWK-AN202 EAN </t>
  </si>
  <si>
    <t>LAB125N</t>
  </si>
  <si>
    <t>CAFETERA DE FILTRO AIWA AWK-CF125N 1.25L EAN</t>
  </si>
  <si>
    <t>LAB800B</t>
  </si>
  <si>
    <t xml:space="preserve">TOSTADORA ELECTRICA AIWA AWK-TO800B 800W BLANCA EAN </t>
  </si>
  <si>
    <t>LAB800N</t>
  </si>
  <si>
    <t xml:space="preserve">TOSTADORA ELECTRICA AIWA AWK-TO800N 800W NEGRA EAN </t>
  </si>
  <si>
    <t>PAR806F</t>
  </si>
  <si>
    <t>TORRE AIWA AW-T806F-PB BLUETOOTH 6500W EAN</t>
  </si>
  <si>
    <t>LAB02G</t>
  </si>
  <si>
    <t>AURI301N</t>
  </si>
  <si>
    <t>AURI301B</t>
  </si>
  <si>
    <t xml:space="preserve">LAB075N </t>
  </si>
  <si>
    <t xml:space="preserve">CAFETERA DE FILTRO AIWA AWK-CF075N 0.75L EAN </t>
  </si>
  <si>
    <t>PAR2022</t>
  </si>
  <si>
    <t>TORRE AIWA AW-T2022 BLUETOOTH 8500W EAN</t>
  </si>
  <si>
    <t>LAB01N</t>
  </si>
  <si>
    <t>PAR210</t>
  </si>
  <si>
    <t>PARLANTE PORTATIL AIWA AW-PP210 NEGRO 20W EAN 7798111355180</t>
  </si>
  <si>
    <t>PAR4343</t>
  </si>
  <si>
    <t>LAB816D</t>
  </si>
  <si>
    <t>YOGURTERA AIWA DIGITAL-TIMER AW-YG816 1.6L EAN</t>
  </si>
  <si>
    <t>LAB700B</t>
  </si>
  <si>
    <t xml:space="preserve">TOSTADORA ELECTRICA AIWA AWK-TO700B 700 W BLANCA EAN </t>
  </si>
  <si>
    <t>LAB700N</t>
  </si>
  <si>
    <t>AURI501C</t>
  </si>
  <si>
    <t>AURICULAR AIWA AVA-BT501C BLUETOOTH EAN 7798111355395</t>
  </si>
  <si>
    <t>AURI80B</t>
  </si>
  <si>
    <t>AURICULAR AIWA IN EAR TWA-80B BLANCO EAN 7798111354787</t>
  </si>
  <si>
    <t>LAB101A</t>
  </si>
  <si>
    <t xml:space="preserve">ANAFE INDIVIDUAL AIWA AWK-AN101 EAN </t>
  </si>
  <si>
    <t>AURI90N</t>
  </si>
  <si>
    <t>PAR2016A</t>
  </si>
  <si>
    <t>PARLANTE AIWA AW-PP2016 1X6 5W PMPO EAN 7798111354701</t>
  </si>
  <si>
    <t>LAB508B</t>
  </si>
  <si>
    <t>LAB508C</t>
  </si>
  <si>
    <t>LAB508N</t>
  </si>
  <si>
    <t>LAB508R</t>
  </si>
  <si>
    <t>LAB715M</t>
  </si>
  <si>
    <t>YOGURTERA AIWA MANUAL ON/OFF AW-YG715 1.5L EAN</t>
  </si>
  <si>
    <t>AURI101N</t>
  </si>
  <si>
    <t>AURICULAR SUZUKI IN EAR STW-101N NEGRO EAN 7798111354879</t>
  </si>
  <si>
    <t>LAB01R</t>
  </si>
  <si>
    <t>PAR4299</t>
  </si>
  <si>
    <t>SMART TV HYUDAI HYLED-50UHD7A 50" HD LED 7798169447233</t>
  </si>
  <si>
    <t>SMART TV HYUDAI HYLED-32HD7A 32" HD LED 7798169447219</t>
  </si>
  <si>
    <t>ANAFE INDIVIDUAL AIWA AWK-AN101 EAN</t>
  </si>
  <si>
    <t>ANAFE DOBLE AIWA AWK-AN202 EAN</t>
  </si>
  <si>
    <t>TORRE AW-T2008PB AIWA EAN: 7798111354367</t>
  </si>
  <si>
    <t>PARLANTE BT AW-P1510D AIWA EAN: 7798111354343</t>
  </si>
  <si>
    <t>PAR265</t>
  </si>
  <si>
    <t>PARLANTE GAMER 2.0 BT NG-265P</t>
  </si>
  <si>
    <t>PARLANTE BT AW-P240-SN PMPO 2500W AIWA EAN: 7798111354299</t>
  </si>
  <si>
    <t>PARLANTE PORTATILA AIWA AW-PP580 EAN</t>
  </si>
  <si>
    <t>AURICULAR AIWA IN EAR TWA-90N NEGRO TRUE WIRELE</t>
  </si>
  <si>
    <t>AURICULAR BT IN EAR TWA-90B BLANCO AIWA EAN: 7798111354794</t>
  </si>
  <si>
    <t>AURICULAR BT AVA-BT301B BLANCO AIWA EAN: 7798111353391</t>
  </si>
  <si>
    <t>LAB075N</t>
  </si>
  <si>
    <t>CAFETERA DE FILTRO AIWA AWK-CF075N 0.75L EAN</t>
  </si>
  <si>
    <t>AFETERA EXPRESO AIWA AWK-CE200R C/ESPUMADOR EA</t>
  </si>
  <si>
    <t>HORNO ELECTRICO TIVOLI HET-451N 45L NEGRO EAN</t>
  </si>
  <si>
    <t>SANDWICHERA AIWA AWK-SW100I EAN</t>
  </si>
  <si>
    <t>PLANCHITA DE PELO AIWA ON/OFF AWB-PL01R CALLE II EAN</t>
  </si>
  <si>
    <t>SANDWICHERA AIWA AWK-SW300I 3 EN 1 EAN</t>
  </si>
  <si>
    <t>SECADOR DE PELO AIWA AWB-SP01N 2200 W CLASE II EAN</t>
  </si>
  <si>
    <t>SECADOR DE PELO PLEGABLE AIWA AWB-SPP02G 2200 W CLASE II EAN</t>
  </si>
  <si>
    <t>TOSTADORA ELECTRICA AIWA AWK-TO700B 700 W BLANCA EAN</t>
  </si>
  <si>
    <t>TOSTADORA ELECTRICA AIWA AWK-TO700N 700 W NEGRA EAN</t>
  </si>
  <si>
    <t>TOSTADORA ELECTRICA AIWA AWK-TO800N 800W NEGRA EAN</t>
  </si>
  <si>
    <t>NOTEBOOK NOBLEX 14.1" N14X1010 N4020C 4GB 128GB</t>
  </si>
  <si>
    <t>LAB1700I</t>
  </si>
  <si>
    <t xml:space="preserve">PAVA ELECTRICA AIWA AWK-PVD1700I DIGITAL EAN </t>
  </si>
  <si>
    <t>global</t>
  </si>
  <si>
    <t>noblex</t>
  </si>
  <si>
    <t>hyundai</t>
  </si>
  <si>
    <t>notebook</t>
  </si>
  <si>
    <t>contadora billetes</t>
  </si>
  <si>
    <t>PAVA ELECTRICA AIWA AWK-PVD1700I DIGITAL EAN</t>
  </si>
  <si>
    <t>TOSTADORA ELECTRICA AIWA AWK-TO800B 800W BLANCA EAN 7798111355838</t>
  </si>
  <si>
    <t>hasta 23-5-2025</t>
  </si>
  <si>
    <t>3 cuo. a tu cargo 8.50%</t>
  </si>
  <si>
    <t>6 cuo. a tu cargo 14%</t>
  </si>
  <si>
    <t>9 cuo. a tu cargo 19.5%</t>
  </si>
  <si>
    <t>12 cuo. a tu cargo 24.5%</t>
  </si>
  <si>
    <t>3 cuo. a tu cargo 8.5%</t>
  </si>
  <si>
    <t>b120ds20</t>
  </si>
  <si>
    <t>b223ds20 grill</t>
  </si>
  <si>
    <t>b228ds20 grill</t>
  </si>
  <si>
    <t>por si vuelve a subir</t>
  </si>
  <si>
    <t>LAB225B</t>
  </si>
  <si>
    <t>HELADERA CICLICA TOP MOUNT BLANCA PHILCO PHCT225B</t>
  </si>
  <si>
    <t>LAB242B</t>
  </si>
  <si>
    <t>HELADERA CICLICA TOP MOUNT BLANCA PHILCO PHCT242B CON FREEZER</t>
  </si>
  <si>
    <t>AIRE ACONDICIONADO SPLIT TCL TACA 8500w CSA T PRO INVERTER</t>
  </si>
  <si>
    <t>AIRE ACONDICIONADO SPLIT TCL TACA 8500W CSA T PRO INVERTER</t>
  </si>
  <si>
    <t>LAB719</t>
  </si>
  <si>
    <t>MICROONDAS DIGITAL 20 LITROS B120DS20I SILVER PIH049509 BGH EAN</t>
  </si>
  <si>
    <t>LAB818</t>
  </si>
  <si>
    <t>MICROONDAS BGH B228DS20 PIH049511 EAN</t>
  </si>
  <si>
    <t>TV6565</t>
  </si>
  <si>
    <t>MICROONDAS BGH B223DS20 SILVER 23L PIH049510 EAN</t>
  </si>
  <si>
    <t>MICROONDAS GRILL QUICK CHEF B223DS20i SILVER 23L PNH048670 BGH EAN: 7796885495101</t>
  </si>
  <si>
    <t>CLOUD232</t>
  </si>
  <si>
    <t>CLOUDBOOK CA141-C 4GB 128GB GRIS AIWA  EAN:  7798111354589</t>
  </si>
  <si>
    <t>CLOUDBOOK CA141-C 4GB 128GB GRIS AIWA EAN: 7798111354589</t>
  </si>
  <si>
    <t>TV4343</t>
  </si>
  <si>
    <t>TV5858</t>
  </si>
  <si>
    <t>SMART TV HYUNDAI HYLED-43FHD7A 43" HD LED</t>
  </si>
  <si>
    <t>SMART TV HYUNDAI HYLED-58UHD7A 58" HD LED</t>
  </si>
  <si>
    <t>TV LED SMART 65" RCA C65AND ANDROIDTV 4K EAN</t>
  </si>
  <si>
    <t>PAR265N</t>
  </si>
  <si>
    <t>PARLANTE PORTATIL AIWA AW-PP265 NEGRO 13W EAN 7798111355173</t>
  </si>
  <si>
    <t>AURI102N</t>
  </si>
  <si>
    <t>AURICULAR AVA-102N NEGRO AIWA EAN: 7798111353421</t>
  </si>
  <si>
    <t>AURI601C</t>
  </si>
  <si>
    <t>AURI601N</t>
  </si>
  <si>
    <t>AURI701N</t>
  </si>
  <si>
    <t>envio                    iva incluido</t>
  </si>
  <si>
    <t>aiwa</t>
  </si>
  <si>
    <t>ACC100N</t>
  </si>
  <si>
    <t>PROYECTOR LED 2000LM AIWA FULL HD NEGRO AW-PRY100N EAN</t>
  </si>
  <si>
    <t>ACC300B</t>
  </si>
  <si>
    <t>PROYECTOR LED 4000LM AIWA FULL HD BLANCO AW-PRY300B EAN</t>
  </si>
  <si>
    <t>ACC400N</t>
  </si>
  <si>
    <t>PROYECTOR LED 4000LM AIWA FULL HD NEGRO AW-PRY400N EAN</t>
  </si>
  <si>
    <t>ACC190N</t>
  </si>
  <si>
    <t>LAB300N</t>
  </si>
  <si>
    <t>ACC10N</t>
  </si>
  <si>
    <t>ACC10B</t>
  </si>
  <si>
    <t>LAB20N</t>
  </si>
  <si>
    <t>FREIDORA DE AIRE AIWA AW-FA20N 2L 900W NEGRA EAN</t>
  </si>
  <si>
    <t>PROYECTOR LED 4000LM AIWA FULL HD NEGRO AW-PRY400N EAN 7798111355920</t>
  </si>
  <si>
    <t>PROYECTOR LED 2000LM AIWA FULL HD NEGRO AW-PRY100N EAN 7798111355951</t>
  </si>
  <si>
    <t>PROYECTOR LED 4000LM AIWA FULL HD BLANCO AW-PRY300B EAN 7798111355937</t>
  </si>
  <si>
    <t>AURICULAR AIWA NEGRO BLUETOOTH -MANOS LIBRES CONTROL DE VOLUMEN AVA-BT301N EAN 7798111355384</t>
  </si>
  <si>
    <t>AURICULAR AIWA AV-BT701N NEGRO EAN 7798111355371</t>
  </si>
  <si>
    <t>AURICULAR AIWA AV-BT601N NEGRO EAN 7798111355418</t>
  </si>
  <si>
    <t>AURICULAR AIWA AV-BT601C CREMA EAN 7798111355401</t>
  </si>
  <si>
    <t>MAQUINA PARA CORTAR FIAMBRE AIEA AWK-MCF190N EAN 7798111356033</t>
  </si>
  <si>
    <t>FABRICA DE HIELO NEGRA AWK-FH10N EAN 7798111356408</t>
  </si>
  <si>
    <t>ESPUMADOR DE LECHE 300ML AIWA AWK-EL300N EAN 7798111355753</t>
  </si>
  <si>
    <t>FABRICA DE HIELO BLANCA AWK-FH10B EAN 7798111356415</t>
  </si>
  <si>
    <t>BATIDORA DE PIE AIWA AW-BP508C 5.2L 1200 W CREMA EAN 7798111355517</t>
  </si>
  <si>
    <t>BATIDORA DE PIE AIWA AW-BP508B 5.2L 1200 W BLANCA EAN 7798111355500</t>
  </si>
  <si>
    <t>BATIDORA DE PIE AIWA AW-BP508N 5.2L 1200W NEGRO EAN 7798111355487</t>
  </si>
  <si>
    <t>BATIDORA DE PIE AIWA AW-BP508R 5.2L 1200W ROJO METAL EAN 7798111355494</t>
  </si>
  <si>
    <t xml:space="preserve">AURICULAR AIWA AV-BT701N NEGRO EAN </t>
  </si>
  <si>
    <t xml:space="preserve">AURICULAR AIWA AV-BT601C CREMA EAN </t>
  </si>
  <si>
    <t>AURICULAR BT AVA-BT301B BLANCO  AIWA   EAN:  7798111353391</t>
  </si>
  <si>
    <t>AURICULAR AVA-102N NEGRO AIWA  EAN:  7798111353421</t>
  </si>
  <si>
    <t>HELADERA CICLICA TOP MOUNT BLANCA PHILCO PHCT225B EAN 7799111675889</t>
  </si>
  <si>
    <t>HELADERA CICLICA TOP MOUNT BLANCA PHILCO PHCT242B CON FREEZER EAN 779111675896</t>
  </si>
  <si>
    <t>LAB1995</t>
  </si>
  <si>
    <t>SECARROPA POR CALOR AX-3000 AXEL EAN: 7798118961995</t>
  </si>
  <si>
    <t>Lavasecarropas</t>
  </si>
  <si>
    <t>LAVASECARROPAS BGH BWDN10W25AR 10KG 1400 RPM INVERTER BLANCO</t>
  </si>
  <si>
    <t>LAB1025B</t>
  </si>
  <si>
    <t>@</t>
  </si>
  <si>
    <t>HELADERA PHILCO SIDE BY SIDE NEGRA PHSB450N</t>
  </si>
  <si>
    <t>LAB450N</t>
  </si>
  <si>
    <t>FREIDORA DE AIRE SMART TEK AF2065 6 LITROS</t>
  </si>
  <si>
    <t>SMART TV 55" RCA G55P6UHD GOOGLE 4K EAN: 7796941251047</t>
  </si>
  <si>
    <t>SMART TV 32" PHILIPS GOOGLE TV 32PHD6918/77 EAN 8718863037515</t>
  </si>
  <si>
    <t>SMART TV PHILIPS 32" ANDROID TV 32PHD6927/77 EAN 8718863035733</t>
  </si>
  <si>
    <t>SMART TV LED TCL 32" FHD L32S5400-F ANDROID EAN 7796941328862</t>
  </si>
  <si>
    <t>TV SMART 32" TELEFUNKEN TK3225S5A PNE040300 EAN 7796885403007</t>
  </si>
  <si>
    <t>HELADERA SIDE BY SIDE 428L NETA NEGRA PHILCO  - PHSB450N</t>
  </si>
  <si>
    <t>MINIMO AL 3</t>
  </si>
  <si>
    <t>PVP ACTUAL</t>
  </si>
  <si>
    <t>DESCUENTO</t>
  </si>
  <si>
    <t xml:space="preserve">QUEDA EN </t>
  </si>
  <si>
    <t>SANDWICHERA AIWA AWK-SW100I EAN: 7798111355685</t>
  </si>
  <si>
    <t>LAB2065</t>
  </si>
  <si>
    <t xml:space="preserve"> FREIDORA DE AIRE SMART TEK AF 2065 6LT</t>
  </si>
  <si>
    <t>Smart tek</t>
  </si>
  <si>
    <t>smart tek</t>
  </si>
  <si>
    <t>COCINA GAS 56CM BLANCA DREAN CD5602AB0</t>
  </si>
  <si>
    <t>COCINA GAS 56CM NEGRA DREAN CD5602AN0</t>
  </si>
  <si>
    <t>COCINA GAS 56CM INOX DREAN CD5602AI0</t>
  </si>
  <si>
    <t>COCINA GAS 56CM INOX DREAN CD5603AI0</t>
  </si>
  <si>
    <t>COCINA GAS 56CM INOX DREAN CD5614AI0</t>
  </si>
  <si>
    <t>LAB5602B</t>
  </si>
  <si>
    <t>LAB5602N</t>
  </si>
  <si>
    <t>LAB5602I</t>
  </si>
  <si>
    <t>LAB5603I</t>
  </si>
  <si>
    <t>LAB5614I</t>
  </si>
  <si>
    <t>planchas</t>
  </si>
  <si>
    <t>CALE200</t>
  </si>
  <si>
    <t>PANEL DE VIDRIO PIE/ PARED LILIANA HOT PANEL CPPV200 EAN: 7793862008927</t>
  </si>
  <si>
    <t>LILIANA</t>
  </si>
  <si>
    <t>CALE25</t>
  </si>
  <si>
    <t>TURBOCALEFACTOR PV500 HOTDECO EAN 7793862008088</t>
  </si>
  <si>
    <t>CALE51</t>
  </si>
  <si>
    <t>PANEL DE VIDRIO LILIANA MOD: PV300 HOTGLASS CCPPV300 800/1400/2200W  -EAN 7793862009689</t>
  </si>
  <si>
    <t>AIRE ACONDICIONADO SAMSUNG INVERTER 3150 W AR12BSHQAWK2BG EAN:  8806094615869</t>
  </si>
  <si>
    <t xml:space="preserve">AURICULAR AIWA NEGRO BLUETOOTH -MANOS LIBRES CONTROL DE VOLUMEN AVA-BT301N </t>
  </si>
  <si>
    <t>LAB0179</t>
  </si>
  <si>
    <t>HELADERA ONE DOOR CON DISPENSER PLATA PHSD179PD2 – PHILCO</t>
  </si>
  <si>
    <t>LAB0260</t>
  </si>
  <si>
    <t>HELADERA PHILCO 244 LTS CAP NETA BLANCA 94PHCT260B</t>
  </si>
  <si>
    <t>CONVECTOR ELECTRICO STAR-TRAK STCOE EAN: 7798185861723</t>
  </si>
  <si>
    <t>LAB4202</t>
  </si>
  <si>
    <t>MICROONDAS ATMA MATDGB23UAP DIGITAL 23L NEGRO EAN 7799111674202</t>
  </si>
  <si>
    <t>axel</t>
  </si>
  <si>
    <t>secarropas</t>
  </si>
  <si>
    <t>HELADERA CICLICA TOP MOUNT BLANCA PHILCO PHCT260B CON FREEZER ean 7798192363081</t>
  </si>
  <si>
    <t>cuotas ML</t>
  </si>
  <si>
    <t>no agregar cuota 0%</t>
  </si>
  <si>
    <t xml:space="preserve">ejemplo </t>
  </si>
  <si>
    <t>envios</t>
  </si>
  <si>
    <t>32" a 55"</t>
  </si>
  <si>
    <t xml:space="preserve">microondas </t>
  </si>
  <si>
    <t>20L</t>
  </si>
  <si>
    <t xml:space="preserve">cuando el pvp es menor de </t>
  </si>
  <si>
    <t>23L a 28L</t>
  </si>
  <si>
    <t>el envio es a cargo del comprador</t>
  </si>
  <si>
    <t>batidora, freidora, procesadora</t>
  </si>
  <si>
    <t>pero se cobra $2400 + cargo x vta</t>
  </si>
  <si>
    <t>caloventor</t>
  </si>
  <si>
    <t>chico</t>
  </si>
  <si>
    <t xml:space="preserve">caloventor </t>
  </si>
  <si>
    <t>madiano</t>
  </si>
  <si>
    <t xml:space="preserve">heladeeras, lavarropas, cocinas aires y </t>
  </si>
  <si>
    <t>auricular o parlante chico</t>
  </si>
  <si>
    <t>algun otro articulo grande no colocar envio</t>
  </si>
  <si>
    <t>auricular chiquito tipo in ear</t>
  </si>
  <si>
    <t>se calcula de otra forma</t>
  </si>
  <si>
    <t>mediana</t>
  </si>
  <si>
    <t>3 cuota simple</t>
  </si>
  <si>
    <t>6 cuota simple</t>
  </si>
  <si>
    <t>3 a 12 int bajo</t>
  </si>
  <si>
    <t>3 a tu cargo</t>
  </si>
  <si>
    <t>6 a tu cargo</t>
  </si>
  <si>
    <t>9 a tu cargo</t>
  </si>
  <si>
    <t>12 a tu cargo</t>
  </si>
  <si>
    <t>SMART TV 32" TELEFUNKEN TK3225S5A PNE040300 EAN</t>
  </si>
  <si>
    <t>derivando factura</t>
  </si>
  <si>
    <t>colocar costo</t>
  </si>
  <si>
    <t>resultado</t>
  </si>
  <si>
    <t>6 cuo. a tu cargo 13.4%</t>
  </si>
  <si>
    <t>9 cuo. a tu cargo 17.8%</t>
  </si>
  <si>
    <t>12 cuo. a tu cargo 22.20%</t>
  </si>
  <si>
    <t>12 cuo. a tu cargo 22.2%</t>
  </si>
  <si>
    <t>MICROONDAS DIGITAL BLANCO PHILCO MPHDW23UAP 900W 23L</t>
  </si>
  <si>
    <t>LAB23D</t>
  </si>
  <si>
    <t>MICROONDAS ROTATIVO PHILCO MPHRW20UAP 700WBLANCO 20L</t>
  </si>
  <si>
    <t>LAB20R</t>
  </si>
  <si>
    <t>HELADERA ONE DOOR CON DISPENSER PLATA PHSD179PD2 – PHILCO EAN: 7799111676077</t>
  </si>
  <si>
    <t>LAVARROPAS PHILCO 94PHLF8014PI2 – 8 KG CARGA FRONTAL GRIS INVERTER</t>
  </si>
  <si>
    <t>LAB8014</t>
  </si>
  <si>
    <t>LAB6510B</t>
  </si>
  <si>
    <t>LAVARROPAS PHILCO BLANCO CARGA FRONTAL 6.5KG – MODELO 94PHLF6510B2</t>
  </si>
  <si>
    <t>TV LED BGH 50" GOOGLE B5024US6G PNE 040294 EAN 7796885402949</t>
  </si>
  <si>
    <t>MICROONDAS WHIRLPOOL WMS20BS 20L EAN</t>
  </si>
  <si>
    <t>LAB20BS</t>
  </si>
  <si>
    <t>LAVARROPAS BGH INVERTER BWFE08W24AR 8K -1400 RPM -BLANCO PIH034058</t>
  </si>
  <si>
    <t>SECARROPA POR CALOR AX-3000 AXEL EAN:  7798118961995</t>
  </si>
  <si>
    <t>TV2850</t>
  </si>
  <si>
    <t>SMART TV 50 UHD 4K SHARP GOOGLE TV 4T-C50FLL6L FTV</t>
  </si>
  <si>
    <t>LAB5603B</t>
  </si>
  <si>
    <t>COCINA GAS 56CM BLANCA DREAN CD5603AB0</t>
  </si>
  <si>
    <t>TV288</t>
  </si>
  <si>
    <t>TV LED 32" BGH B3225H5 VIDA A PNE040288 EAN7796885402888</t>
  </si>
  <si>
    <t>LAB06W</t>
  </si>
  <si>
    <t>LAVARROPAS BGH 6KG BLANCO INVERTER -1000 RPM BWFE06W24AR</t>
  </si>
  <si>
    <t>LAB07B</t>
  </si>
  <si>
    <t>LAVARROPAS CARGA SUPERIOR BLANCO PHILCOL PHCS07B</t>
  </si>
  <si>
    <t>LAB4170</t>
  </si>
  <si>
    <t>MICROONDAS PHILCO DIGITAL BLANCO 20 LTS MPHDW20UAP</t>
  </si>
  <si>
    <t>TCL</t>
  </si>
  <si>
    <t>LG</t>
  </si>
  <si>
    <t>MICROONDAS PHILCO DIGITAL BLANCO 20 LTS MPHDW20UAP 7799111674523</t>
  </si>
  <si>
    <t>MICROONDAS ATMA ROTATIVO 20L BLACK MATRB20UAP EAN 7799111674165</t>
  </si>
  <si>
    <t>sin cuota</t>
  </si>
  <si>
    <t>simple</t>
  </si>
  <si>
    <t>3 cuotas</t>
  </si>
  <si>
    <t>6 cuotas</t>
  </si>
  <si>
    <t>9 cuotas</t>
  </si>
  <si>
    <t>12 cuotas</t>
  </si>
  <si>
    <t>TV5524</t>
  </si>
  <si>
    <t>SMART TV 55” BGH GOOGLE TV – B5524US6G 4K UHD EAN 7796885403021</t>
  </si>
  <si>
    <t>TORRE DE LAVADO INVERTER LAVASECARROPAS CON IA PHILCO PREDICTA CARGA FRONTAL 15KG/7KG DARK GRAY 94PHLFT157GT</t>
  </si>
  <si>
    <t>LAB1525</t>
  </si>
  <si>
    <t>descuento meli 360</t>
  </si>
  <si>
    <t>SMART TV 55” BGH GOOGLE TV – B5524US6G 4K UHD</t>
  </si>
  <si>
    <t>|</t>
  </si>
  <si>
    <t>LAB1942</t>
  </si>
  <si>
    <t>COCINA ELECTRICA PHILCO PHCH060P PLATA EAN 07799111671942</t>
  </si>
  <si>
    <t>cocinas</t>
  </si>
  <si>
    <t>MICROONDAS PHILCO DIGITAL BLANCO 20 LTS MPHDW20UAP EAN 07799111674523</t>
  </si>
  <si>
    <t>MICROONDAS ROTATIVO PHILCO MPHRW20UAP BLANCO 20L EAN 07799111674530</t>
  </si>
  <si>
    <t>LAB5617I</t>
  </si>
  <si>
    <t>COCINA GAS 56CM INOX DREAN CD5617AI0</t>
  </si>
  <si>
    <t>Tot. Int x Publicar</t>
  </si>
  <si>
    <t>no usar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</si>
</sst>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$&quot;\ * #,##0.00_-;\-&quot;$&quot;\ * #,##0.00_-;_-&quot;$&quot;\ * &quot;-&quot;??_-;_-@_-"/>
    <numFmt numFmtId="167" formatCode="&quot;$&quot;#,##0.00"/>
    <numFmt numFmtId="168" formatCode="&quot;$&quot;\ #,##0.00"/>
    <numFmt numFmtId="183" formatCode="&quot;$&quot;\ #,##0"/>
  </numFmts>
  <fonts count="8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4"/>
      <color theme="1"/>
      <name val="Arial"/>
      <family val="2"/>
    </font>
    <font>
      <b/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40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theme="9"/>
      </right>
      <top/>
      <bottom/>
      <diagonal/>
    </border>
    <border>
      <left style="medium">
        <color theme="9"/>
      </left>
      <right/>
      <top style="medium">
        <color theme="9"/>
      </top>
      <bottom/>
      <diagonal/>
    </border>
    <border>
      <left/>
      <right/>
      <top style="medium">
        <color theme="9"/>
      </top>
      <bottom/>
      <diagonal/>
    </border>
    <border>
      <left/>
      <right style="medium">
        <color theme="9"/>
      </right>
      <top style="medium">
        <color theme="9"/>
      </top>
      <bottom/>
      <diagonal/>
    </border>
    <border>
      <left style="medium">
        <color theme="9"/>
      </left>
      <right/>
      <top/>
      <bottom/>
      <diagonal/>
    </border>
    <border>
      <left/>
      <right style="medium">
        <color theme="9"/>
      </right>
      <top/>
      <bottom/>
      <diagonal/>
    </border>
    <border>
      <left style="medium">
        <color theme="9"/>
      </left>
      <right/>
      <top/>
      <bottom style="medium">
        <color theme="9"/>
      </bottom>
      <diagonal/>
    </border>
    <border>
      <left/>
      <right/>
      <top/>
      <bottom style="medium">
        <color theme="9"/>
      </bottom>
      <diagonal/>
    </border>
    <border>
      <left/>
      <right style="medium">
        <color theme="9"/>
      </right>
      <top/>
      <bottom style="medium">
        <color theme="9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53">
    <xf numFmtId="0" fontId="0" fillId="0" borderId="0" xfId="0"/>
    <xf numFmtId="0" fontId="3" fillId="15" borderId="12" xfId="0" applyFont="1" applyFill="1" applyBorder="1"/>
    <xf numFmtId="0" fontId="3" fillId="15" borderId="37" xfId="0" applyFont="1" applyFill="1" applyBorder="1"/>
    <xf numFmtId="0" fontId="3" fillId="15" borderId="24" xfId="0" applyFont="1" applyFill="1" applyBorder="1" applyAlignment="1">
      <alignment wrapText="1"/>
    </xf>
    <xf numFmtId="0" fontId="3" fillId="15" borderId="0" xfId="0" applyFont="1" applyFill="1"/>
    <xf numFmtId="0" fontId="0" fillId="2" borderId="19" xfId="0" applyFill="1" applyBorder="1"/>
    <xf numFmtId="168" fontId="0" fillId="2" borderId="19" xfId="0" applyNumberFormat="1" applyFill="1" applyBorder="1"/>
    <xf numFmtId="0" fontId="5" fillId="2" borderId="18" xfId="0" applyFont="1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2" borderId="17" xfId="0" applyFill="1" applyBorder="1"/>
    <xf numFmtId="0" fontId="0" fillId="0" borderId="39" xfId="0" applyBorder="1" applyAlignment="1">
      <alignment horizontal="center"/>
    </xf>
    <xf numFmtId="0" fontId="0" fillId="0" borderId="17" xfId="0" applyBorder="1" applyAlignment="1">
      <alignment horizontal="center"/>
    </xf>
    <xf numFmtId="0" fontId="5" fillId="3" borderId="19" xfId="0" applyFont="1" applyFill="1" applyBorder="1" applyAlignment="1">
      <alignment horizontal="center"/>
    </xf>
    <xf numFmtId="0" fontId="5" fillId="6" borderId="19" xfId="0" applyFont="1" applyFill="1" applyBorder="1" applyAlignment="1">
      <alignment horizontal="center"/>
    </xf>
    <xf numFmtId="0" fontId="5" fillId="12" borderId="19" xfId="0" applyFont="1" applyFill="1" applyBorder="1" applyAlignment="1">
      <alignment horizontal="center"/>
    </xf>
    <xf numFmtId="0" fontId="5" fillId="14" borderId="19" xfId="0" applyFont="1" applyFill="1" applyBorder="1" applyAlignment="1">
      <alignment horizontal="center"/>
    </xf>
    <xf numFmtId="0" fontId="5" fillId="13" borderId="19" xfId="0" applyFont="1" applyFill="1" applyBorder="1" applyAlignment="1">
      <alignment horizontal="center"/>
    </xf>
    <xf numFmtId="168" fontId="0" fillId="3" borderId="19" xfId="0" applyNumberFormat="1" applyFill="1" applyBorder="1"/>
    <xf numFmtId="0" fontId="0" fillId="3" borderId="19" xfId="0" applyFill="1" applyBorder="1" applyAlignment="1">
      <alignment horizontal="center"/>
    </xf>
    <xf numFmtId="0" fontId="0" fillId="6" borderId="19" xfId="0" applyFill="1" applyBorder="1"/>
    <xf numFmtId="168" fontId="0" fillId="6" borderId="19" xfId="0" applyNumberFormat="1" applyFill="1" applyBorder="1"/>
    <xf numFmtId="0" fontId="0" fillId="6" borderId="19" xfId="0" applyFill="1" applyBorder="1" applyAlignment="1">
      <alignment horizontal="center"/>
    </xf>
    <xf numFmtId="0" fontId="0" fillId="6" borderId="17" xfId="0" applyFill="1" applyBorder="1"/>
    <xf numFmtId="0" fontId="0" fillId="12" borderId="19" xfId="0" applyFill="1" applyBorder="1"/>
    <xf numFmtId="168" fontId="0" fillId="12" borderId="19" xfId="0" applyNumberFormat="1" applyFill="1" applyBorder="1"/>
    <xf numFmtId="0" fontId="0" fillId="12" borderId="19" xfId="0" applyFill="1" applyBorder="1" applyAlignment="1">
      <alignment horizontal="center"/>
    </xf>
    <xf numFmtId="0" fontId="0" fillId="12" borderId="17" xfId="0" applyFill="1" applyBorder="1"/>
    <xf numFmtId="0" fontId="0" fillId="14" borderId="19" xfId="0" applyFill="1" applyBorder="1"/>
    <xf numFmtId="168" fontId="0" fillId="14" borderId="19" xfId="0" applyNumberFormat="1" applyFill="1" applyBorder="1"/>
    <xf numFmtId="0" fontId="0" fillId="14" borderId="19" xfId="0" applyFill="1" applyBorder="1" applyAlignment="1">
      <alignment horizontal="center"/>
    </xf>
    <xf numFmtId="0" fontId="0" fillId="14" borderId="17" xfId="0" applyFill="1" applyBorder="1"/>
    <xf numFmtId="0" fontId="0" fillId="13" borderId="19" xfId="0" applyFill="1" applyBorder="1"/>
    <xf numFmtId="168" fontId="0" fillId="13" borderId="19" xfId="0" applyNumberFormat="1" applyFill="1" applyBorder="1"/>
    <xf numFmtId="0" fontId="0" fillId="13" borderId="19" xfId="0" applyFill="1" applyBorder="1" applyAlignment="1">
      <alignment horizontal="center"/>
    </xf>
    <xf numFmtId="0" fontId="0" fillId="13" borderId="17" xfId="0" applyFill="1" applyBorder="1"/>
    <xf numFmtId="0" fontId="0" fillId="0" borderId="19" xfId="0" applyBorder="1" applyAlignment="1">
      <alignment horizontal="center"/>
    </xf>
    <xf numFmtId="168" fontId="0" fillId="0" borderId="19" xfId="0" applyNumberFormat="1" applyBorder="1"/>
    <xf numFmtId="167" fontId="1" fillId="0" borderId="0" xfId="0" applyNumberFormat="1" applyFont="1" applyFill="1" applyProtection="1"/>
    <xf numFmtId="10" fontId="1" fillId="0" borderId="0" xfId="0" applyNumberFormat="1" applyFont="1" applyFill="1" applyProtection="1"/>
    <xf numFmtId="0" fontId="1" fillId="0" borderId="5" xfId="0" applyFont="1" applyFill="1" applyBorder="1" applyProtection="1"/>
    <xf numFmtId="167" fontId="1" fillId="0" borderId="4" xfId="0" applyNumberFormat="1" applyFont="1" applyFill="1" applyBorder="1" applyProtection="1"/>
    <xf numFmtId="10" fontId="1" fillId="0" borderId="4" xfId="0" applyNumberFormat="1" applyFont="1" applyFill="1" applyBorder="1" applyProtection="1"/>
    <xf numFmtId="0" fontId="1" fillId="0" borderId="4" xfId="0" applyFont="1" applyFill="1" applyBorder="1" applyProtection="1"/>
    <xf numFmtId="0" fontId="1" fillId="0" borderId="3" xfId="0" applyFont="1" applyFill="1" applyBorder="1" applyProtection="1"/>
    <xf numFmtId="0" fontId="1" fillId="0" borderId="2" xfId="0" applyFont="1" applyFill="1" applyBorder="1" applyProtection="1"/>
    <xf numFmtId="167" fontId="1" fillId="0" borderId="0" xfId="0" applyNumberFormat="1" applyFont="1" applyFill="1" applyBorder="1" applyProtection="1"/>
    <xf numFmtId="10" fontId="1" fillId="0" borderId="0" xfId="0" applyNumberFormat="1" applyFont="1" applyFill="1" applyBorder="1" applyProtection="1"/>
    <xf numFmtId="0" fontId="1" fillId="0" borderId="0" xfId="0" applyFont="1" applyFill="1" applyBorder="1" applyProtection="1"/>
    <xf numFmtId="0" fontId="1" fillId="0" borderId="1" xfId="0" applyFont="1" applyFill="1" applyBorder="1" applyProtection="1"/>
    <xf numFmtId="0" fontId="1" fillId="0" borderId="0" xfId="0" applyFont="1" applyFill="1" applyProtection="1"/>
    <xf numFmtId="0" fontId="1" fillId="7" borderId="2" xfId="0" applyFont="1" applyFill="1" applyBorder="1" applyProtection="1"/>
    <xf numFmtId="167" fontId="1" fillId="7" borderId="0" xfId="0" applyNumberFormat="1" applyFont="1" applyFill="1" applyBorder="1" applyProtection="1"/>
    <xf numFmtId="10" fontId="1" fillId="7" borderId="0" xfId="0" applyNumberFormat="1" applyFont="1" applyFill="1" applyBorder="1" applyProtection="1"/>
    <xf numFmtId="0" fontId="1" fillId="7" borderId="0" xfId="0" applyFont="1" applyFill="1" applyBorder="1" applyProtection="1"/>
    <xf numFmtId="0" fontId="1" fillId="7" borderId="1" xfId="0" applyFont="1" applyFill="1" applyBorder="1" applyProtection="1"/>
    <xf numFmtId="0" fontId="4" fillId="0" borderId="0" xfId="0" applyFont="1" applyFill="1" applyProtection="1"/>
    <xf numFmtId="0" fontId="4" fillId="3" borderId="22" xfId="0" applyFont="1" applyFill="1" applyBorder="1" applyProtection="1"/>
    <xf numFmtId="167" fontId="4" fillId="3" borderId="21" xfId="0" applyNumberFormat="1" applyFont="1" applyFill="1" applyBorder="1" applyProtection="1"/>
    <xf numFmtId="10" fontId="4" fillId="3" borderId="21" xfId="0" applyNumberFormat="1" applyFont="1" applyFill="1" applyBorder="1" applyProtection="1"/>
    <xf numFmtId="0" fontId="4" fillId="3" borderId="21" xfId="0" applyFont="1" applyFill="1" applyBorder="1" applyProtection="1"/>
    <xf numFmtId="0" fontId="4" fillId="3" borderId="20" xfId="0" applyFont="1" applyFill="1" applyBorder="1" applyProtection="1"/>
    <xf numFmtId="168" fontId="0" fillId="0" borderId="25" xfId="0" applyNumberFormat="1" applyBorder="1" applyAlignment="1">
      <alignment horizontal="center"/>
    </xf>
    <xf numFmtId="168" fontId="0" fillId="0" borderId="11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168" fontId="0" fillId="0" borderId="8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8" borderId="0" xfId="0" applyFill="1"/>
    <xf numFmtId="0" fontId="0" fillId="8" borderId="34" xfId="0" applyFill="1" applyBorder="1"/>
    <xf numFmtId="0" fontId="0" fillId="8" borderId="31" xfId="0" applyFill="1" applyBorder="1"/>
    <xf numFmtId="0" fontId="0" fillId="8" borderId="29" xfId="0" applyFill="1" applyBorder="1"/>
    <xf numFmtId="0" fontId="0" fillId="4" borderId="18" xfId="0" applyFill="1" applyBorder="1" applyAlignment="1">
      <alignment horizontal="center" vertical="center" wrapText="1"/>
    </xf>
    <xf numFmtId="0" fontId="0" fillId="5" borderId="18" xfId="0" applyFill="1" applyBorder="1" applyAlignment="1">
      <alignment horizontal="center" vertical="center" wrapText="1"/>
    </xf>
    <xf numFmtId="0" fontId="0" fillId="11" borderId="18" xfId="0" applyFill="1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24" xfId="0" applyBorder="1" applyAlignment="1">
      <alignment horizontal="center"/>
    </xf>
    <xf numFmtId="168" fontId="0" fillId="4" borderId="39" xfId="0" applyNumberFormat="1" applyFill="1" applyBorder="1"/>
    <xf numFmtId="168" fontId="0" fillId="4" borderId="19" xfId="0" applyNumberFormat="1" applyFill="1" applyBorder="1"/>
    <xf numFmtId="44" fontId="0" fillId="9" borderId="11" xfId="1" applyFont="1" applyFill="1" applyBorder="1"/>
    <xf numFmtId="44" fontId="0" fillId="9" borderId="16" xfId="1" applyFont="1" applyFill="1" applyBorder="1"/>
    <xf numFmtId="44" fontId="0" fillId="9" borderId="8" xfId="1" applyFont="1" applyFill="1" applyBorder="1"/>
    <xf numFmtId="0" fontId="0" fillId="5" borderId="39" xfId="0" applyFill="1" applyBorder="1"/>
    <xf numFmtId="0" fontId="0" fillId="11" borderId="39" xfId="0" applyFill="1" applyBorder="1"/>
    <xf numFmtId="183" fontId="3" fillId="0" borderId="12" xfId="1" applyNumberFormat="1" applyFont="1" applyBorder="1"/>
    <xf numFmtId="183" fontId="3" fillId="0" borderId="37" xfId="1" applyNumberFormat="1" applyFont="1" applyBorder="1"/>
    <xf numFmtId="183" fontId="3" fillId="0" borderId="24" xfId="1" applyNumberFormat="1" applyFont="1" applyBorder="1" applyAlignment="1">
      <alignment wrapText="1"/>
    </xf>
    <xf numFmtId="183" fontId="3" fillId="0" borderId="0" xfId="1" applyNumberFormat="1" applyFont="1"/>
    <xf numFmtId="168" fontId="3" fillId="3" borderId="35" xfId="1" applyNumberFormat="1" applyFont="1" applyFill="1" applyBorder="1"/>
    <xf numFmtId="168" fontId="3" fillId="3" borderId="38" xfId="1" applyNumberFormat="1" applyFont="1" applyFill="1" applyBorder="1"/>
    <xf numFmtId="168" fontId="3" fillId="3" borderId="18" xfId="1" applyNumberFormat="1" applyFont="1" applyFill="1" applyBorder="1" applyAlignment="1">
      <alignment wrapText="1"/>
    </xf>
    <xf numFmtId="168" fontId="3" fillId="3" borderId="19" xfId="1" applyNumberFormat="1" applyFont="1" applyFill="1" applyBorder="1"/>
    <xf numFmtId="168" fontId="3" fillId="3" borderId="17" xfId="1" applyNumberFormat="1" applyFont="1" applyFill="1" applyBorder="1"/>
    <xf numFmtId="168" fontId="3" fillId="10" borderId="35" xfId="1" applyNumberFormat="1" applyFont="1" applyFill="1" applyBorder="1"/>
    <xf numFmtId="168" fontId="3" fillId="10" borderId="38" xfId="1" applyNumberFormat="1" applyFont="1" applyFill="1" applyBorder="1"/>
    <xf numFmtId="168" fontId="3" fillId="10" borderId="18" xfId="1" applyNumberFormat="1" applyFont="1" applyFill="1" applyBorder="1" applyAlignment="1">
      <alignment wrapText="1"/>
    </xf>
    <xf numFmtId="168" fontId="3" fillId="10" borderId="19" xfId="1" applyNumberFormat="1" applyFont="1" applyFill="1" applyBorder="1"/>
    <xf numFmtId="168" fontId="3" fillId="10" borderId="17" xfId="1" applyNumberFormat="1" applyFont="1" applyFill="1" applyBorder="1"/>
    <xf numFmtId="168" fontId="3" fillId="0" borderId="12" xfId="1" applyNumberFormat="1" applyFont="1" applyBorder="1"/>
    <xf numFmtId="168" fontId="3" fillId="0" borderId="37" xfId="1" applyNumberFormat="1" applyFont="1" applyBorder="1"/>
    <xf numFmtId="168" fontId="3" fillId="0" borderId="24" xfId="1" applyNumberFormat="1" applyFont="1" applyBorder="1" applyAlignment="1">
      <alignment wrapText="1"/>
    </xf>
    <xf numFmtId="168" fontId="3" fillId="0" borderId="0" xfId="1" applyNumberFormat="1" applyFont="1"/>
    <xf numFmtId="44" fontId="3" fillId="4" borderId="18" xfId="1" applyFont="1" applyFill="1" applyBorder="1" applyAlignment="1">
      <alignment wrapText="1"/>
    </xf>
    <xf numFmtId="0" fontId="3" fillId="0" borderId="18" xfId="0" applyFont="1" applyBorder="1" applyAlignment="1">
      <alignment wrapText="1"/>
    </xf>
    <xf numFmtId="0" fontId="3" fillId="0" borderId="23" xfId="0" applyFont="1" applyBorder="1" applyAlignment="1">
      <alignment wrapText="1"/>
    </xf>
    <xf numFmtId="44" fontId="3" fillId="4" borderId="38" xfId="1" applyFont="1" applyFill="1" applyBorder="1"/>
    <xf numFmtId="0" fontId="3" fillId="0" borderId="5" xfId="0" applyFont="1" applyBorder="1"/>
    <xf numFmtId="0" fontId="3" fillId="0" borderId="4" xfId="0" applyFont="1" applyBorder="1"/>
    <xf numFmtId="0" fontId="3" fillId="0" borderId="38" xfId="0" applyFont="1" applyBorder="1"/>
    <xf numFmtId="0" fontId="3" fillId="0" borderId="3" xfId="0" applyFont="1" applyBorder="1"/>
    <xf numFmtId="0" fontId="3" fillId="0" borderId="37" xfId="0" applyFont="1" applyBorder="1"/>
    <xf numFmtId="44" fontId="3" fillId="4" borderId="35" xfId="1" applyFont="1" applyFill="1" applyBorder="1"/>
    <xf numFmtId="0" fontId="3" fillId="0" borderId="14" xfId="0" applyFont="1" applyBorder="1"/>
    <xf numFmtId="0" fontId="3" fillId="0" borderId="36" xfId="0" applyFont="1" applyBorder="1"/>
    <xf numFmtId="0" fontId="3" fillId="0" borderId="35" xfId="0" applyFont="1" applyBorder="1"/>
    <xf numFmtId="0" fontId="3" fillId="0" borderId="13" xfId="0" applyFont="1" applyBorder="1"/>
    <xf numFmtId="0" fontId="3" fillId="0" borderId="12" xfId="0" applyFont="1" applyBorder="1"/>
    <xf numFmtId="0" fontId="3" fillId="0" borderId="24" xfId="0" applyFont="1" applyBorder="1" applyAlignment="1">
      <alignment wrapText="1"/>
    </xf>
    <xf numFmtId="44" fontId="3" fillId="4" borderId="19" xfId="1" applyFont="1" applyFill="1" applyBorder="1"/>
    <xf numFmtId="0" fontId="3" fillId="0" borderId="19" xfId="0" applyFont="1" applyBorder="1"/>
    <xf numFmtId="44" fontId="3" fillId="4" borderId="17" xfId="1" applyFont="1" applyFill="1" applyBorder="1"/>
    <xf numFmtId="0" fontId="3" fillId="0" borderId="17" xfId="0" applyFont="1" applyBorder="1"/>
    <xf numFmtId="0" fontId="3" fillId="0" borderId="0" xfId="0" applyFont="1"/>
    <xf numFmtId="0" fontId="0" fillId="3" borderId="19" xfId="0" applyFill="1" applyBorder="1"/>
    <xf numFmtId="0" fontId="0" fillId="3" borderId="17" xfId="0" applyFill="1" applyBorder="1"/>
    <xf numFmtId="0" fontId="0" fillId="0" borderId="12" xfId="0" applyBorder="1"/>
    <xf numFmtId="0" fontId="0" fillId="0" borderId="19" xfId="0" applyBorder="1"/>
    <xf numFmtId="0" fontId="0" fillId="0" borderId="17" xfId="0" applyBorder="1"/>
    <xf numFmtId="0" fontId="0" fillId="0" borderId="33" xfId="0" applyBorder="1"/>
    <xf numFmtId="0" fontId="0" fillId="0" borderId="32" xfId="0" applyBorder="1"/>
    <xf numFmtId="0" fontId="0" fillId="0" borderId="30" xfId="0" applyBorder="1"/>
    <xf numFmtId="0" fontId="0" fillId="0" borderId="28" xfId="0" applyBorder="1"/>
    <xf numFmtId="0" fontId="0" fillId="0" borderId="27" xfId="0" applyBorder="1"/>
    <xf numFmtId="0" fontId="0" fillId="0" borderId="26" xfId="0" applyBorder="1"/>
    <xf numFmtId="0" fontId="0" fillId="0" borderId="25" xfId="0" applyBorder="1"/>
    <xf numFmtId="0" fontId="0" fillId="0" borderId="11" xfId="0" applyBorder="1"/>
    <xf numFmtId="0" fontId="0" fillId="0" borderId="10" xfId="0" applyBorder="1"/>
    <xf numFmtId="0" fontId="0" fillId="0" borderId="9" xfId="0" applyBorder="1"/>
    <xf numFmtId="0" fontId="0" fillId="0" borderId="16" xfId="0" applyBorder="1"/>
    <xf numFmtId="0" fontId="0" fillId="0" borderId="15" xfId="0" applyBorder="1"/>
    <xf numFmtId="0" fontId="0" fillId="0" borderId="8" xfId="0" applyBorder="1"/>
    <xf numFmtId="0" fontId="0" fillId="0" borderId="7" xfId="0" applyBorder="1"/>
    <xf numFmtId="0" fontId="0" fillId="0" borderId="6" xfId="0" applyBorder="1"/>
    <xf numFmtId="44" fontId="0" fillId="0" borderId="0" xfId="1" applyFont="1"/>
    <xf numFmtId="0" fontId="0" fillId="0" borderId="24" xfId="0" applyBorder="1"/>
    <xf numFmtId="0" fontId="0" fillId="0" borderId="23" xfId="0" applyBorder="1"/>
    <xf numFmtId="0" fontId="0" fillId="9" borderId="0" xfId="0" applyFill="1"/>
    <xf numFmtId="2" fontId="0" fillId="0" borderId="0" xfId="0" applyNumberFormat="1"/>
    <xf numFmtId="168" fontId="0" fillId="0" borderId="0" xfId="0" applyNumberFormat="1"/>
    <xf numFmtId="0" fontId="0" fillId="0" borderId="0" xfId="0" applyBorder="1"/>
    <xf numFmtId="0" fontId="0" fillId="0" borderId="0" xfId="0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FF66"/>
      <color rgb="FFDCB0F4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488"/>
  <sheetViews>
    <sheetView workbookViewId="0">
      <pane ySplit="13" topLeftCell="A14" activePane="bottomLeft" state="frozen"/>
      <selection activeCell="C13" sqref="C13"/>
      <selection pane="bottomLeft" activeCell="I28" sqref="I28"/>
    </sheetView>
  </sheetViews>
  <sheetFormatPr baseColWidth="10" defaultRowHeight="13.2" x14ac:dyDescent="0.25"/>
  <cols>
    <col min="1" max="1" width="9.6640625" style="124" customWidth="1"/>
    <col min="2" max="2" width="35.33203125" style="124" customWidth="1"/>
    <col min="3" max="3" width="15.109375" style="103" customWidth="1"/>
    <col min="4" max="4" width="4.5546875" style="4" customWidth="1"/>
    <col min="5" max="5" width="6.6640625" style="124" customWidth="1"/>
    <col min="6" max="6" width="5.6640625" style="124" hidden="1" customWidth="1"/>
    <col min="7" max="7" width="23.21875" style="121" customWidth="1"/>
    <col min="8" max="8" width="5.21875" style="124" hidden="1" customWidth="1"/>
    <col min="9" max="9" width="15.44140625" style="98" customWidth="1"/>
    <col min="10" max="10" width="16.109375" style="93" customWidth="1"/>
    <col min="11" max="11" width="7.109375" style="124" customWidth="1"/>
    <col min="12" max="12" width="10.6640625" style="89" customWidth="1"/>
    <col min="13" max="13" width="5.109375" style="124" hidden="1" customWidth="1"/>
    <col min="14" max="14" width="17" style="120" customWidth="1"/>
    <col min="15" max="15" width="9.6640625" style="124" customWidth="1"/>
    <col min="16" max="16" width="41.21875" style="124" bestFit="1" customWidth="1"/>
    <col min="17" max="18" width="12.77734375" style="124" bestFit="1" customWidth="1"/>
    <col min="19" max="16384" width="11.5546875" style="124"/>
  </cols>
  <sheetData>
    <row r="1" spans="1:16" ht="13.8" hidden="1" thickBot="1" x14ac:dyDescent="0.3">
      <c r="G1" s="123"/>
      <c r="I1" s="99"/>
      <c r="J1" s="94"/>
      <c r="N1" s="122"/>
    </row>
    <row r="2" spans="1:16" ht="13.8" hidden="1" thickBot="1" x14ac:dyDescent="0.3">
      <c r="N2" s="120" t="s">
        <v>1459</v>
      </c>
      <c r="P2" s="124" t="s">
        <v>1468</v>
      </c>
    </row>
    <row r="3" spans="1:16" ht="13.8" hidden="1" thickBot="1" x14ac:dyDescent="0.3">
      <c r="C3" s="103">
        <v>45769</v>
      </c>
      <c r="G3" s="121" t="s">
        <v>902</v>
      </c>
      <c r="H3" s="124">
        <v>0</v>
      </c>
      <c r="J3" s="93">
        <v>100</v>
      </c>
      <c r="N3" s="120" t="s">
        <v>902</v>
      </c>
      <c r="P3" s="124" t="s">
        <v>902</v>
      </c>
    </row>
    <row r="4" spans="1:16" ht="13.8" hidden="1" thickBot="1" x14ac:dyDescent="0.3">
      <c r="B4" s="124" t="s">
        <v>1189</v>
      </c>
      <c r="G4" s="121" t="s">
        <v>903</v>
      </c>
      <c r="H4" s="124">
        <v>0</v>
      </c>
      <c r="N4" s="120" t="s">
        <v>903</v>
      </c>
      <c r="P4" s="124" t="s">
        <v>903</v>
      </c>
    </row>
    <row r="5" spans="1:16" ht="13.8" hidden="1" thickBot="1" x14ac:dyDescent="0.3">
      <c r="B5" s="124" t="s">
        <v>904</v>
      </c>
      <c r="C5" s="103">
        <v>4</v>
      </c>
      <c r="G5" s="121" t="s">
        <v>1237</v>
      </c>
      <c r="H5" s="124">
        <f>C5*1.21</f>
        <v>4.84</v>
      </c>
      <c r="N5" s="120" t="s">
        <v>1237</v>
      </c>
      <c r="P5" s="124" t="s">
        <v>1237</v>
      </c>
    </row>
    <row r="6" spans="1:16" ht="13.8" hidden="1" thickBot="1" x14ac:dyDescent="0.3">
      <c r="B6" s="124" t="s">
        <v>905</v>
      </c>
      <c r="C6" s="103">
        <v>8.5</v>
      </c>
      <c r="G6" s="121" t="s">
        <v>1460</v>
      </c>
      <c r="H6" s="124">
        <f>C6*1.21</f>
        <v>10.285</v>
      </c>
      <c r="N6" s="120" t="s">
        <v>1299</v>
      </c>
      <c r="P6" s="124" t="s">
        <v>1460</v>
      </c>
    </row>
    <row r="7" spans="1:16" ht="13.8" hidden="1" thickBot="1" x14ac:dyDescent="0.3">
      <c r="B7" s="124" t="s">
        <v>906</v>
      </c>
      <c r="C7" s="103">
        <v>13.4</v>
      </c>
      <c r="G7" s="121" t="s">
        <v>1619</v>
      </c>
      <c r="H7" s="124">
        <f>C7*1.21</f>
        <v>16.213999999999999</v>
      </c>
      <c r="N7" s="120" t="s">
        <v>1300</v>
      </c>
      <c r="P7" s="124" t="s">
        <v>1461</v>
      </c>
    </row>
    <row r="8" spans="1:16" ht="13.8" hidden="1" thickBot="1" x14ac:dyDescent="0.3">
      <c r="B8" s="124" t="s">
        <v>907</v>
      </c>
      <c r="C8" s="103">
        <v>17.8</v>
      </c>
      <c r="G8" s="121" t="s">
        <v>1620</v>
      </c>
      <c r="H8" s="124">
        <f>C8*1.21</f>
        <v>21.538</v>
      </c>
      <c r="N8" s="120" t="s">
        <v>1301</v>
      </c>
      <c r="P8" s="124" t="s">
        <v>1462</v>
      </c>
    </row>
    <row r="9" spans="1:16" ht="13.8" hidden="1" thickBot="1" x14ac:dyDescent="0.3">
      <c r="B9" s="124" t="s">
        <v>908</v>
      </c>
      <c r="C9" s="103">
        <v>22.2</v>
      </c>
      <c r="G9" s="121" t="s">
        <v>1621</v>
      </c>
      <c r="H9" s="124">
        <f>C9*1.21</f>
        <v>26.861999999999998</v>
      </c>
      <c r="N9" s="120" t="s">
        <v>1302</v>
      </c>
      <c r="P9" s="124" t="s">
        <v>1463</v>
      </c>
    </row>
    <row r="10" spans="1:16" ht="13.8" hidden="1" thickBot="1" x14ac:dyDescent="0.3">
      <c r="B10" s="124" t="s">
        <v>909</v>
      </c>
      <c r="G10" s="121" t="s">
        <v>1286</v>
      </c>
      <c r="H10" s="124">
        <v>7.9255000000000004</v>
      </c>
      <c r="N10" s="120" t="s">
        <v>1286</v>
      </c>
      <c r="P10" s="124" t="s">
        <v>1286</v>
      </c>
    </row>
    <row r="11" spans="1:16" ht="13.8" hidden="1" thickBot="1" x14ac:dyDescent="0.3">
      <c r="B11" s="124" t="s">
        <v>910</v>
      </c>
      <c r="G11" s="121" t="s">
        <v>1287</v>
      </c>
      <c r="H11" s="124">
        <v>15.1008</v>
      </c>
      <c r="N11" s="120" t="s">
        <v>1287</v>
      </c>
      <c r="P11" s="124" t="s">
        <v>1287</v>
      </c>
    </row>
    <row r="12" spans="1:16" ht="13.8" hidden="1" thickBot="1" x14ac:dyDescent="0.3"/>
    <row r="13" spans="1:16" s="119" customFormat="1" ht="27.6" customHeight="1" thickBot="1" x14ac:dyDescent="0.3">
      <c r="A13" s="106" t="s">
        <v>0</v>
      </c>
      <c r="B13" s="119" t="s">
        <v>1</v>
      </c>
      <c r="C13" s="102" t="s">
        <v>918</v>
      </c>
      <c r="D13" s="3" t="s">
        <v>921</v>
      </c>
      <c r="E13" s="119" t="s">
        <v>913</v>
      </c>
      <c r="F13" s="119" t="s">
        <v>914</v>
      </c>
      <c r="G13" s="105" t="s">
        <v>915</v>
      </c>
      <c r="H13" s="119" t="s">
        <v>920</v>
      </c>
      <c r="I13" s="97" t="s">
        <v>911</v>
      </c>
      <c r="J13" s="92" t="s">
        <v>912</v>
      </c>
      <c r="K13" s="119" t="s">
        <v>916</v>
      </c>
      <c r="L13" s="88" t="s">
        <v>1497</v>
      </c>
      <c r="M13" s="119" t="s">
        <v>1663</v>
      </c>
      <c r="N13" s="104" t="s">
        <v>917</v>
      </c>
      <c r="O13" s="119" t="s">
        <v>3</v>
      </c>
      <c r="P13" s="119" t="s">
        <v>2</v>
      </c>
    </row>
    <row r="14" spans="1:16" x14ac:dyDescent="0.25">
      <c r="A14" s="112" t="s">
        <v>4</v>
      </c>
      <c r="B14" s="112" t="s">
        <v>5</v>
      </c>
      <c r="C14" s="101">
        <v>454500</v>
      </c>
      <c r="D14" s="2">
        <v>3</v>
      </c>
      <c r="E14" s="112">
        <v>12.15</v>
      </c>
      <c r="F14" s="111">
        <f t="shared" ref="F14:F88" si="0">E14*1.21</f>
        <v>14.701499999999999</v>
      </c>
      <c r="G14" s="110" t="s">
        <v>1302</v>
      </c>
      <c r="H14" s="109">
        <f t="shared" ref="H14:H21" si="1">(IF(G14=$G$3,$H$3)+IF(G14=$G$4,$H$4)+IF(G14=$G$5,$H$5)+IF(G14=$G$6,$H$6)+IF(G14=$G$7,$H$7)+IF(G14=$G$8,$H$8)+IF(G14=$G$9,$H$9)+IF(G14=$G$10,$H$10)+IF(G14=$G$11,$H$11))</f>
        <v>0</v>
      </c>
      <c r="I14" s="96">
        <f>(C14/(($J$3-D14)/100))</f>
        <v>468556.70103092783</v>
      </c>
      <c r="J14" s="91">
        <f>(C14/(($J$3-D14)/100-(0.08)))</f>
        <v>510674.15730337077</v>
      </c>
      <c r="K14" s="108">
        <f>(D14+8+1.2)+(F14+H14)</f>
        <v>26.901499999999999</v>
      </c>
      <c r="L14" s="87">
        <v>0</v>
      </c>
      <c r="M14" s="111"/>
      <c r="N14" s="107">
        <f>C14/((100-K14)/100)+L14</f>
        <v>621763.78448258177</v>
      </c>
      <c r="O14" s="108" t="s">
        <v>7</v>
      </c>
      <c r="P14" s="112" t="s">
        <v>6</v>
      </c>
    </row>
    <row r="15" spans="1:16" x14ac:dyDescent="0.25">
      <c r="A15" s="118" t="s">
        <v>1022</v>
      </c>
      <c r="B15" s="118" t="s">
        <v>1023</v>
      </c>
      <c r="C15" s="100">
        <v>435150</v>
      </c>
      <c r="D15" s="1">
        <v>3</v>
      </c>
      <c r="E15" s="118">
        <v>12.15</v>
      </c>
      <c r="F15" s="117">
        <f t="shared" si="0"/>
        <v>14.701499999999999</v>
      </c>
      <c r="G15" s="116" t="s">
        <v>903</v>
      </c>
      <c r="H15" s="115">
        <f t="shared" si="1"/>
        <v>0</v>
      </c>
      <c r="I15" s="95">
        <f>(C15/(($J$3-D15)/100))</f>
        <v>448608.24742268043</v>
      </c>
      <c r="J15" s="90">
        <f>(C15/(($J$3-D15)/100-(0.08)))</f>
        <v>488932.58426966291</v>
      </c>
      <c r="K15" s="114">
        <f>(D15+8+1.2)+(F15+H15)</f>
        <v>26.901499999999999</v>
      </c>
      <c r="L15" s="86">
        <v>0</v>
      </c>
      <c r="M15" s="117"/>
      <c r="N15" s="113">
        <f>C15/((100-K15)/100)+L15</f>
        <v>595292.65306401637</v>
      </c>
      <c r="O15" s="114" t="s">
        <v>7</v>
      </c>
      <c r="P15" s="118" t="s">
        <v>6</v>
      </c>
    </row>
    <row r="16" spans="1:16" x14ac:dyDescent="0.25">
      <c r="A16" s="118" t="s">
        <v>1059</v>
      </c>
      <c r="B16" s="118" t="s">
        <v>1080</v>
      </c>
      <c r="C16" s="100">
        <v>738887</v>
      </c>
      <c r="D16" s="1">
        <v>3</v>
      </c>
      <c r="E16" s="118">
        <v>12.15</v>
      </c>
      <c r="F16" s="117">
        <f t="shared" si="0"/>
        <v>14.701499999999999</v>
      </c>
      <c r="G16" s="116" t="s">
        <v>1300</v>
      </c>
      <c r="H16" s="115">
        <f t="shared" si="1"/>
        <v>0</v>
      </c>
      <c r="I16" s="95">
        <f>(C16/(($J$3-D16)/100))</f>
        <v>761739.17525773193</v>
      </c>
      <c r="J16" s="90">
        <f>(C16/(($J$3-D16)/100-(0.08)))</f>
        <v>830210.11235955055</v>
      </c>
      <c r="K16" s="114">
        <f>(D16+8+1.2)+(F16+H16)</f>
        <v>26.901499999999999</v>
      </c>
      <c r="L16" s="86">
        <v>0</v>
      </c>
      <c r="M16" s="117"/>
      <c r="N16" s="113">
        <f>C16/((100-K16)/100)+L16</f>
        <v>1010810.0713420932</v>
      </c>
      <c r="O16" s="114" t="s">
        <v>1090</v>
      </c>
      <c r="P16" s="118" t="s">
        <v>6</v>
      </c>
    </row>
    <row r="17" spans="1:18" x14ac:dyDescent="0.25">
      <c r="A17" s="118" t="s">
        <v>1060</v>
      </c>
      <c r="B17" s="118" t="s">
        <v>1082</v>
      </c>
      <c r="C17" s="100">
        <v>816722</v>
      </c>
      <c r="D17" s="1">
        <v>3</v>
      </c>
      <c r="E17" s="118">
        <v>12.15</v>
      </c>
      <c r="F17" s="117">
        <f t="shared" si="0"/>
        <v>14.701499999999999</v>
      </c>
      <c r="G17" s="116" t="s">
        <v>1620</v>
      </c>
      <c r="H17" s="115">
        <f t="shared" si="1"/>
        <v>21.538</v>
      </c>
      <c r="I17" s="95">
        <f>(C17/(($J$3-D17)/100))</f>
        <v>841981.44329896907</v>
      </c>
      <c r="J17" s="90">
        <f>(C17/(($J$3-D17)/100-(0.08)))</f>
        <v>917665.16853932582</v>
      </c>
      <c r="K17" s="114">
        <f>(D17+8+1.2)+(F17+H17)</f>
        <v>48.439499999999995</v>
      </c>
      <c r="L17" s="86">
        <v>0</v>
      </c>
      <c r="M17" s="117"/>
      <c r="N17" s="113">
        <f>C17/((100-K17)/100)+L17</f>
        <v>1584007.1372465354</v>
      </c>
      <c r="O17" s="114" t="s">
        <v>1090</v>
      </c>
      <c r="P17" s="118" t="s">
        <v>6</v>
      </c>
    </row>
    <row r="18" spans="1:18" x14ac:dyDescent="0.25">
      <c r="A18" s="118" t="s">
        <v>1086</v>
      </c>
      <c r="B18" s="118" t="s">
        <v>1087</v>
      </c>
      <c r="C18" s="100">
        <v>468000</v>
      </c>
      <c r="D18" s="1">
        <v>8</v>
      </c>
      <c r="E18" s="118">
        <v>12.15</v>
      </c>
      <c r="F18" s="117">
        <f t="shared" si="0"/>
        <v>14.701499999999999</v>
      </c>
      <c r="G18" s="116" t="s">
        <v>1460</v>
      </c>
      <c r="H18" s="115">
        <f t="shared" si="1"/>
        <v>10.285</v>
      </c>
      <c r="I18" s="95">
        <f>(C18/(($J$3-D18)/100))</f>
        <v>508695.65217391303</v>
      </c>
      <c r="J18" s="90">
        <f>(C18/(($J$3-D18)/100-(0.08)))</f>
        <v>557142.85714285704</v>
      </c>
      <c r="K18" s="114">
        <f>(D18+8+1.2)+(F18+H18)</f>
        <v>42.186499999999995</v>
      </c>
      <c r="L18" s="86">
        <v>0</v>
      </c>
      <c r="M18" s="117"/>
      <c r="N18" s="113">
        <f>C18/((100-K18)/100)+L18</f>
        <v>809499.51135980338</v>
      </c>
      <c r="O18" s="114" t="s">
        <v>35</v>
      </c>
      <c r="P18" s="118" t="s">
        <v>6</v>
      </c>
    </row>
    <row r="19" spans="1:18" x14ac:dyDescent="0.25">
      <c r="A19" s="118" t="s">
        <v>1167</v>
      </c>
      <c r="B19" s="118" t="s">
        <v>1168</v>
      </c>
      <c r="C19" s="100">
        <v>454500</v>
      </c>
      <c r="D19" s="1">
        <v>3</v>
      </c>
      <c r="E19" s="118">
        <v>12.15</v>
      </c>
      <c r="F19" s="117">
        <f t="shared" si="0"/>
        <v>14.701499999999999</v>
      </c>
      <c r="G19" s="116" t="s">
        <v>903</v>
      </c>
      <c r="H19" s="115">
        <f t="shared" si="1"/>
        <v>0</v>
      </c>
      <c r="I19" s="95">
        <f>(C19/(($J$3-D19)/100))</f>
        <v>468556.70103092783</v>
      </c>
      <c r="J19" s="90">
        <f>(C19/(($J$3-D19)/100-(0.08)))</f>
        <v>510674.15730337077</v>
      </c>
      <c r="K19" s="114">
        <f>(D19+8+1.2)+(F19+H19)</f>
        <v>26.901499999999999</v>
      </c>
      <c r="L19" s="86">
        <v>0</v>
      </c>
      <c r="M19" s="117"/>
      <c r="N19" s="113">
        <f>C19/((100-K19)/100)+L19</f>
        <v>621763.78448258177</v>
      </c>
      <c r="O19" s="114" t="s">
        <v>7</v>
      </c>
      <c r="P19" s="118" t="s">
        <v>6</v>
      </c>
    </row>
    <row r="20" spans="1:18" x14ac:dyDescent="0.25">
      <c r="A20" s="118" t="s">
        <v>1174</v>
      </c>
      <c r="B20" s="118" t="s">
        <v>1173</v>
      </c>
      <c r="C20" s="100">
        <v>435150</v>
      </c>
      <c r="D20" s="1">
        <v>3</v>
      </c>
      <c r="E20" s="118">
        <v>12.15</v>
      </c>
      <c r="F20" s="117">
        <f t="shared" si="0"/>
        <v>14.701499999999999</v>
      </c>
      <c r="G20" s="116" t="s">
        <v>1619</v>
      </c>
      <c r="H20" s="115">
        <f t="shared" si="1"/>
        <v>16.213999999999999</v>
      </c>
      <c r="I20" s="95">
        <f>(C20/(($J$3-D20)/100))</f>
        <v>448608.24742268043</v>
      </c>
      <c r="J20" s="90">
        <f>(C20/(($J$3-D20)/100-(0.08)))</f>
        <v>488932.58426966291</v>
      </c>
      <c r="K20" s="114">
        <f>(D20+8+1.2)+(F20+H20)</f>
        <v>43.115499999999997</v>
      </c>
      <c r="L20" s="86">
        <v>0</v>
      </c>
      <c r="M20" s="117"/>
      <c r="N20" s="113">
        <f>C20/((100-K20)/100)+L20</f>
        <v>764971.12570208043</v>
      </c>
      <c r="O20" s="114" t="s">
        <v>7</v>
      </c>
      <c r="P20" s="118" t="s">
        <v>6</v>
      </c>
    </row>
    <row r="21" spans="1:18" x14ac:dyDescent="0.25">
      <c r="A21" s="118" t="s">
        <v>1181</v>
      </c>
      <c r="B21" s="118" t="s">
        <v>1182</v>
      </c>
      <c r="C21" s="100">
        <v>716504</v>
      </c>
      <c r="D21" s="1">
        <v>3</v>
      </c>
      <c r="E21" s="118">
        <v>12.15</v>
      </c>
      <c r="F21" s="117">
        <f t="shared" si="0"/>
        <v>14.701499999999999</v>
      </c>
      <c r="G21" s="116" t="s">
        <v>903</v>
      </c>
      <c r="H21" s="115">
        <f t="shared" si="1"/>
        <v>0</v>
      </c>
      <c r="I21" s="95">
        <f>(C21/(($J$3-D21)/100))</f>
        <v>738663.91752577317</v>
      </c>
      <c r="J21" s="90">
        <f>(C21/(($J$3-D21)/100-(0.08)))</f>
        <v>805060.67415730341</v>
      </c>
      <c r="K21" s="114">
        <f>(D21+8+1.2)+(F21+H21)</f>
        <v>26.901499999999999</v>
      </c>
      <c r="L21" s="86">
        <v>0</v>
      </c>
      <c r="M21" s="117"/>
      <c r="N21" s="113">
        <f>C21/((100-K21)/100)+L21</f>
        <v>980189.74397559452</v>
      </c>
      <c r="O21" s="114" t="s">
        <v>7</v>
      </c>
      <c r="P21" s="118" t="s">
        <v>6</v>
      </c>
    </row>
    <row r="22" spans="1:18" x14ac:dyDescent="0.25">
      <c r="A22" s="118" t="s">
        <v>1178</v>
      </c>
      <c r="B22" s="118" t="s">
        <v>1177</v>
      </c>
      <c r="C22" s="100">
        <v>509400</v>
      </c>
      <c r="D22" s="1">
        <v>3</v>
      </c>
      <c r="E22" s="118">
        <v>12.15</v>
      </c>
      <c r="F22" s="117">
        <f t="shared" si="0"/>
        <v>14.701499999999999</v>
      </c>
      <c r="G22" s="116" t="s">
        <v>903</v>
      </c>
      <c r="H22" s="115">
        <f>(IF(G22='base para costos'!$G$3,'base para costos'!$H$3)+IF(G22='base para costos'!$G$4,'base para costos'!$H$4)+IF(G22='base para costos'!$G$5,'base para costos'!$H$5)+IF(G22='base para costos'!$G$6,'base para costos'!$H$6)+IF(G22='base para costos'!$G$7,'base para costos'!$H$7)+IF(G22='base para costos'!$G$8,'base para costos'!$H$8)+IF(G22='base para costos'!$G$9,'base para costos'!$H$9)+IF(G22='base para costos'!$G$10,'base para costos'!$H$10)+IF(G22='base para costos'!$G$11,'base para costos'!$H$11))</f>
        <v>0</v>
      </c>
      <c r="I22" s="95">
        <f>(C22/(('base para costos'!$J$3-D22)/100))</f>
        <v>525154.63917525776</v>
      </c>
      <c r="J22" s="90">
        <f>(C22/(('base para costos'!$J$3-D22)/100-(0.08)))</f>
        <v>572359.55056179769</v>
      </c>
      <c r="K22" s="114">
        <f>(D22+8+1.2)+(F22+H22)</f>
        <v>26.901499999999999</v>
      </c>
      <c r="L22" s="86">
        <v>0</v>
      </c>
      <c r="M22" s="117"/>
      <c r="N22" s="113">
        <f>C22/((100-K22)/100)+L22</f>
        <v>696867.92478641833</v>
      </c>
      <c r="O22" s="114" t="s">
        <v>7</v>
      </c>
      <c r="P22" s="118" t="s">
        <v>6</v>
      </c>
    </row>
    <row r="23" spans="1:18" x14ac:dyDescent="0.25">
      <c r="A23" s="118" t="s">
        <v>1153</v>
      </c>
      <c r="B23" s="118" t="s">
        <v>1154</v>
      </c>
      <c r="C23" s="100">
        <v>662262</v>
      </c>
      <c r="D23" s="1">
        <v>3</v>
      </c>
      <c r="E23" s="118">
        <v>12.15</v>
      </c>
      <c r="F23" s="117">
        <f t="shared" si="0"/>
        <v>14.701499999999999</v>
      </c>
      <c r="G23" s="116" t="s">
        <v>1621</v>
      </c>
      <c r="H23" s="115">
        <f>(IF(G23='base para costos'!$G$3,'base para costos'!$H$3)+IF(G23='base para costos'!$G$4,'base para costos'!$H$4)+IF(G23='base para costos'!$G$5,'base para costos'!$H$5)+IF(G23='base para costos'!$G$6,'base para costos'!$H$6)+IF(G23='base para costos'!$G$7,'base para costos'!$H$7)+IF(G23='base para costos'!$G$8,'base para costos'!$H$8)+IF(G23='base para costos'!$G$9,'base para costos'!$H$9)+IF(G23='base para costos'!$G$10,'base para costos'!$H$10)+IF(G23='base para costos'!$G$11,'base para costos'!$H$11))</f>
        <v>26.861999999999998</v>
      </c>
      <c r="I23" s="95">
        <f>(C23/(('base para costos'!$J$3-D23)/100))</f>
        <v>682744.32989690721</v>
      </c>
      <c r="J23" s="90">
        <f>(C23/(('base para costos'!$J$3-D23)/100-(0.08)))</f>
        <v>744114.60674157308</v>
      </c>
      <c r="K23" s="114">
        <f>(D23+8+1.2)+(F23+H23)</f>
        <v>53.763499999999993</v>
      </c>
      <c r="L23" s="86">
        <v>0</v>
      </c>
      <c r="M23" s="117"/>
      <c r="N23" s="113">
        <f>C23/((100-K23)/100)+L23</f>
        <v>1432335.9250808342</v>
      </c>
      <c r="O23" s="114" t="s">
        <v>149</v>
      </c>
      <c r="P23" s="118" t="s">
        <v>6</v>
      </c>
    </row>
    <row r="24" spans="1:18" x14ac:dyDescent="0.25">
      <c r="A24" s="118" t="s">
        <v>1317</v>
      </c>
      <c r="B24" s="118" t="s">
        <v>1473</v>
      </c>
      <c r="C24" s="100">
        <v>1165198</v>
      </c>
      <c r="D24" s="1">
        <v>3</v>
      </c>
      <c r="E24" s="118">
        <v>12.15</v>
      </c>
      <c r="F24" s="117">
        <f t="shared" si="0"/>
        <v>14.701499999999999</v>
      </c>
      <c r="G24" s="116" t="s">
        <v>1460</v>
      </c>
      <c r="H24" s="115">
        <f t="shared" ref="H24:H65" si="2">(IF(G24=$G$3,$H$3)+IF(G24=$G$4,$H$4)+IF(G24=$G$5,$H$5)+IF(G24=$G$6,$H$6)+IF(G24=$G$7,$H$7)+IF(G24=$G$8,$H$8)+IF(G24=$G$9,$H$9)+IF(G24=$G$10,$H$10)+IF(G24=$G$11,$H$11))</f>
        <v>10.285</v>
      </c>
      <c r="I24" s="95">
        <f>(C24/(($J$3-D24)/100))</f>
        <v>1201235.0515463918</v>
      </c>
      <c r="J24" s="90">
        <f>(C24/(($J$3-D24)/100-(0.08)))</f>
        <v>1309211.2359550563</v>
      </c>
      <c r="K24" s="114">
        <f>(D24+8+1.2)+(F24+H24)</f>
        <v>37.186499999999995</v>
      </c>
      <c r="L24" s="86">
        <v>0</v>
      </c>
      <c r="M24" s="117"/>
      <c r="N24" s="113">
        <f>C24/((100-K24)/100)+L24</f>
        <v>1855012.0595095004</v>
      </c>
      <c r="O24" s="114" t="s">
        <v>1134</v>
      </c>
      <c r="P24" s="118" t="s">
        <v>6</v>
      </c>
      <c r="Q24" s="124">
        <v>69</v>
      </c>
      <c r="R24" s="124">
        <v>555174</v>
      </c>
    </row>
    <row r="25" spans="1:18" x14ac:dyDescent="0.25">
      <c r="A25" s="118" t="s">
        <v>1315</v>
      </c>
      <c r="B25" s="118" t="s">
        <v>1316</v>
      </c>
      <c r="C25" s="100">
        <v>520000</v>
      </c>
      <c r="D25" s="1">
        <v>3</v>
      </c>
      <c r="E25" s="118">
        <v>12.15</v>
      </c>
      <c r="F25" s="117">
        <f t="shared" si="0"/>
        <v>14.701499999999999</v>
      </c>
      <c r="G25" s="116" t="s">
        <v>1619</v>
      </c>
      <c r="H25" s="115">
        <f t="shared" si="2"/>
        <v>16.213999999999999</v>
      </c>
      <c r="I25" s="95">
        <f>(C25/(($J$3-D25)/100))</f>
        <v>536082.4742268041</v>
      </c>
      <c r="J25" s="90">
        <f>(C25/(($J$3-D25)/100-(0.08)))</f>
        <v>584269.66292134835</v>
      </c>
      <c r="K25" s="114">
        <f>(D25+8+1.2)+(F25+H25)</f>
        <v>43.115499999999997</v>
      </c>
      <c r="L25" s="86">
        <v>0</v>
      </c>
      <c r="M25" s="117"/>
      <c r="N25" s="113">
        <f>C25/((100-K25)/100)+L25</f>
        <v>914133.02393446362</v>
      </c>
      <c r="O25" s="114" t="s">
        <v>1090</v>
      </c>
      <c r="P25" s="118" t="s">
        <v>6</v>
      </c>
    </row>
    <row r="26" spans="1:18" x14ac:dyDescent="0.25">
      <c r="A26" s="118" t="s">
        <v>1350</v>
      </c>
      <c r="B26" s="118" t="s">
        <v>1351</v>
      </c>
      <c r="C26" s="100">
        <v>339990</v>
      </c>
      <c r="D26" s="1">
        <v>3</v>
      </c>
      <c r="E26" s="118">
        <v>14.15</v>
      </c>
      <c r="F26" s="117">
        <f t="shared" si="0"/>
        <v>17.121500000000001</v>
      </c>
      <c r="G26" s="116" t="s">
        <v>903</v>
      </c>
      <c r="H26" s="115">
        <f t="shared" si="2"/>
        <v>0</v>
      </c>
      <c r="I26" s="95">
        <f>(C26/(($J$3-D26)/100))</f>
        <v>350505.15463917528</v>
      </c>
      <c r="J26" s="90">
        <f>(C26/(($J$3-D26)/100-(0.08)))</f>
        <v>382011.23595505615</v>
      </c>
      <c r="K26" s="114">
        <f>(D26+8+1.2)+(F26+H26)</f>
        <v>29.3215</v>
      </c>
      <c r="L26" s="86">
        <v>0</v>
      </c>
      <c r="M26" s="117"/>
      <c r="N26" s="113">
        <f>C26/((100-K26)/100)+L26</f>
        <v>481037.37345868972</v>
      </c>
      <c r="O26" s="114" t="s">
        <v>1094</v>
      </c>
      <c r="P26" s="118" t="s">
        <v>14</v>
      </c>
    </row>
    <row r="27" spans="1:18" x14ac:dyDescent="0.25">
      <c r="A27" s="118" t="s">
        <v>1630</v>
      </c>
      <c r="B27" s="118" t="s">
        <v>1631</v>
      </c>
      <c r="C27" s="100">
        <v>339999</v>
      </c>
      <c r="D27" s="1">
        <v>3</v>
      </c>
      <c r="E27" s="118">
        <v>14.15</v>
      </c>
      <c r="F27" s="117">
        <f t="shared" ref="F27" si="3">E27*1.21</f>
        <v>17.121500000000001</v>
      </c>
      <c r="G27" s="116" t="s">
        <v>903</v>
      </c>
      <c r="H27" s="115">
        <f t="shared" ref="H27" si="4">(IF(G27=$G$3,$H$3)+IF(G27=$G$4,$H$4)+IF(G27=$G$5,$H$5)+IF(G27=$G$6,$H$6)+IF(G27=$G$7,$H$7)+IF(G27=$G$8,$H$8)+IF(G27=$G$9,$H$9)+IF(G27=$G$10,$H$10)+IF(G27=$G$11,$H$11))</f>
        <v>0</v>
      </c>
      <c r="I27" s="95">
        <f>(C27/(($J$3-D27)/100))</f>
        <v>350514.43298969074</v>
      </c>
      <c r="J27" s="90">
        <f>(C27/(($J$3-D27)/100-(0.08)))</f>
        <v>382021.34831460676</v>
      </c>
      <c r="K27" s="114">
        <f>(D27+8+1.2)+(F27+H27)</f>
        <v>29.3215</v>
      </c>
      <c r="L27" s="86"/>
      <c r="M27" s="117"/>
      <c r="N27" s="113">
        <f>C27/((100-K27)/100)+L27</f>
        <v>481050.10717544938</v>
      </c>
      <c r="O27" s="114" t="s">
        <v>1094</v>
      </c>
      <c r="P27" s="118" t="s">
        <v>14</v>
      </c>
    </row>
    <row r="28" spans="1:18" x14ac:dyDescent="0.25">
      <c r="A28" s="118" t="s">
        <v>1629</v>
      </c>
      <c r="B28" s="118" t="s">
        <v>1628</v>
      </c>
      <c r="C28" s="100">
        <v>457296</v>
      </c>
      <c r="D28" s="1">
        <v>3</v>
      </c>
      <c r="E28" s="118">
        <v>14.15</v>
      </c>
      <c r="F28" s="117">
        <f t="shared" si="0"/>
        <v>17.121500000000001</v>
      </c>
      <c r="G28" s="116" t="s">
        <v>1621</v>
      </c>
      <c r="H28" s="115">
        <f t="shared" ref="H28" si="5">(IF(G28=$G$3,$H$3)+IF(G28=$G$4,$H$4)+IF(G28=$G$5,$H$5)+IF(G28=$G$6,$H$6)+IF(G28=$G$7,$H$7)+IF(G28=$G$8,$H$8)+IF(G28=$G$9,$H$9)+IF(G28=$G$10,$H$10)+IF(G28=$G$11,$H$11))</f>
        <v>26.861999999999998</v>
      </c>
      <c r="I28" s="95">
        <f>(C28/(($J$3-D28)/100))</f>
        <v>471439.17525773199</v>
      </c>
      <c r="J28" s="90">
        <f>(C28/(($J$3-D28)/100-(0.08)))</f>
        <v>513815.73033707862</v>
      </c>
      <c r="K28" s="114">
        <f>(D28+8+1.2)+(F28+H28)</f>
        <v>56.183499999999995</v>
      </c>
      <c r="L28" s="86"/>
      <c r="M28" s="117"/>
      <c r="N28" s="113">
        <f>C28/((100-K28)/100)+L28</f>
        <v>1043661.6343158399</v>
      </c>
      <c r="O28" s="114" t="s">
        <v>1094</v>
      </c>
      <c r="P28" s="118" t="s">
        <v>1344</v>
      </c>
    </row>
    <row r="29" spans="1:18" x14ac:dyDescent="0.25">
      <c r="A29" s="118" t="s">
        <v>1645</v>
      </c>
      <c r="B29" s="118" t="s">
        <v>1646</v>
      </c>
      <c r="C29" s="100">
        <v>302820</v>
      </c>
      <c r="D29" s="1">
        <v>3</v>
      </c>
      <c r="E29" s="118">
        <v>14.15</v>
      </c>
      <c r="F29" s="117">
        <f t="shared" si="0"/>
        <v>17.121500000000001</v>
      </c>
      <c r="G29" s="116" t="s">
        <v>903</v>
      </c>
      <c r="H29" s="115">
        <f t="shared" ref="H29" si="6">(IF(G29=$G$3,$H$3)+IF(G29=$G$4,$H$4)+IF(G29=$G$5,$H$5)+IF(G29=$G$6,$H$6)+IF(G29=$G$7,$H$7)+IF(G29=$G$8,$H$8)+IF(G29=$G$9,$H$9)+IF(G29=$G$10,$H$10)+IF(G29=$G$11,$H$11))</f>
        <v>0</v>
      </c>
      <c r="I29" s="95">
        <f>(C29/(($J$3-D29)/100))</f>
        <v>312185.56701030931</v>
      </c>
      <c r="J29" s="90">
        <f>(C29/(($J$3-D29)/100-(0.08)))</f>
        <v>340247.19101123593</v>
      </c>
      <c r="K29" s="114">
        <f>(D29+8+1.2)+(F29+H29)</f>
        <v>29.3215</v>
      </c>
      <c r="L29" s="86"/>
      <c r="M29" s="117"/>
      <c r="N29" s="113">
        <f>C29/((100-K29)/100)+L29</f>
        <v>428447.12324115535</v>
      </c>
      <c r="O29" s="114" t="s">
        <v>1094</v>
      </c>
      <c r="P29" s="118" t="s">
        <v>1344</v>
      </c>
    </row>
    <row r="30" spans="1:18" x14ac:dyDescent="0.25">
      <c r="A30" s="118" t="s">
        <v>1629</v>
      </c>
      <c r="B30" s="118" t="s">
        <v>1628</v>
      </c>
      <c r="C30" s="100">
        <v>457296</v>
      </c>
      <c r="D30" s="1">
        <v>3</v>
      </c>
      <c r="E30" s="118">
        <v>14.15</v>
      </c>
      <c r="F30" s="117">
        <f>E30*1.21</f>
        <v>17.121500000000001</v>
      </c>
      <c r="G30" s="116" t="s">
        <v>902</v>
      </c>
      <c r="H30" s="115">
        <f>(IF(G30=$G$3,$H$3)+IF(G30=$G$4,$H$4)+IF(G30=$G$5,$H$5)+IF(G30=$G$6,$H$6)+IF(G30=$G$7,$H$7)+IF(G30=$G$8,$H$8)+IF(G30=$G$9,$H$9)+IF(G30=$G$10,$H$10)+IF(G30=$G$11,$H$11))</f>
        <v>0</v>
      </c>
      <c r="I30" s="95">
        <f>(C30/(($J$3-D30)/100))</f>
        <v>471439.17525773199</v>
      </c>
      <c r="J30" s="90">
        <f>(C30/(($J$3-D30)/100-(0.08)))</f>
        <v>513815.73033707862</v>
      </c>
      <c r="K30" s="114">
        <f>(D30+8+1.2)+(F30+H30)</f>
        <v>29.3215</v>
      </c>
      <c r="L30" s="86"/>
      <c r="M30" s="117"/>
      <c r="N30" s="113">
        <f>C30/((100-K30)/100)+L30</f>
        <v>647008.63770453527</v>
      </c>
      <c r="O30" s="114" t="s">
        <v>1094</v>
      </c>
      <c r="P30" s="118" t="s">
        <v>1344</v>
      </c>
    </row>
    <row r="31" spans="1:18" x14ac:dyDescent="0.25">
      <c r="A31" s="118" t="s">
        <v>1322</v>
      </c>
      <c r="B31" s="118" t="s">
        <v>1323</v>
      </c>
      <c r="C31" s="100">
        <v>295000</v>
      </c>
      <c r="D31" s="1">
        <v>3</v>
      </c>
      <c r="E31" s="118">
        <v>14.15</v>
      </c>
      <c r="F31" s="117">
        <f>E31*1.21</f>
        <v>17.121500000000001</v>
      </c>
      <c r="G31" s="116" t="s">
        <v>1619</v>
      </c>
      <c r="H31" s="115">
        <f>(IF(G31=$G$3,$H$3)+IF(G31=$G$4,$H$4)+IF(G31=$G$5,$H$5)+IF(G31=$G$6,$H$6)+IF(G31=$G$7,$H$7)+IF(G31=$G$8,$H$8)+IF(G31=$G$9,$H$9)+IF(G31=$G$10,$H$10)+IF(G31=$G$11,$H$11))</f>
        <v>16.213999999999999</v>
      </c>
      <c r="I31" s="95">
        <f>(C31/(($J$3-D31)/100))</f>
        <v>304123.71134020621</v>
      </c>
      <c r="J31" s="90">
        <f>(C31/(($J$3-D31)/100-(0.08)))</f>
        <v>331460.67415730335</v>
      </c>
      <c r="K31" s="114">
        <f>(D31+8+1.2)+(F31+H31)</f>
        <v>45.535499999999999</v>
      </c>
      <c r="L31" s="86">
        <v>0</v>
      </c>
      <c r="M31" s="117"/>
      <c r="N31" s="113">
        <f>C31/((100-K31)/100)+L31</f>
        <v>541637.21323063644</v>
      </c>
      <c r="O31" s="114" t="s">
        <v>59</v>
      </c>
      <c r="P31" s="118" t="s">
        <v>1344</v>
      </c>
    </row>
    <row r="32" spans="1:18" x14ac:dyDescent="0.25">
      <c r="A32" s="118" t="s">
        <v>1643</v>
      </c>
      <c r="B32" s="118" t="s">
        <v>1644</v>
      </c>
      <c r="C32" s="100">
        <v>368517</v>
      </c>
      <c r="D32" s="1">
        <v>3</v>
      </c>
      <c r="E32" s="118">
        <v>14.15</v>
      </c>
      <c r="F32" s="117">
        <f>E32*1.21</f>
        <v>17.121500000000001</v>
      </c>
      <c r="G32" s="116" t="s">
        <v>903</v>
      </c>
      <c r="H32" s="115">
        <f>(IF(G32=$G$3,$H$3)+IF(G32=$G$4,$H$4)+IF(G32=$G$5,$H$5)+IF(G32=$G$6,$H$6)+IF(G32=$G$7,$H$7)+IF(G32=$G$8,$H$8)+IF(G32=$G$9,$H$9)+IF(G32=$G$10,$H$10)+IF(G32=$G$11,$H$11))</f>
        <v>0</v>
      </c>
      <c r="I32" s="95">
        <f>(C32/(($J$3-D32)/100))</f>
        <v>379914.43298969074</v>
      </c>
      <c r="J32" s="90">
        <f>(C32/(($J$3-D32)/100-(0.08)))</f>
        <v>414064.04494382022</v>
      </c>
      <c r="K32" s="114">
        <f>(D32+8+1.2)+(F32+H32)</f>
        <v>29.3215</v>
      </c>
      <c r="L32" s="86"/>
      <c r="M32" s="117"/>
      <c r="N32" s="113">
        <f>C32/((100-K32)/100)+L32</f>
        <v>521399.01101466501</v>
      </c>
      <c r="O32" s="114" t="s">
        <v>1090</v>
      </c>
      <c r="P32" s="118" t="s">
        <v>1344</v>
      </c>
    </row>
    <row r="33" spans="1:16" x14ac:dyDescent="0.25">
      <c r="A33" s="118" t="s">
        <v>1338</v>
      </c>
      <c r="B33" s="118" t="s">
        <v>1339</v>
      </c>
      <c r="C33" s="100">
        <v>359491</v>
      </c>
      <c r="D33" s="1">
        <v>3</v>
      </c>
      <c r="E33" s="118">
        <v>14.15</v>
      </c>
      <c r="F33" s="117">
        <f t="shared" si="0"/>
        <v>17.121500000000001</v>
      </c>
      <c r="G33" s="116" t="s">
        <v>1301</v>
      </c>
      <c r="H33" s="115">
        <f t="shared" si="2"/>
        <v>0</v>
      </c>
      <c r="I33" s="95">
        <f>(C33/(($J$3-D33)/100))</f>
        <v>370609.27835051547</v>
      </c>
      <c r="J33" s="90">
        <f>(C33/(($J$3-D33)/100-(0.08)))</f>
        <v>403922.47191011236</v>
      </c>
      <c r="K33" s="114">
        <f>(D33+8+1.2)+(F33+H33)</f>
        <v>29.3215</v>
      </c>
      <c r="L33" s="86">
        <v>0</v>
      </c>
      <c r="M33" s="117"/>
      <c r="N33" s="113">
        <f>C33/((100-K33)/100)+L33</f>
        <v>508628.5079621101</v>
      </c>
      <c r="O33" s="114" t="s">
        <v>1090</v>
      </c>
      <c r="P33" s="118" t="s">
        <v>14</v>
      </c>
    </row>
    <row r="34" spans="1:16" x14ac:dyDescent="0.25">
      <c r="A34" s="118" t="s">
        <v>1334</v>
      </c>
      <c r="B34" s="118" t="s">
        <v>1335</v>
      </c>
      <c r="C34" s="100">
        <v>481990</v>
      </c>
      <c r="D34" s="1">
        <v>12</v>
      </c>
      <c r="E34" s="118">
        <v>14.15</v>
      </c>
      <c r="F34" s="117">
        <f t="shared" si="0"/>
        <v>17.121500000000001</v>
      </c>
      <c r="G34" s="116" t="s">
        <v>903</v>
      </c>
      <c r="H34" s="115">
        <f t="shared" si="2"/>
        <v>0</v>
      </c>
      <c r="I34" s="95">
        <f>(C34/(($J$3-D34)/100))</f>
        <v>547715.90909090906</v>
      </c>
      <c r="J34" s="90">
        <f>(C34/(($J$3-D34)/100-(0.08)))</f>
        <v>602487.5</v>
      </c>
      <c r="K34" s="114">
        <f>(D34+8+1.2)+(F34+H34)</f>
        <v>38.3215</v>
      </c>
      <c r="L34" s="86">
        <v>0</v>
      </c>
      <c r="M34" s="117"/>
      <c r="N34" s="113">
        <f>C34/((100-K34)/100)+L34</f>
        <v>781455.45044059108</v>
      </c>
      <c r="O34" s="114" t="s">
        <v>1090</v>
      </c>
      <c r="P34" s="118" t="s">
        <v>14</v>
      </c>
    </row>
    <row r="35" spans="1:16" x14ac:dyDescent="0.25">
      <c r="A35" s="118" t="s">
        <v>1342</v>
      </c>
      <c r="B35" s="118" t="s">
        <v>1183</v>
      </c>
      <c r="C35" s="100">
        <v>389990</v>
      </c>
      <c r="D35" s="1">
        <v>3</v>
      </c>
      <c r="E35" s="118">
        <v>14.15</v>
      </c>
      <c r="F35" s="117">
        <f>E35*1.21</f>
        <v>17.121500000000001</v>
      </c>
      <c r="G35" s="116" t="s">
        <v>1460</v>
      </c>
      <c r="H35" s="115">
        <f>(IF(G35=$G$3,$H$3)+IF(G35=$G$4,$H$4)+IF(G35=$G$5,$H$5)+IF(G35=$G$6,$H$6)+IF(G35=$G$7,$H$7)+IF(G35=$G$8,$H$8)+IF(G35=$G$9,$H$9)+IF(G35=$G$10,$H$10)+IF(G35=$G$11,$H$11))</f>
        <v>10.285</v>
      </c>
      <c r="I35" s="95">
        <f>(C35/(($J$3-D35)/100))</f>
        <v>402051.54639175261</v>
      </c>
      <c r="J35" s="90">
        <f>(C35/(($J$3-D35)/100-(0.08)))</f>
        <v>438191.01123595505</v>
      </c>
      <c r="K35" s="114">
        <f>(D35+8+1.2)+(F35+H35)</f>
        <v>39.606499999999997</v>
      </c>
      <c r="L35" s="86">
        <v>0</v>
      </c>
      <c r="M35" s="117"/>
      <c r="N35" s="113">
        <f>C35/((100-K35)/100)+L35</f>
        <v>645748.30072772736</v>
      </c>
      <c r="O35" s="114" t="s">
        <v>1090</v>
      </c>
      <c r="P35" s="118" t="s">
        <v>14</v>
      </c>
    </row>
    <row r="36" spans="1:16" x14ac:dyDescent="0.25">
      <c r="A36" s="118" t="s">
        <v>1228</v>
      </c>
      <c r="B36" s="118" t="s">
        <v>1227</v>
      </c>
      <c r="C36" s="100">
        <v>489999</v>
      </c>
      <c r="D36" s="1">
        <v>3</v>
      </c>
      <c r="E36" s="118">
        <v>14.15</v>
      </c>
      <c r="F36" s="117">
        <f t="shared" si="0"/>
        <v>17.121500000000001</v>
      </c>
      <c r="G36" s="116" t="s">
        <v>1237</v>
      </c>
      <c r="H36" s="115">
        <f t="shared" si="2"/>
        <v>4.84</v>
      </c>
      <c r="I36" s="95">
        <f>(C36/(($J$3-D36)/100))</f>
        <v>505153.60824742267</v>
      </c>
      <c r="J36" s="90">
        <f>(C36/(($J$3-D36)/100-(0.08)))</f>
        <v>550560.67415730341</v>
      </c>
      <c r="K36" s="114">
        <f>(D36+8+1.2)+(F36+H36)</f>
        <v>34.161500000000004</v>
      </c>
      <c r="L36" s="86">
        <v>0</v>
      </c>
      <c r="M36" s="117"/>
      <c r="N36" s="113">
        <f>C36/((100-K36)/100)+L36</f>
        <v>744243.86946847208</v>
      </c>
      <c r="O36" s="114" t="s">
        <v>1090</v>
      </c>
      <c r="P36" s="118" t="s">
        <v>14</v>
      </c>
    </row>
    <row r="37" spans="1:16" x14ac:dyDescent="0.25">
      <c r="A37" s="118" t="s">
        <v>1305</v>
      </c>
      <c r="B37" s="118" t="s">
        <v>1306</v>
      </c>
      <c r="C37" s="100">
        <v>320000</v>
      </c>
      <c r="D37" s="1">
        <v>3</v>
      </c>
      <c r="E37" s="118">
        <v>14.15</v>
      </c>
      <c r="F37" s="117">
        <f t="shared" si="0"/>
        <v>17.121500000000001</v>
      </c>
      <c r="G37" s="116" t="s">
        <v>903</v>
      </c>
      <c r="H37" s="115">
        <f t="shared" si="2"/>
        <v>0</v>
      </c>
      <c r="I37" s="95">
        <f>(C37/(($J$3-D37)/100))</f>
        <v>329896.90721649484</v>
      </c>
      <c r="J37" s="90">
        <f>(C37/(($J$3-D37)/100-(0.08)))</f>
        <v>359550.5617977528</v>
      </c>
      <c r="K37" s="114">
        <f>(D37+8+1.2)+(F37+H37)</f>
        <v>29.3215</v>
      </c>
      <c r="L37" s="86">
        <v>0</v>
      </c>
      <c r="M37" s="117"/>
      <c r="N37" s="113">
        <f>C37/((100-K37)/100)+L37</f>
        <v>452754.37367799261</v>
      </c>
      <c r="O37" s="114" t="s">
        <v>1303</v>
      </c>
      <c r="P37" s="118" t="s">
        <v>14</v>
      </c>
    </row>
    <row r="38" spans="1:16" x14ac:dyDescent="0.25">
      <c r="A38" s="118" t="s">
        <v>1138</v>
      </c>
      <c r="B38" s="118" t="s">
        <v>1140</v>
      </c>
      <c r="C38" s="100">
        <v>130686.25</v>
      </c>
      <c r="D38" s="1">
        <v>3</v>
      </c>
      <c r="E38" s="118">
        <v>14.15</v>
      </c>
      <c r="F38" s="117">
        <f t="shared" si="0"/>
        <v>17.121500000000001</v>
      </c>
      <c r="G38" s="116" t="s">
        <v>903</v>
      </c>
      <c r="H38" s="115">
        <f t="shared" si="2"/>
        <v>0</v>
      </c>
      <c r="I38" s="95">
        <f>(C38/(($J$3-D38)/100))</f>
        <v>134728.09278350516</v>
      </c>
      <c r="J38" s="90">
        <f>(C38/(($J$3-D38)/100-(0.08)))</f>
        <v>146838.48314606742</v>
      </c>
      <c r="K38" s="114">
        <f>(D38+8+1.2)+(F38+H38)</f>
        <v>29.3215</v>
      </c>
      <c r="L38" s="86">
        <v>0</v>
      </c>
      <c r="M38" s="117"/>
      <c r="N38" s="113">
        <f>C38/((100-K38)/100)+L38</f>
        <v>184902.41020961112</v>
      </c>
      <c r="O38" s="114" t="s">
        <v>1143</v>
      </c>
      <c r="P38" s="118" t="s">
        <v>14</v>
      </c>
    </row>
    <row r="39" spans="1:16" x14ac:dyDescent="0.25">
      <c r="A39" s="118" t="s">
        <v>1536</v>
      </c>
      <c r="B39" s="118" t="s">
        <v>1535</v>
      </c>
      <c r="C39" s="100">
        <v>685000</v>
      </c>
      <c r="D39" s="1">
        <v>8</v>
      </c>
      <c r="E39" s="118">
        <v>14.15</v>
      </c>
      <c r="F39" s="117">
        <f t="shared" si="0"/>
        <v>17.121500000000001</v>
      </c>
      <c r="G39" s="116" t="s">
        <v>903</v>
      </c>
      <c r="H39" s="115">
        <f>(IF(G39=$G$3,$H$3)+IF(G39=$G$4,$H$4)+IF(G39=$G$5,$H$5)+IF(G39=$G$6,$H$6)+IF(G39=$G$7,$H$7)+IF(G39=$G$8,$H$8)+IF(G39=$G$9,$H$9)+IF(G39=$G$10,$H$10)+IF(G39=$G$11,$H$11))</f>
        <v>0</v>
      </c>
      <c r="I39" s="95">
        <f>(C39/(($J$3-D39)/100))</f>
        <v>744565.21739130432</v>
      </c>
      <c r="J39" s="90">
        <f>(C39/(($J$3-D39)/100-(0.08)))</f>
        <v>815476.19047619042</v>
      </c>
      <c r="K39" s="114">
        <f>(D39+8+1.2)+(F39+H39)</f>
        <v>34.3215</v>
      </c>
      <c r="L39" s="86"/>
      <c r="M39" s="117"/>
      <c r="N39" s="113">
        <f>C39/((100-K39)/100)+L39</f>
        <v>1042959.2636859856</v>
      </c>
      <c r="O39" s="114" t="s">
        <v>1090</v>
      </c>
      <c r="P39" s="118" t="s">
        <v>14</v>
      </c>
    </row>
    <row r="40" spans="1:16" x14ac:dyDescent="0.25">
      <c r="A40" s="118" t="s">
        <v>1662</v>
      </c>
      <c r="B40" s="118" t="s">
        <v>1661</v>
      </c>
      <c r="C40" s="100">
        <v>1658159</v>
      </c>
      <c r="D40" s="1">
        <v>5</v>
      </c>
      <c r="E40" s="118">
        <v>14.15</v>
      </c>
      <c r="F40" s="117">
        <f t="shared" si="0"/>
        <v>17.121500000000001</v>
      </c>
      <c r="G40" s="116" t="s">
        <v>903</v>
      </c>
      <c r="H40" s="115">
        <f>(IF(G40=$G$3,$H$3)+IF(G40=$G$4,$H$4)+IF(G40=$G$5,$H$5)+IF(G40=$G$6,$H$6)+IF(G40=$G$7,$H$7)+IF(G40=$G$8,$H$8)+IF(G40=$G$9,$H$9)+IF(G40=$G$10,$H$10)+IF(G40=$G$11,$H$11))</f>
        <v>0</v>
      </c>
      <c r="I40" s="95">
        <f>(C40/(($J$3-D40)/100))</f>
        <v>1745430.5263157897</v>
      </c>
      <c r="J40" s="90">
        <f>(C40/(($J$3-D40)/100-(0.08)))</f>
        <v>1905929.8850574712</v>
      </c>
      <c r="K40" s="114">
        <f>(D40+8+1.2)+(F40+H40)</f>
        <v>31.3215</v>
      </c>
      <c r="L40" s="86"/>
      <c r="M40" s="117"/>
      <c r="N40" s="113">
        <f>C40/((100-K40)/100)+L40</f>
        <v>2414378.5900973375</v>
      </c>
      <c r="O40" s="114" t="s">
        <v>1094</v>
      </c>
      <c r="P40" s="118" t="s">
        <v>14</v>
      </c>
    </row>
    <row r="41" spans="1:16" x14ac:dyDescent="0.25">
      <c r="A41" s="118" t="s">
        <v>1137</v>
      </c>
      <c r="B41" s="118" t="s">
        <v>1139</v>
      </c>
      <c r="C41" s="100">
        <v>131489.95000000001</v>
      </c>
      <c r="D41" s="1">
        <v>3</v>
      </c>
      <c r="E41" s="118">
        <v>14.15</v>
      </c>
      <c r="F41" s="117">
        <f t="shared" si="0"/>
        <v>17.121500000000001</v>
      </c>
      <c r="G41" s="116" t="s">
        <v>903</v>
      </c>
      <c r="H41" s="115">
        <f t="shared" si="2"/>
        <v>0</v>
      </c>
      <c r="I41" s="95">
        <f>(C41/(($J$3-D41)/100))</f>
        <v>135556.64948453609</v>
      </c>
      <c r="J41" s="90">
        <f>(C41/(($J$3-D41)/100-(0.08)))</f>
        <v>147741.51685393258</v>
      </c>
      <c r="K41" s="114">
        <f>(D41+8+1.2)+(F41+H41)</f>
        <v>29.3215</v>
      </c>
      <c r="L41" s="86">
        <v>0</v>
      </c>
      <c r="M41" s="117"/>
      <c r="N41" s="113">
        <f>C41/((100-K41)/100)+L41</f>
        <v>186039.53111625178</v>
      </c>
      <c r="O41" s="114" t="s">
        <v>1143</v>
      </c>
      <c r="P41" s="118" t="s">
        <v>14</v>
      </c>
    </row>
    <row r="42" spans="1:16" x14ac:dyDescent="0.25">
      <c r="A42" s="118" t="s">
        <v>1347</v>
      </c>
      <c r="B42" s="118" t="s">
        <v>1348</v>
      </c>
      <c r="C42" s="100">
        <v>243283</v>
      </c>
      <c r="D42" s="1">
        <v>3</v>
      </c>
      <c r="E42" s="118">
        <v>14.15</v>
      </c>
      <c r="F42" s="117">
        <f t="shared" si="0"/>
        <v>17.121500000000001</v>
      </c>
      <c r="G42" s="116" t="s">
        <v>1237</v>
      </c>
      <c r="H42" s="115">
        <f t="shared" si="2"/>
        <v>4.84</v>
      </c>
      <c r="I42" s="95">
        <f>(C42/(($J$3-D42)/100))</f>
        <v>250807.21649484537</v>
      </c>
      <c r="J42" s="90">
        <f>(C42/(($J$3-D42)/100-(0.08)))</f>
        <v>273351.68539325841</v>
      </c>
      <c r="K42" s="114">
        <f>(D42+8+1.2)+(F42+H42)</f>
        <v>34.161500000000004</v>
      </c>
      <c r="L42" s="86">
        <v>0</v>
      </c>
      <c r="M42" s="117"/>
      <c r="N42" s="113">
        <f>C42/((100-K42)/100)+L42</f>
        <v>369514.79757284874</v>
      </c>
      <c r="O42" s="114" t="s">
        <v>1143</v>
      </c>
      <c r="P42" s="118" t="s">
        <v>1344</v>
      </c>
    </row>
    <row r="43" spans="1:16" x14ac:dyDescent="0.25">
      <c r="A43" s="118" t="s">
        <v>1532</v>
      </c>
      <c r="B43" s="118" t="s">
        <v>1533</v>
      </c>
      <c r="C43" s="100">
        <v>87600</v>
      </c>
      <c r="D43" s="1">
        <v>3</v>
      </c>
      <c r="E43" s="118">
        <v>14.15</v>
      </c>
      <c r="F43" s="117">
        <f>E43*1.21</f>
        <v>17.121500000000001</v>
      </c>
      <c r="G43" s="116" t="s">
        <v>903</v>
      </c>
      <c r="H43" s="115">
        <f>(IF(G43=$G$3,$H$3)+IF(G43=$G$4,$H$4)+IF(G43=$G$5,$H$5)+IF(G43=$G$6,$H$6)+IF(G43=$G$7,$H$7)+IF(G43=$G$8,$H$8)+IF(G43=$G$9,$H$9)+IF(G43=$G$10,$H$10)+IF(G43=$G$11,$H$11))</f>
        <v>0</v>
      </c>
      <c r="I43" s="95">
        <f>(C43/(($J$3-D43)/100))</f>
        <v>90309.278350515466</v>
      </c>
      <c r="J43" s="90">
        <f>(C43/(($J$3-D43)/100-(0.08)))</f>
        <v>98426.966292134835</v>
      </c>
      <c r="K43" s="114">
        <f>(D43+8+1.2)+(F43+H43)</f>
        <v>29.3215</v>
      </c>
      <c r="L43" s="86">
        <v>5000</v>
      </c>
      <c r="M43" s="117"/>
      <c r="N43" s="113">
        <f>C43/((100-K43)/100)+L43</f>
        <v>128941.50979435048</v>
      </c>
      <c r="O43" s="114" t="s">
        <v>1583</v>
      </c>
      <c r="P43" s="118" t="s">
        <v>1584</v>
      </c>
    </row>
    <row r="44" spans="1:16" x14ac:dyDescent="0.25">
      <c r="A44" s="118" t="s">
        <v>36</v>
      </c>
      <c r="B44" s="118" t="s">
        <v>37</v>
      </c>
      <c r="C44" s="100">
        <v>397657.25</v>
      </c>
      <c r="D44" s="1">
        <v>3</v>
      </c>
      <c r="E44" s="118">
        <v>14.15</v>
      </c>
      <c r="F44" s="117">
        <f t="shared" si="0"/>
        <v>17.121500000000001</v>
      </c>
      <c r="G44" s="116" t="s">
        <v>903</v>
      </c>
      <c r="H44" s="115">
        <f t="shared" si="2"/>
        <v>0</v>
      </c>
      <c r="I44" s="95">
        <f>(C44/(($J$3-D44)/100))</f>
        <v>409955.92783505155</v>
      </c>
      <c r="J44" s="90">
        <f>(C44/(($J$3-D44)/100-(0.08)))</f>
        <v>446805.89887640451</v>
      </c>
      <c r="K44" s="114">
        <f>(D44+8+1.2)+(F44+H44)</f>
        <v>29.3215</v>
      </c>
      <c r="L44" s="86">
        <v>0</v>
      </c>
      <c r="M44" s="117"/>
      <c r="N44" s="113">
        <f>C44/((100-K44)/100)+L44</f>
        <v>562628.30988207168</v>
      </c>
      <c r="O44" s="114" t="s">
        <v>25</v>
      </c>
      <c r="P44" s="118" t="s">
        <v>38</v>
      </c>
    </row>
    <row r="45" spans="1:16" x14ac:dyDescent="0.25">
      <c r="A45" s="118" t="s">
        <v>48</v>
      </c>
      <c r="B45" s="118" t="s">
        <v>49</v>
      </c>
      <c r="C45" s="100">
        <v>576212.9</v>
      </c>
      <c r="D45" s="1">
        <v>3</v>
      </c>
      <c r="E45" s="118">
        <v>14.15</v>
      </c>
      <c r="F45" s="117">
        <f t="shared" si="0"/>
        <v>17.121500000000001</v>
      </c>
      <c r="G45" s="116" t="s">
        <v>1619</v>
      </c>
      <c r="H45" s="115">
        <f t="shared" si="2"/>
        <v>16.213999999999999</v>
      </c>
      <c r="I45" s="95">
        <f>(C45/(($J$3-D45)/100))</f>
        <v>594033.91752577329</v>
      </c>
      <c r="J45" s="90">
        <f>(C45/(($J$3-D45)/100-(0.08)))</f>
        <v>647430.2247191011</v>
      </c>
      <c r="K45" s="114">
        <f>(D45+8+1.2)+(F45+H45)</f>
        <v>45.535499999999999</v>
      </c>
      <c r="L45" s="86">
        <v>0</v>
      </c>
      <c r="M45" s="117"/>
      <c r="N45" s="113">
        <f>C45/((100-K45)/100)+L45</f>
        <v>1057960.5063848929</v>
      </c>
      <c r="O45" s="114" t="s">
        <v>25</v>
      </c>
      <c r="P45" s="118" t="s">
        <v>38</v>
      </c>
    </row>
    <row r="46" spans="1:16" x14ac:dyDescent="0.25">
      <c r="A46" s="118" t="s">
        <v>60</v>
      </c>
      <c r="B46" s="118" t="s">
        <v>61</v>
      </c>
      <c r="C46" s="100">
        <v>1716709</v>
      </c>
      <c r="D46" s="1">
        <v>3</v>
      </c>
      <c r="E46" s="118">
        <v>14.15</v>
      </c>
      <c r="F46" s="117">
        <f t="shared" si="0"/>
        <v>17.121500000000001</v>
      </c>
      <c r="G46" s="116" t="s">
        <v>1620</v>
      </c>
      <c r="H46" s="115">
        <f t="shared" si="2"/>
        <v>21.538</v>
      </c>
      <c r="I46" s="95">
        <f>(C46/(($J$3-D46)/100))</f>
        <v>1769803.0927835051</v>
      </c>
      <c r="J46" s="90">
        <f>(C46/(($J$3-D46)/100-(0.08)))</f>
        <v>1928886.5168539325</v>
      </c>
      <c r="K46" s="114">
        <f>(D46+8+1.2)+(F46+H46)</f>
        <v>50.859499999999997</v>
      </c>
      <c r="L46" s="86">
        <v>0</v>
      </c>
      <c r="M46" s="117"/>
      <c r="N46" s="113">
        <f>C46/((100-K46)/100)+L46</f>
        <v>3493470.7624057545</v>
      </c>
      <c r="O46" s="114" t="s">
        <v>15</v>
      </c>
      <c r="P46" s="118" t="s">
        <v>38</v>
      </c>
    </row>
    <row r="47" spans="1:16" x14ac:dyDescent="0.25">
      <c r="A47" s="118" t="s">
        <v>93</v>
      </c>
      <c r="B47" s="118" t="s">
        <v>94</v>
      </c>
      <c r="C47" s="100">
        <v>1108818.96</v>
      </c>
      <c r="D47" s="1">
        <v>3</v>
      </c>
      <c r="E47" s="118">
        <v>14.15</v>
      </c>
      <c r="F47" s="117">
        <f t="shared" si="0"/>
        <v>17.121500000000001</v>
      </c>
      <c r="G47" s="116" t="s">
        <v>903</v>
      </c>
      <c r="H47" s="115">
        <f t="shared" si="2"/>
        <v>0</v>
      </c>
      <c r="I47" s="95">
        <f>(C47/(($J$3-D47)/100))</f>
        <v>1143112.3298969073</v>
      </c>
      <c r="J47" s="90">
        <f>(C47/(($J$3-D47)/100-(0.08)))</f>
        <v>1245864</v>
      </c>
      <c r="K47" s="114">
        <f>(D47+8+1.2)+(F47+H47)</f>
        <v>29.3215</v>
      </c>
      <c r="L47" s="86">
        <v>0</v>
      </c>
      <c r="M47" s="117"/>
      <c r="N47" s="113">
        <f>C47/((100-K47)/100)+L47</f>
        <v>1568820.7304908847</v>
      </c>
      <c r="O47" s="114" t="s">
        <v>95</v>
      </c>
      <c r="P47" s="118" t="s">
        <v>38</v>
      </c>
    </row>
    <row r="48" spans="1:16" x14ac:dyDescent="0.25">
      <c r="A48" s="118" t="s">
        <v>96</v>
      </c>
      <c r="B48" s="118" t="s">
        <v>97</v>
      </c>
      <c r="C48" s="100">
        <v>1055070.05</v>
      </c>
      <c r="D48" s="1">
        <v>3</v>
      </c>
      <c r="E48" s="118">
        <v>14.15</v>
      </c>
      <c r="F48" s="117">
        <f t="shared" si="0"/>
        <v>17.121500000000001</v>
      </c>
      <c r="G48" s="116" t="s">
        <v>903</v>
      </c>
      <c r="H48" s="115">
        <f t="shared" si="2"/>
        <v>0</v>
      </c>
      <c r="I48" s="95">
        <f>(C48/(($J$3-D48)/100))</f>
        <v>1087701.0824742268</v>
      </c>
      <c r="J48" s="90">
        <f>(C48/(($J$3-D48)/100-(0.08)))</f>
        <v>1185471.966292135</v>
      </c>
      <c r="K48" s="114">
        <f>(D48+8+1.2)+(F48+H48)</f>
        <v>29.3215</v>
      </c>
      <c r="L48" s="86"/>
      <c r="M48" s="117"/>
      <c r="N48" s="113">
        <f>C48/((100-K48)/100)+L48</f>
        <v>1492773.686481745</v>
      </c>
      <c r="O48" s="114" t="s">
        <v>95</v>
      </c>
      <c r="P48" s="118" t="s">
        <v>38</v>
      </c>
    </row>
    <row r="49" spans="1:16" x14ac:dyDescent="0.25">
      <c r="A49" s="118" t="s">
        <v>87</v>
      </c>
      <c r="B49" s="118" t="s">
        <v>88</v>
      </c>
      <c r="C49" s="100">
        <v>1272221</v>
      </c>
      <c r="D49" s="1">
        <v>3</v>
      </c>
      <c r="E49" s="118">
        <v>14.15</v>
      </c>
      <c r="F49" s="117">
        <f t="shared" si="0"/>
        <v>17.121500000000001</v>
      </c>
      <c r="G49" s="116" t="s">
        <v>903</v>
      </c>
      <c r="H49" s="115">
        <f t="shared" si="2"/>
        <v>0</v>
      </c>
      <c r="I49" s="95">
        <f>(C49/(($J$3-D49)/100))</f>
        <v>1311568.0412371135</v>
      </c>
      <c r="J49" s="90">
        <f>(C49/(($J$3-D49)/100-(0.08)))</f>
        <v>1429461.797752809</v>
      </c>
      <c r="K49" s="114">
        <f>(D49+8+1.2)+(F49+H49)</f>
        <v>29.3215</v>
      </c>
      <c r="L49" s="86">
        <v>0</v>
      </c>
      <c r="M49" s="117"/>
      <c r="N49" s="113">
        <f>C49/((100-K49)/100)+L49</f>
        <v>1800011.318859342</v>
      </c>
      <c r="O49" s="114" t="s">
        <v>15</v>
      </c>
      <c r="P49" s="118" t="s">
        <v>38</v>
      </c>
    </row>
    <row r="50" spans="1:16" x14ac:dyDescent="0.25">
      <c r="A50" s="118" t="s">
        <v>100</v>
      </c>
      <c r="B50" s="118" t="s">
        <v>101</v>
      </c>
      <c r="C50" s="100">
        <v>1820751</v>
      </c>
      <c r="D50" s="1">
        <v>3</v>
      </c>
      <c r="E50" s="118">
        <v>14.15</v>
      </c>
      <c r="F50" s="117">
        <f t="shared" si="0"/>
        <v>17.121500000000001</v>
      </c>
      <c r="G50" s="116" t="s">
        <v>903</v>
      </c>
      <c r="H50" s="115">
        <f t="shared" si="2"/>
        <v>0</v>
      </c>
      <c r="I50" s="95">
        <f>(C50/(($J$3-D50)/100))</f>
        <v>1877062.8865979381</v>
      </c>
      <c r="J50" s="90">
        <f>(C50/(($J$3-D50)/100-(0.08)))</f>
        <v>2045787.6404494382</v>
      </c>
      <c r="K50" s="114">
        <f>(D50+8+1.2)+(F50+H50)</f>
        <v>29.3215</v>
      </c>
      <c r="L50" s="86">
        <v>0</v>
      </c>
      <c r="M50" s="117"/>
      <c r="N50" s="113">
        <f>C50/((100-K50)/100)+L50</f>
        <v>2576103.0582143087</v>
      </c>
      <c r="O50" s="114" t="s">
        <v>15</v>
      </c>
      <c r="P50" s="118" t="s">
        <v>38</v>
      </c>
    </row>
    <row r="51" spans="1:16" x14ac:dyDescent="0.25">
      <c r="A51" s="118" t="s">
        <v>138</v>
      </c>
      <c r="B51" s="118" t="s">
        <v>139</v>
      </c>
      <c r="C51" s="100">
        <v>1271727.49</v>
      </c>
      <c r="D51" s="1">
        <v>3</v>
      </c>
      <c r="E51" s="118">
        <v>14.15</v>
      </c>
      <c r="F51" s="117">
        <f t="shared" si="0"/>
        <v>17.121500000000001</v>
      </c>
      <c r="G51" s="116" t="s">
        <v>903</v>
      </c>
      <c r="H51" s="115">
        <f t="shared" si="2"/>
        <v>0</v>
      </c>
      <c r="I51" s="95">
        <f>(C51/(($J$3-D51)/100))</f>
        <v>1311059.268041237</v>
      </c>
      <c r="J51" s="90">
        <f>(C51/(($J$3-D51)/100-(0.08)))</f>
        <v>1428907.2921348314</v>
      </c>
      <c r="K51" s="114">
        <f>(D51+8+1.2)+(F51+H51)</f>
        <v>29.3215</v>
      </c>
      <c r="L51" s="86">
        <v>0</v>
      </c>
      <c r="M51" s="117"/>
      <c r="N51" s="113">
        <f>C51/((100-K51)/100)+L51</f>
        <v>1799313.0725751112</v>
      </c>
      <c r="O51" s="114" t="s">
        <v>95</v>
      </c>
      <c r="P51" s="118" t="s">
        <v>38</v>
      </c>
    </row>
    <row r="52" spans="1:16" x14ac:dyDescent="0.25">
      <c r="A52" s="118" t="s">
        <v>147</v>
      </c>
      <c r="B52" s="118" t="s">
        <v>148</v>
      </c>
      <c r="C52" s="100">
        <v>908340.02</v>
      </c>
      <c r="D52" s="1">
        <v>7</v>
      </c>
      <c r="E52" s="118">
        <v>14.15</v>
      </c>
      <c r="F52" s="117">
        <f t="shared" si="0"/>
        <v>17.121500000000001</v>
      </c>
      <c r="G52" s="116" t="s">
        <v>903</v>
      </c>
      <c r="H52" s="115">
        <f t="shared" si="2"/>
        <v>0</v>
      </c>
      <c r="I52" s="95">
        <f>(C52/(($J$3-D52)/100))</f>
        <v>976709.69892473111</v>
      </c>
      <c r="J52" s="90">
        <f>(C52/(($J$3-D52)/100-(0.08)))</f>
        <v>1068635.3176470587</v>
      </c>
      <c r="K52" s="114">
        <f>(D52+8+1.2)+(F52+H52)</f>
        <v>33.3215</v>
      </c>
      <c r="L52" s="86">
        <v>0</v>
      </c>
      <c r="M52" s="117"/>
      <c r="N52" s="113">
        <f>C52/((100-K52)/100)+L52</f>
        <v>1362268.2273896385</v>
      </c>
      <c r="O52" s="114" t="s">
        <v>149</v>
      </c>
      <c r="P52" s="118" t="s">
        <v>38</v>
      </c>
    </row>
    <row r="53" spans="1:16" x14ac:dyDescent="0.25">
      <c r="A53" s="118" t="s">
        <v>162</v>
      </c>
      <c r="B53" s="118" t="s">
        <v>163</v>
      </c>
      <c r="C53" s="100">
        <v>388396.23</v>
      </c>
      <c r="D53" s="1">
        <v>3</v>
      </c>
      <c r="E53" s="118">
        <v>14.15</v>
      </c>
      <c r="F53" s="117">
        <f t="shared" si="0"/>
        <v>17.121500000000001</v>
      </c>
      <c r="G53" s="116" t="s">
        <v>903</v>
      </c>
      <c r="H53" s="115">
        <f t="shared" si="2"/>
        <v>0</v>
      </c>
      <c r="I53" s="95">
        <f>(C53/(($J$3-D53)/100))</f>
        <v>400408.48453608248</v>
      </c>
      <c r="J53" s="90">
        <f>(C53/(($J$3-D53)/100-(0.08)))</f>
        <v>436400.25842696626</v>
      </c>
      <c r="K53" s="114">
        <f>(D53+8+1.2)+(F53+H53)</f>
        <v>29.3215</v>
      </c>
      <c r="L53" s="86">
        <v>0</v>
      </c>
      <c r="M53" s="117"/>
      <c r="N53" s="113">
        <f>C53/((100-K53)/100)+L53</f>
        <v>549525.28703919856</v>
      </c>
      <c r="O53" s="114" t="s">
        <v>15</v>
      </c>
      <c r="P53" s="118" t="s">
        <v>38</v>
      </c>
    </row>
    <row r="54" spans="1:16" x14ac:dyDescent="0.25">
      <c r="A54" s="118" t="s">
        <v>169</v>
      </c>
      <c r="B54" s="118" t="s">
        <v>170</v>
      </c>
      <c r="C54" s="100">
        <v>679300</v>
      </c>
      <c r="D54" s="1">
        <v>3</v>
      </c>
      <c r="E54" s="118">
        <v>14.15</v>
      </c>
      <c r="F54" s="117">
        <f t="shared" si="0"/>
        <v>17.121500000000001</v>
      </c>
      <c r="G54" s="116" t="s">
        <v>903</v>
      </c>
      <c r="H54" s="115">
        <f t="shared" si="2"/>
        <v>0</v>
      </c>
      <c r="I54" s="95">
        <f>(C54/(($J$3-D54)/100))</f>
        <v>700309.27835051552</v>
      </c>
      <c r="J54" s="90">
        <f>(C54/(($J$3-D54)/100-(0.08)))</f>
        <v>763258.42696629209</v>
      </c>
      <c r="K54" s="114">
        <f>(D54+8+1.2)+(F54+H54)</f>
        <v>29.3215</v>
      </c>
      <c r="L54" s="86">
        <v>0</v>
      </c>
      <c r="M54" s="117"/>
      <c r="N54" s="113">
        <f>C54/((100-K54)/100)+L54</f>
        <v>961112.64387331367</v>
      </c>
      <c r="O54" s="114" t="s">
        <v>25</v>
      </c>
      <c r="P54" s="118" t="s">
        <v>38</v>
      </c>
    </row>
    <row r="55" spans="1:16" x14ac:dyDescent="0.25">
      <c r="A55" s="118" t="s">
        <v>186</v>
      </c>
      <c r="B55" s="118" t="s">
        <v>187</v>
      </c>
      <c r="C55" s="100">
        <v>535500</v>
      </c>
      <c r="D55" s="1">
        <v>3</v>
      </c>
      <c r="E55" s="118">
        <v>14.15</v>
      </c>
      <c r="F55" s="117">
        <f t="shared" si="0"/>
        <v>17.121500000000001</v>
      </c>
      <c r="G55" s="116" t="s">
        <v>903</v>
      </c>
      <c r="H55" s="115">
        <f t="shared" si="2"/>
        <v>0</v>
      </c>
      <c r="I55" s="95">
        <f>(C55/(($J$3-D55)/100))</f>
        <v>552061.8556701031</v>
      </c>
      <c r="J55" s="90">
        <f>(C55/(($J$3-D55)/100-(0.08)))</f>
        <v>601685.39325842692</v>
      </c>
      <c r="K55" s="114">
        <f>(D55+8+1.2)+(F55+H55)</f>
        <v>29.3215</v>
      </c>
      <c r="L55" s="86">
        <v>0</v>
      </c>
      <c r="M55" s="117"/>
      <c r="N55" s="113">
        <f>C55/((100-K55)/100)+L55</f>
        <v>757656.14720176579</v>
      </c>
      <c r="O55" s="114" t="s">
        <v>25</v>
      </c>
      <c r="P55" s="118" t="s">
        <v>38</v>
      </c>
    </row>
    <row r="56" spans="1:16" x14ac:dyDescent="0.25">
      <c r="A56" s="118" t="s">
        <v>198</v>
      </c>
      <c r="B56" s="118" t="s">
        <v>199</v>
      </c>
      <c r="C56" s="100">
        <v>416545.45</v>
      </c>
      <c r="D56" s="1">
        <v>3</v>
      </c>
      <c r="E56" s="118">
        <v>14.15</v>
      </c>
      <c r="F56" s="117">
        <f t="shared" si="0"/>
        <v>17.121500000000001</v>
      </c>
      <c r="G56" s="116" t="s">
        <v>903</v>
      </c>
      <c r="H56" s="115">
        <f t="shared" si="2"/>
        <v>0</v>
      </c>
      <c r="I56" s="95">
        <f>(C56/(($J$3-D56)/100))</f>
        <v>429428.29896907217</v>
      </c>
      <c r="J56" s="90">
        <f>(C56/(($J$3-D56)/100-(0.08)))</f>
        <v>468028.59550561797</v>
      </c>
      <c r="K56" s="114">
        <f>(D56+8+1.2)+(F56+H56)</f>
        <v>29.3215</v>
      </c>
      <c r="L56" s="86">
        <v>0</v>
      </c>
      <c r="M56" s="117"/>
      <c r="N56" s="113">
        <f>C56/((100-K56)/100)+L56</f>
        <v>589352.41975989868</v>
      </c>
      <c r="O56" s="114" t="s">
        <v>15</v>
      </c>
      <c r="P56" s="118" t="s">
        <v>38</v>
      </c>
    </row>
    <row r="57" spans="1:16" x14ac:dyDescent="0.25">
      <c r="A57" s="118" t="s">
        <v>958</v>
      </c>
      <c r="B57" s="118" t="s">
        <v>956</v>
      </c>
      <c r="C57" s="100">
        <v>467554</v>
      </c>
      <c r="D57" s="1">
        <v>3</v>
      </c>
      <c r="E57" s="118">
        <v>14.15</v>
      </c>
      <c r="F57" s="117">
        <f t="shared" si="0"/>
        <v>17.121500000000001</v>
      </c>
      <c r="G57" s="116" t="s">
        <v>903</v>
      </c>
      <c r="H57" s="115">
        <f t="shared" si="2"/>
        <v>0</v>
      </c>
      <c r="I57" s="95">
        <f>(C57/(($J$3-D57)/100))</f>
        <v>482014.43298969074</v>
      </c>
      <c r="J57" s="90">
        <f>(C57/(($J$3-D57)/100-(0.08)))</f>
        <v>525341.57303370791</v>
      </c>
      <c r="K57" s="114">
        <f>(D57+8+1.2)+(F57+H57)</f>
        <v>29.3215</v>
      </c>
      <c r="L57" s="86">
        <v>0</v>
      </c>
      <c r="M57" s="117"/>
      <c r="N57" s="113">
        <f>C57/((100-K57)/100)+L57</f>
        <v>661522.24509575043</v>
      </c>
      <c r="O57" s="114" t="s">
        <v>59</v>
      </c>
      <c r="P57" s="118" t="s">
        <v>38</v>
      </c>
    </row>
    <row r="58" spans="1:16" x14ac:dyDescent="0.25">
      <c r="A58" s="118" t="s">
        <v>957</v>
      </c>
      <c r="B58" s="118" t="s">
        <v>959</v>
      </c>
      <c r="C58" s="100">
        <v>418859</v>
      </c>
      <c r="D58" s="1">
        <v>3</v>
      </c>
      <c r="E58" s="118">
        <v>14.15</v>
      </c>
      <c r="F58" s="117">
        <f t="shared" si="0"/>
        <v>17.121500000000001</v>
      </c>
      <c r="G58" s="116" t="s">
        <v>1235</v>
      </c>
      <c r="H58" s="115">
        <f t="shared" si="2"/>
        <v>0</v>
      </c>
      <c r="I58" s="95">
        <f>(C58/(($J$3-D58)/100))</f>
        <v>431813.40206185565</v>
      </c>
      <c r="J58" s="90">
        <f>(C58/(($J$3-D58)/100-(0.08)))</f>
        <v>470628.08988764044</v>
      </c>
      <c r="K58" s="114">
        <f>(D58+8+1.2)+(F58+H58)</f>
        <v>29.3215</v>
      </c>
      <c r="L58" s="86">
        <v>0</v>
      </c>
      <c r="M58" s="117"/>
      <c r="N58" s="113">
        <f>C58/((100-K58)/100)+L58</f>
        <v>592625.76313871972</v>
      </c>
      <c r="O58" s="114" t="s">
        <v>59</v>
      </c>
      <c r="P58" s="118" t="s">
        <v>38</v>
      </c>
    </row>
    <row r="59" spans="1:16" x14ac:dyDescent="0.25">
      <c r="A59" s="118" t="s">
        <v>1175</v>
      </c>
      <c r="B59" s="118" t="s">
        <v>1176</v>
      </c>
      <c r="C59" s="100">
        <v>609995</v>
      </c>
      <c r="D59" s="1">
        <v>5</v>
      </c>
      <c r="E59" s="118">
        <v>14.15</v>
      </c>
      <c r="F59" s="117">
        <f t="shared" si="0"/>
        <v>17.121500000000001</v>
      </c>
      <c r="G59" s="116" t="s">
        <v>903</v>
      </c>
      <c r="H59" s="115">
        <f t="shared" si="2"/>
        <v>0</v>
      </c>
      <c r="I59" s="95">
        <f>(C59/(($J$3-D59)/100))</f>
        <v>642100</v>
      </c>
      <c r="J59" s="90">
        <f>(C59/(($J$3-D59)/100-(0.08)))</f>
        <v>701143.67816091958</v>
      </c>
      <c r="K59" s="114">
        <f>(D59+8+1.2)+(F59+H59)</f>
        <v>31.3215</v>
      </c>
      <c r="L59" s="86">
        <v>0</v>
      </c>
      <c r="M59" s="117"/>
      <c r="N59" s="113">
        <f>C59/((100-K59)/100)+L59</f>
        <v>888189.17128358956</v>
      </c>
      <c r="O59" s="114" t="s">
        <v>25</v>
      </c>
      <c r="P59" s="118" t="s">
        <v>38</v>
      </c>
    </row>
    <row r="60" spans="1:16" x14ac:dyDescent="0.25">
      <c r="A60" s="118" t="s">
        <v>1099</v>
      </c>
      <c r="B60" s="118" t="s">
        <v>1292</v>
      </c>
      <c r="C60" s="100">
        <v>500142</v>
      </c>
      <c r="D60" s="1">
        <v>3</v>
      </c>
      <c r="E60" s="118">
        <v>14.15</v>
      </c>
      <c r="F60" s="117">
        <f t="shared" si="0"/>
        <v>17.121500000000001</v>
      </c>
      <c r="G60" s="116" t="s">
        <v>1619</v>
      </c>
      <c r="H60" s="115">
        <f t="shared" si="2"/>
        <v>16.213999999999999</v>
      </c>
      <c r="I60" s="95">
        <f>(C60/(($J$3-D60)/100))</f>
        <v>515610.30927835056</v>
      </c>
      <c r="J60" s="90">
        <f>(C60/(($J$3-D60)/100-(0.08)))</f>
        <v>561957.30337078648</v>
      </c>
      <c r="K60" s="114">
        <f>(D60+8+1.2)+(F60+H60)</f>
        <v>45.535499999999999</v>
      </c>
      <c r="L60" s="86">
        <v>0</v>
      </c>
      <c r="M60" s="117"/>
      <c r="N60" s="113">
        <f>C60/((100-K60)/100)+L60</f>
        <v>918289.89525287109</v>
      </c>
      <c r="O60" s="114" t="s">
        <v>15</v>
      </c>
      <c r="P60" s="118" t="s">
        <v>38</v>
      </c>
    </row>
    <row r="61" spans="1:16" x14ac:dyDescent="0.25">
      <c r="A61" s="118" t="s">
        <v>1326</v>
      </c>
      <c r="B61" s="118" t="s">
        <v>1325</v>
      </c>
      <c r="C61" s="100">
        <v>900000</v>
      </c>
      <c r="D61" s="1">
        <v>3</v>
      </c>
      <c r="E61" s="118">
        <v>14.15</v>
      </c>
      <c r="F61" s="117">
        <f t="shared" si="0"/>
        <v>17.121500000000001</v>
      </c>
      <c r="G61" s="116" t="s">
        <v>903</v>
      </c>
      <c r="H61" s="115">
        <f t="shared" si="2"/>
        <v>0</v>
      </c>
      <c r="I61" s="95">
        <f>(C61/(($J$3-D61)/100))</f>
        <v>927835.0515463918</v>
      </c>
      <c r="J61" s="90">
        <f>(C61/(($J$3-D61)/100-(0.08)))</f>
        <v>1011235.9550561798</v>
      </c>
      <c r="K61" s="114">
        <f>(D61+8+1.2)+(F61+H61)</f>
        <v>29.3215</v>
      </c>
      <c r="L61" s="86">
        <v>0</v>
      </c>
      <c r="M61" s="117"/>
      <c r="N61" s="113">
        <f>C61/((100-K61)/100)+L61</f>
        <v>1273371.6759693541</v>
      </c>
      <c r="O61" s="114" t="s">
        <v>1094</v>
      </c>
      <c r="P61" s="118" t="s">
        <v>38</v>
      </c>
    </row>
    <row r="62" spans="1:16" x14ac:dyDescent="0.25">
      <c r="A62" s="118" t="s">
        <v>1539</v>
      </c>
      <c r="B62" s="118" t="s">
        <v>1538</v>
      </c>
      <c r="C62" s="100">
        <v>726600</v>
      </c>
      <c r="D62" s="1">
        <v>7</v>
      </c>
      <c r="E62" s="118">
        <v>14.15</v>
      </c>
      <c r="F62" s="117">
        <f>E62*1.21</f>
        <v>17.121500000000001</v>
      </c>
      <c r="G62" s="116" t="s">
        <v>902</v>
      </c>
      <c r="H62" s="115">
        <f>(IF(G62=$G$3,$H$3)+IF(G62=$G$4,$H$4)+IF(G62=$G$5,$H$5)+IF(G62=$G$6,$H$6)+IF(G62=$G$7,$H$7)+IF(G62=$G$8,$H$8)+IF(G62=$G$9,$H$9)+IF(G62=$G$10,$H$10)+IF(G62=$G$11,$H$11))</f>
        <v>0</v>
      </c>
      <c r="I62" s="95">
        <f>(C62/(($J$3-D62)/100))</f>
        <v>781290.32258064509</v>
      </c>
      <c r="J62" s="90">
        <f>(C62/(($J$3-D62)/100-(0.08)))</f>
        <v>854823.52941176458</v>
      </c>
      <c r="K62" s="114">
        <f>(D62+8+1.2)+(F62+H62)</f>
        <v>33.3215</v>
      </c>
      <c r="L62" s="86">
        <v>0</v>
      </c>
      <c r="M62" s="117"/>
      <c r="N62" s="113">
        <f>C62/((100-K62)/100)+L62</f>
        <v>1089706.5770825678</v>
      </c>
      <c r="O62" s="114" t="s">
        <v>1094</v>
      </c>
      <c r="P62" s="118" t="s">
        <v>38</v>
      </c>
    </row>
    <row r="63" spans="1:16" x14ac:dyDescent="0.25">
      <c r="A63" s="118" t="s">
        <v>1576</v>
      </c>
      <c r="B63" s="118" t="s">
        <v>1577</v>
      </c>
      <c r="C63" s="100">
        <v>262032</v>
      </c>
      <c r="D63" s="1">
        <v>3</v>
      </c>
      <c r="E63" s="118">
        <v>14.15</v>
      </c>
      <c r="F63" s="117">
        <f>E63*1.21</f>
        <v>17.121500000000001</v>
      </c>
      <c r="G63" s="116" t="s">
        <v>903</v>
      </c>
      <c r="H63" s="115">
        <f>(IF(G63=$G$3,$H$3)+IF(G63=$G$4,$H$4)+IF(G63=$G$5,$H$5)+IF(G63=$G$6,$H$6)+IF(G63=$G$7,$H$7)+IF(G63=$G$8,$H$8)+IF(G63=$G$9,$H$9)+IF(G63=$G$10,$H$10)+IF(G63=$G$11,$H$11))</f>
        <v>0</v>
      </c>
      <c r="I63" s="95">
        <f>(C63/(($J$3-D63)/100))</f>
        <v>270136.08247422683</v>
      </c>
      <c r="J63" s="90">
        <f>(C63/(($J$3-D63)/100-(0.08)))</f>
        <v>294417.97752808989</v>
      </c>
      <c r="K63" s="114">
        <f>(D63+8+1.2)+(F63+H63)</f>
        <v>29.3215</v>
      </c>
      <c r="L63" s="86"/>
      <c r="M63" s="117"/>
      <c r="N63" s="113">
        <f>C63/((100-K63)/100)+L63</f>
        <v>370737.91888622422</v>
      </c>
      <c r="O63" s="114" t="s">
        <v>1094</v>
      </c>
      <c r="P63" s="118" t="s">
        <v>38</v>
      </c>
    </row>
    <row r="64" spans="1:16" x14ac:dyDescent="0.25">
      <c r="A64" s="118" t="s">
        <v>1307</v>
      </c>
      <c r="B64" s="118" t="s">
        <v>1308</v>
      </c>
      <c r="C64" s="100">
        <v>660436</v>
      </c>
      <c r="D64" s="1">
        <v>3</v>
      </c>
      <c r="E64" s="118">
        <v>14.15</v>
      </c>
      <c r="F64" s="117">
        <f t="shared" si="0"/>
        <v>17.121500000000001</v>
      </c>
      <c r="G64" s="116" t="s">
        <v>903</v>
      </c>
      <c r="H64" s="115">
        <f t="shared" si="2"/>
        <v>0</v>
      </c>
      <c r="I64" s="95">
        <f>(C64/(($J$3-D64)/100))</f>
        <v>680861.8556701031</v>
      </c>
      <c r="J64" s="90">
        <f>(C64/(($J$3-D64)/100-(0.08)))</f>
        <v>742062.92134831462</v>
      </c>
      <c r="K64" s="114">
        <f>(D64+8+1.2)+(F64+H64)</f>
        <v>29.3215</v>
      </c>
      <c r="L64" s="86">
        <v>0</v>
      </c>
      <c r="M64" s="117"/>
      <c r="N64" s="113">
        <f>C64/((100-K64)/100)+L64</f>
        <v>934422.77354499605</v>
      </c>
      <c r="O64" s="114" t="s">
        <v>1094</v>
      </c>
      <c r="P64" s="118" t="s">
        <v>38</v>
      </c>
    </row>
    <row r="65" spans="1:16" x14ac:dyDescent="0.25">
      <c r="A65" s="118" t="s">
        <v>1191</v>
      </c>
      <c r="B65" s="118" t="s">
        <v>1192</v>
      </c>
      <c r="C65" s="100">
        <v>339068</v>
      </c>
      <c r="D65" s="1">
        <v>3</v>
      </c>
      <c r="E65" s="118">
        <v>14.15</v>
      </c>
      <c r="F65" s="117">
        <f t="shared" si="0"/>
        <v>17.121500000000001</v>
      </c>
      <c r="G65" s="116" t="s">
        <v>903</v>
      </c>
      <c r="H65" s="115">
        <f t="shared" si="2"/>
        <v>0</v>
      </c>
      <c r="I65" s="95">
        <f>(C65/(($J$3-D65)/100))</f>
        <v>349554.63917525776</v>
      </c>
      <c r="J65" s="90">
        <f>(C65/(($J$3-D65)/100-(0.08)))</f>
        <v>380975.28089887637</v>
      </c>
      <c r="K65" s="114">
        <f>(D65+8+1.2)+(F65+H65)</f>
        <v>29.3215</v>
      </c>
      <c r="L65" s="86">
        <v>0</v>
      </c>
      <c r="M65" s="117"/>
      <c r="N65" s="113">
        <f>C65/((100-K65)/100)+L65</f>
        <v>479732.87491953</v>
      </c>
      <c r="O65" s="114" t="s">
        <v>25</v>
      </c>
      <c r="P65" s="118" t="s">
        <v>38</v>
      </c>
    </row>
    <row r="66" spans="1:16" x14ac:dyDescent="0.25">
      <c r="A66" s="118" t="s">
        <v>1179</v>
      </c>
      <c r="B66" s="118" t="s">
        <v>1180</v>
      </c>
      <c r="C66" s="100">
        <v>771448</v>
      </c>
      <c r="D66" s="1">
        <v>3</v>
      </c>
      <c r="E66" s="118">
        <v>14.15</v>
      </c>
      <c r="F66" s="117">
        <f t="shared" si="0"/>
        <v>17.121500000000001</v>
      </c>
      <c r="G66" s="116" t="s">
        <v>1300</v>
      </c>
      <c r="H66" s="115">
        <f t="shared" ref="H66:H98" si="7">(IF(G66=$G$3,$H$3)+IF(G66=$G$4,$H$4)+IF(G66=$G$5,$H$5)+IF(G66=$G$6,$H$6)+IF(G66=$G$7,$H$7)+IF(G66=$G$8,$H$8)+IF(G66=$G$9,$H$9)+IF(G66=$G$10,$H$10)+IF(G66=$G$11,$H$11))</f>
        <v>0</v>
      </c>
      <c r="I66" s="95">
        <f>(C66/(($J$3-D66)/100))</f>
        <v>795307.21649484534</v>
      </c>
      <c r="J66" s="90">
        <f>(C66/(($J$3-D66)/100-(0.08)))</f>
        <v>866795.50561797747</v>
      </c>
      <c r="K66" s="114">
        <f>(D66+8+1.2)+(F66+H66)</f>
        <v>29.3215</v>
      </c>
      <c r="L66" s="86">
        <v>0</v>
      </c>
      <c r="M66" s="117"/>
      <c r="N66" s="113">
        <f>C66/((100-K66)/100)+L66</f>
        <v>1091488.9252035627</v>
      </c>
      <c r="O66" s="114" t="s">
        <v>25</v>
      </c>
      <c r="P66" s="118" t="s">
        <v>38</v>
      </c>
    </row>
    <row r="67" spans="1:16" x14ac:dyDescent="0.25">
      <c r="A67" s="118" t="s">
        <v>1469</v>
      </c>
      <c r="B67" s="118" t="s">
        <v>1470</v>
      </c>
      <c r="C67" s="100">
        <v>290000</v>
      </c>
      <c r="D67" s="1">
        <v>3</v>
      </c>
      <c r="E67" s="118">
        <v>14.15</v>
      </c>
      <c r="F67" s="117">
        <f>E67*1.21</f>
        <v>17.121500000000001</v>
      </c>
      <c r="G67" s="116" t="s">
        <v>1619</v>
      </c>
      <c r="H67" s="115">
        <f>(IF(G67=$G$3,$H$3)+IF(G67=$G$4,$H$4)+IF(G67=$G$5,$H$5)+IF(G67=$G$6,$H$6)+IF(G67=$G$7,$H$7)+IF(G67=$G$8,$H$8)+IF(G67=$G$9,$H$9)+IF(G67=$G$10,$H$10)+IF(G67=$G$11,$H$11))</f>
        <v>16.213999999999999</v>
      </c>
      <c r="I67" s="95">
        <f>(C67/(($J$3-D67)/100))</f>
        <v>298969.07216494845</v>
      </c>
      <c r="J67" s="90">
        <f>(C67/(($J$3-D67)/100-(0.08)))</f>
        <v>325842.69662921346</v>
      </c>
      <c r="K67" s="114">
        <f>(D67+8+1.2)+(F67+H67)</f>
        <v>45.535499999999999</v>
      </c>
      <c r="L67" s="86"/>
      <c r="M67" s="117"/>
      <c r="N67" s="113">
        <f>C67/((100-K67)/100)+L67</f>
        <v>532456.92148096464</v>
      </c>
      <c r="O67" s="114" t="s">
        <v>1094</v>
      </c>
      <c r="P67" s="118" t="s">
        <v>38</v>
      </c>
    </row>
    <row r="68" spans="1:16" x14ac:dyDescent="0.25">
      <c r="A68" s="118" t="s">
        <v>1471</v>
      </c>
      <c r="B68" s="118" t="s">
        <v>1472</v>
      </c>
      <c r="C68" s="100">
        <v>309449</v>
      </c>
      <c r="D68" s="1">
        <v>3</v>
      </c>
      <c r="E68" s="118">
        <v>14.15</v>
      </c>
      <c r="F68" s="117">
        <f>E68*1.21</f>
        <v>17.121500000000001</v>
      </c>
      <c r="G68" s="116" t="s">
        <v>903</v>
      </c>
      <c r="H68" s="115">
        <f>(IF(G68=$G$3,$H$3)+IF(G68=$G$4,$H$4)+IF(G68=$G$5,$H$5)+IF(G68=$G$6,$H$6)+IF(G68=$G$7,$H$7)+IF(G68=$G$8,$H$8)+IF(G68=$G$9,$H$9)+IF(G68=$G$10,$H$10)+IF(G68=$G$11,$H$11))</f>
        <v>0</v>
      </c>
      <c r="I68" s="95">
        <f>(C68/(($J$3-D68)/100))</f>
        <v>319019.58762886596</v>
      </c>
      <c r="J68" s="90">
        <f>(C68/(($J$3-D68)/100-(0.08)))</f>
        <v>347695.50561797753</v>
      </c>
      <c r="K68" s="114">
        <f>(D68+8+1.2)+(F68+H68)</f>
        <v>29.3215</v>
      </c>
      <c r="L68" s="86"/>
      <c r="M68" s="117"/>
      <c r="N68" s="113">
        <f>C68/((100-K68)/100)+L68</f>
        <v>437826.21306337853</v>
      </c>
      <c r="O68" s="114" t="s">
        <v>1094</v>
      </c>
      <c r="P68" s="118" t="s">
        <v>38</v>
      </c>
    </row>
    <row r="69" spans="1:16" x14ac:dyDescent="0.25">
      <c r="A69" s="118" t="s">
        <v>1578</v>
      </c>
      <c r="B69" s="118" t="s">
        <v>1585</v>
      </c>
      <c r="C69" s="100">
        <v>319506</v>
      </c>
      <c r="D69" s="1">
        <v>3</v>
      </c>
      <c r="E69" s="118">
        <v>14.15</v>
      </c>
      <c r="F69" s="117">
        <f>E69*1.21</f>
        <v>17.121500000000001</v>
      </c>
      <c r="G69" s="116" t="s">
        <v>903</v>
      </c>
      <c r="H69" s="115">
        <f>(IF(G69=$G$3,$H$3)+IF(G69=$G$4,$H$4)+IF(G69=$G$5,$H$5)+IF(G69=$G$6,$H$6)+IF(G69=$G$7,$H$7)+IF(G69=$G$8,$H$8)+IF(G69=$G$9,$H$9)+IF(G69=$G$10,$H$10)+IF(G69=$G$11,$H$11))</f>
        <v>0</v>
      </c>
      <c r="I69" s="95">
        <f>(C69/(($J$3-D69)/100))</f>
        <v>329387.62886597938</v>
      </c>
      <c r="J69" s="90">
        <f>(C69/(($J$3-D69)/100-(0.08)))</f>
        <v>358995.50561797753</v>
      </c>
      <c r="K69" s="114">
        <f>(D69+8+1.2)+(F69+H69)</f>
        <v>29.3215</v>
      </c>
      <c r="L69" s="86"/>
      <c r="M69" s="117"/>
      <c r="N69" s="113">
        <f>C69/((100-K69)/100)+L69</f>
        <v>452055.43411362718</v>
      </c>
      <c r="O69" s="114" t="s">
        <v>1094</v>
      </c>
      <c r="P69" s="118" t="s">
        <v>38</v>
      </c>
    </row>
    <row r="70" spans="1:16" x14ac:dyDescent="0.25">
      <c r="A70" s="118" t="s">
        <v>1229</v>
      </c>
      <c r="B70" s="118" t="s">
        <v>1230</v>
      </c>
      <c r="C70" s="100">
        <v>479900</v>
      </c>
      <c r="D70" s="1">
        <v>7</v>
      </c>
      <c r="E70" s="118">
        <v>14.15</v>
      </c>
      <c r="F70" s="117">
        <f>E70*1.21</f>
        <v>17.121500000000001</v>
      </c>
      <c r="G70" s="116" t="s">
        <v>903</v>
      </c>
      <c r="H70" s="115">
        <f>(IF(G70=$G$3,$H$3)+IF(G70=$G$4,$H$4)+IF(G70=$G$5,$H$5)+IF(G70=$G$6,$H$6)+IF(G70=$G$7,$H$7)+IF(G70=$G$8,$H$8)+IF(G70=$G$9,$H$9)+IF(G70=$G$10,$H$10)+IF(G70=$G$11,$H$11))</f>
        <v>0</v>
      </c>
      <c r="I70" s="95">
        <f>(C70/(($J$3-D70)/100))</f>
        <v>516021.50537634408</v>
      </c>
      <c r="J70" s="90">
        <f>(C70/(($J$3-D70)/100-(0.08)))</f>
        <v>564588.23529411759</v>
      </c>
      <c r="K70" s="114">
        <f>(D70+8+1.2)+(F70+H70)</f>
        <v>33.3215</v>
      </c>
      <c r="L70" s="86">
        <v>0</v>
      </c>
      <c r="M70" s="117"/>
      <c r="N70" s="113">
        <f>C70/((100-K70)/100)+L70</f>
        <v>719722.24930074916</v>
      </c>
      <c r="O70" s="114" t="s">
        <v>1094</v>
      </c>
      <c r="P70" s="118" t="s">
        <v>38</v>
      </c>
    </row>
    <row r="71" spans="1:16" x14ac:dyDescent="0.25">
      <c r="A71" s="118" t="s">
        <v>188</v>
      </c>
      <c r="B71" s="118" t="s">
        <v>189</v>
      </c>
      <c r="C71" s="100">
        <v>502645</v>
      </c>
      <c r="D71" s="1">
        <v>3</v>
      </c>
      <c r="E71" s="118">
        <v>14.15</v>
      </c>
      <c r="F71" s="117">
        <f t="shared" si="0"/>
        <v>17.121500000000001</v>
      </c>
      <c r="G71" s="116" t="s">
        <v>903</v>
      </c>
      <c r="H71" s="115">
        <f t="shared" si="7"/>
        <v>0</v>
      </c>
      <c r="I71" s="95">
        <f>(C71/(($J$3-D71)/100))</f>
        <v>518190.72164948453</v>
      </c>
      <c r="J71" s="90">
        <f>(C71/(($J$3-D71)/100-(0.08)))</f>
        <v>564769.66292134835</v>
      </c>
      <c r="K71" s="114">
        <f>(D71+8+1.2)+(F71+H71)</f>
        <v>29.3215</v>
      </c>
      <c r="L71" s="86">
        <v>0</v>
      </c>
      <c r="M71" s="117"/>
      <c r="N71" s="113">
        <f>C71/((100-K71)/100)+L71</f>
        <v>711171.00674179557</v>
      </c>
      <c r="O71" s="114" t="s">
        <v>190</v>
      </c>
      <c r="P71" s="118" t="s">
        <v>45</v>
      </c>
    </row>
    <row r="72" spans="1:16" x14ac:dyDescent="0.25">
      <c r="A72" s="118" t="s">
        <v>57</v>
      </c>
      <c r="B72" s="118" t="s">
        <v>58</v>
      </c>
      <c r="C72" s="100">
        <v>490000</v>
      </c>
      <c r="D72" s="1">
        <v>3</v>
      </c>
      <c r="E72" s="118">
        <v>14.15</v>
      </c>
      <c r="F72" s="117">
        <f t="shared" si="0"/>
        <v>17.121500000000001</v>
      </c>
      <c r="G72" s="116" t="s">
        <v>903</v>
      </c>
      <c r="H72" s="115">
        <f t="shared" si="7"/>
        <v>0</v>
      </c>
      <c r="I72" s="95">
        <f>(C72/(($J$3-D72)/100))</f>
        <v>505154.63917525776</v>
      </c>
      <c r="J72" s="90">
        <f>(C72/(($J$3-D72)/100-(0.08)))</f>
        <v>550561.79775280901</v>
      </c>
      <c r="K72" s="114">
        <f>(D72+8+1.2)+(F72+H72)</f>
        <v>29.3215</v>
      </c>
      <c r="L72" s="86">
        <v>0</v>
      </c>
      <c r="M72" s="117"/>
      <c r="N72" s="113">
        <f>C72/((100-K72)/100)+L72</f>
        <v>693280.1346944262</v>
      </c>
      <c r="O72" s="114" t="s">
        <v>59</v>
      </c>
      <c r="P72" s="118" t="s">
        <v>45</v>
      </c>
    </row>
    <row r="73" spans="1:16" x14ac:dyDescent="0.25">
      <c r="A73" s="118" t="s">
        <v>43</v>
      </c>
      <c r="B73" s="118" t="s">
        <v>44</v>
      </c>
      <c r="C73" s="100">
        <v>754281</v>
      </c>
      <c r="D73" s="1">
        <v>3</v>
      </c>
      <c r="E73" s="118">
        <v>14.15</v>
      </c>
      <c r="F73" s="117">
        <f t="shared" si="0"/>
        <v>17.121500000000001</v>
      </c>
      <c r="G73" s="116" t="s">
        <v>1299</v>
      </c>
      <c r="H73" s="115">
        <f t="shared" si="7"/>
        <v>0</v>
      </c>
      <c r="I73" s="95">
        <f>(C73/(($J$3-D73)/100))</f>
        <v>777609.27835051552</v>
      </c>
      <c r="J73" s="90">
        <f>(C73/(($J$3-D73)/100-(0.08)))</f>
        <v>847506.74157303374</v>
      </c>
      <c r="K73" s="114">
        <f>(D73+8+1.2)+(F73+H73)</f>
        <v>29.3215</v>
      </c>
      <c r="L73" s="86">
        <v>0</v>
      </c>
      <c r="M73" s="117"/>
      <c r="N73" s="113">
        <f>C73/((100-K73)/100)+L73</f>
        <v>1067200.067913156</v>
      </c>
      <c r="O73" s="114" t="s">
        <v>15</v>
      </c>
      <c r="P73" s="118" t="s">
        <v>45</v>
      </c>
    </row>
    <row r="74" spans="1:16" x14ac:dyDescent="0.25">
      <c r="A74" s="118" t="s">
        <v>74</v>
      </c>
      <c r="B74" s="118" t="s">
        <v>75</v>
      </c>
      <c r="C74" s="100">
        <v>676567</v>
      </c>
      <c r="D74" s="1">
        <v>2</v>
      </c>
      <c r="E74" s="118">
        <v>14.15</v>
      </c>
      <c r="F74" s="117">
        <f t="shared" si="0"/>
        <v>17.121500000000001</v>
      </c>
      <c r="G74" s="116" t="s">
        <v>903</v>
      </c>
      <c r="H74" s="115">
        <f t="shared" si="7"/>
        <v>0</v>
      </c>
      <c r="I74" s="95">
        <f>(C74/(($J$3-D74)/100))</f>
        <v>690374.48979591834</v>
      </c>
      <c r="J74" s="90">
        <f>(C74/(($J$3-D74)/100-(0.08)))</f>
        <v>751741.11111111112</v>
      </c>
      <c r="K74" s="114">
        <f>(D74+8+1.2)+(F74+H74)</f>
        <v>28.3215</v>
      </c>
      <c r="L74" s="86">
        <v>0</v>
      </c>
      <c r="M74" s="117"/>
      <c r="N74" s="113">
        <f>C74/((100-K74)/100)+L74</f>
        <v>943891.12495378673</v>
      </c>
      <c r="O74" s="114" t="s">
        <v>15</v>
      </c>
      <c r="P74" s="118" t="s">
        <v>45</v>
      </c>
    </row>
    <row r="75" spans="1:16" x14ac:dyDescent="0.25">
      <c r="A75" s="118" t="s">
        <v>981</v>
      </c>
      <c r="B75" s="118" t="s">
        <v>980</v>
      </c>
      <c r="C75" s="100">
        <v>627096.42000000004</v>
      </c>
      <c r="D75" s="1">
        <v>3</v>
      </c>
      <c r="E75" s="118">
        <v>14.15</v>
      </c>
      <c r="F75" s="117">
        <f t="shared" si="0"/>
        <v>17.121500000000001</v>
      </c>
      <c r="G75" s="116" t="s">
        <v>903</v>
      </c>
      <c r="H75" s="115">
        <f t="shared" si="7"/>
        <v>0</v>
      </c>
      <c r="I75" s="95">
        <f>(C75/(($J$3-D75)/100))</f>
        <v>646491.15463917528</v>
      </c>
      <c r="J75" s="90">
        <f>(C75/(($J$3-D75)/100-(0.08)))</f>
        <v>704602.71910112363</v>
      </c>
      <c r="K75" s="114">
        <f>(D75+8+1.2)+(F75+H75)</f>
        <v>29.3215</v>
      </c>
      <c r="L75" s="86">
        <v>0</v>
      </c>
      <c r="M75" s="117"/>
      <c r="N75" s="113">
        <f>C75/((100-K75)/100)+L75</f>
        <v>887252.02147753572</v>
      </c>
      <c r="O75" s="114" t="s">
        <v>983</v>
      </c>
      <c r="P75" s="118" t="s">
        <v>45</v>
      </c>
    </row>
    <row r="76" spans="1:16" x14ac:dyDescent="0.25">
      <c r="A76" s="118" t="s">
        <v>1010</v>
      </c>
      <c r="B76" s="118" t="s">
        <v>1011</v>
      </c>
      <c r="C76" s="100">
        <v>442880.62</v>
      </c>
      <c r="D76" s="1">
        <v>5</v>
      </c>
      <c r="E76" s="118">
        <v>14.15</v>
      </c>
      <c r="F76" s="117">
        <f t="shared" si="0"/>
        <v>17.121500000000001</v>
      </c>
      <c r="G76" s="116" t="s">
        <v>903</v>
      </c>
      <c r="H76" s="115">
        <f t="shared" si="7"/>
        <v>0</v>
      </c>
      <c r="I76" s="95">
        <f>(C76/(($J$3-D76)/100))</f>
        <v>466190.12631578947</v>
      </c>
      <c r="J76" s="90">
        <f>(C76/(($J$3-D76)/100-(0.08)))</f>
        <v>509058.18390804599</v>
      </c>
      <c r="K76" s="114">
        <f>(D76+8+1.2)+(F76+H76)</f>
        <v>31.3215</v>
      </c>
      <c r="L76" s="86">
        <v>0</v>
      </c>
      <c r="M76" s="117"/>
      <c r="N76" s="113">
        <f>C76/((100-K76)/100)+L76</f>
        <v>644860.64780098572</v>
      </c>
      <c r="O76" s="114" t="s">
        <v>983</v>
      </c>
      <c r="P76" s="118" t="s">
        <v>45</v>
      </c>
    </row>
    <row r="77" spans="1:16" x14ac:dyDescent="0.25">
      <c r="A77" s="118" t="s">
        <v>1031</v>
      </c>
      <c r="B77" s="118" t="s">
        <v>1032</v>
      </c>
      <c r="C77" s="100">
        <v>525153.71</v>
      </c>
      <c r="D77" s="1">
        <v>5</v>
      </c>
      <c r="E77" s="118">
        <v>14.15</v>
      </c>
      <c r="F77" s="117">
        <f t="shared" si="0"/>
        <v>17.121500000000001</v>
      </c>
      <c r="G77" s="116" t="s">
        <v>903</v>
      </c>
      <c r="H77" s="115">
        <f t="shared" si="7"/>
        <v>0</v>
      </c>
      <c r="I77" s="95">
        <f>(C77/(($J$3-D77)/100))</f>
        <v>552793.37894736836</v>
      </c>
      <c r="J77" s="90">
        <f>(C77/(($J$3-D77)/100-(0.08)))</f>
        <v>603624.95402298844</v>
      </c>
      <c r="K77" s="114">
        <f>(D77+8+1.2)+(F77+H77)</f>
        <v>31.3215</v>
      </c>
      <c r="L77" s="86">
        <v>0</v>
      </c>
      <c r="M77" s="117"/>
      <c r="N77" s="113">
        <f>C77/((100-K77)/100)+L77</f>
        <v>764655.1832087189</v>
      </c>
      <c r="O77" s="114" t="s">
        <v>1033</v>
      </c>
      <c r="P77" s="118" t="s">
        <v>45</v>
      </c>
    </row>
    <row r="78" spans="1:16" x14ac:dyDescent="0.25">
      <c r="A78" s="118" t="s">
        <v>1062</v>
      </c>
      <c r="B78" s="118" t="s">
        <v>1078</v>
      </c>
      <c r="C78" s="100">
        <v>481000</v>
      </c>
      <c r="D78" s="1">
        <v>5</v>
      </c>
      <c r="E78" s="118">
        <v>14.15</v>
      </c>
      <c r="F78" s="117">
        <f t="shared" si="0"/>
        <v>17.121500000000001</v>
      </c>
      <c r="G78" s="116" t="s">
        <v>903</v>
      </c>
      <c r="H78" s="115">
        <f t="shared" si="7"/>
        <v>0</v>
      </c>
      <c r="I78" s="95">
        <f>(C78/(($J$3-D78)/100))</f>
        <v>506315.78947368421</v>
      </c>
      <c r="J78" s="90">
        <f>(C78/(($J$3-D78)/100-(0.08)))</f>
        <v>552873.5632183908</v>
      </c>
      <c r="K78" s="114">
        <f>(D78+8+1.2)+(F78+H78)</f>
        <v>31.3215</v>
      </c>
      <c r="L78" s="86">
        <v>0</v>
      </c>
      <c r="M78" s="117"/>
      <c r="N78" s="113">
        <f>C78/((100-K78)/100)+L78</f>
        <v>700364.74296905147</v>
      </c>
      <c r="O78" s="114" t="s">
        <v>15</v>
      </c>
      <c r="P78" s="118" t="s">
        <v>45</v>
      </c>
    </row>
    <row r="79" spans="1:16" x14ac:dyDescent="0.25">
      <c r="A79" s="118" t="s">
        <v>1034</v>
      </c>
      <c r="B79" s="118" t="s">
        <v>1035</v>
      </c>
      <c r="C79" s="100">
        <v>442880.62</v>
      </c>
      <c r="D79" s="1">
        <v>3</v>
      </c>
      <c r="E79" s="118">
        <v>14.15</v>
      </c>
      <c r="F79" s="117">
        <f t="shared" si="0"/>
        <v>17.121500000000001</v>
      </c>
      <c r="G79" s="116" t="s">
        <v>1299</v>
      </c>
      <c r="H79" s="115">
        <f t="shared" si="7"/>
        <v>0</v>
      </c>
      <c r="I79" s="95">
        <f>(C79/(($J$3-D79)/100))</f>
        <v>456577.95876288658</v>
      </c>
      <c r="J79" s="90">
        <f>(C79/(($J$3-D79)/100-(0.08)))</f>
        <v>497618.67415730335</v>
      </c>
      <c r="K79" s="114">
        <f>(D79+8+1.2)+(F79+H79)</f>
        <v>29.3215</v>
      </c>
      <c r="L79" s="86">
        <v>0</v>
      </c>
      <c r="M79" s="117"/>
      <c r="N79" s="113">
        <f>C79/((100-K79)/100)+L79</f>
        <v>626612.93038194079</v>
      </c>
      <c r="O79" s="114" t="s">
        <v>1033</v>
      </c>
      <c r="P79" s="118" t="s">
        <v>45</v>
      </c>
    </row>
    <row r="80" spans="1:16" x14ac:dyDescent="0.25">
      <c r="A80" s="118" t="s">
        <v>1155</v>
      </c>
      <c r="B80" s="118" t="s">
        <v>1156</v>
      </c>
      <c r="C80" s="100">
        <v>387000</v>
      </c>
      <c r="D80" s="1">
        <v>3</v>
      </c>
      <c r="E80" s="118">
        <v>14.15</v>
      </c>
      <c r="F80" s="117">
        <f t="shared" si="0"/>
        <v>17.121500000000001</v>
      </c>
      <c r="G80" s="116" t="s">
        <v>903</v>
      </c>
      <c r="H80" s="115">
        <f t="shared" si="7"/>
        <v>0</v>
      </c>
      <c r="I80" s="95">
        <f>(C80/(($J$3-D80)/100))</f>
        <v>398969.07216494845</v>
      </c>
      <c r="J80" s="90">
        <f>(C80/(($J$3-D80)/100-(0.08)))</f>
        <v>434831.46067415731</v>
      </c>
      <c r="K80" s="114">
        <f>(D80+8+1.2)+(F80+H80)</f>
        <v>29.3215</v>
      </c>
      <c r="L80" s="86">
        <v>0</v>
      </c>
      <c r="M80" s="117"/>
      <c r="N80" s="113">
        <f>C80/((100-K80)/100)+L80</f>
        <v>547549.82066682226</v>
      </c>
      <c r="O80" s="114" t="s">
        <v>1094</v>
      </c>
      <c r="P80" s="118" t="s">
        <v>45</v>
      </c>
    </row>
    <row r="81" spans="1:16" x14ac:dyDescent="0.25">
      <c r="A81" s="118" t="s">
        <v>1067</v>
      </c>
      <c r="B81" s="118" t="s">
        <v>1077</v>
      </c>
      <c r="C81" s="100">
        <v>107802.5</v>
      </c>
      <c r="D81" s="1">
        <v>5</v>
      </c>
      <c r="E81" s="118">
        <v>14.15</v>
      </c>
      <c r="F81" s="117">
        <f t="shared" si="0"/>
        <v>17.121500000000001</v>
      </c>
      <c r="G81" s="116" t="s">
        <v>903</v>
      </c>
      <c r="H81" s="115">
        <f t="shared" si="7"/>
        <v>0</v>
      </c>
      <c r="I81" s="95">
        <f>(C81/(($J$3-D81)/100))</f>
        <v>113476.31578947369</v>
      </c>
      <c r="J81" s="90">
        <f>(C81/(($J$3-D81)/100-(0.08)))</f>
        <v>123910.91954022988</v>
      </c>
      <c r="K81" s="114">
        <f>(D81+8+1.2)+(F81+H81)</f>
        <v>31.3215</v>
      </c>
      <c r="L81" s="86">
        <v>0</v>
      </c>
      <c r="M81" s="117"/>
      <c r="N81" s="113">
        <f>C81/((100-K81)/100)+L81</f>
        <v>156966.88192083404</v>
      </c>
      <c r="O81" s="114" t="s">
        <v>1093</v>
      </c>
      <c r="P81" s="118" t="s">
        <v>78</v>
      </c>
    </row>
    <row r="82" spans="1:16" x14ac:dyDescent="0.25">
      <c r="A82" s="118" t="s">
        <v>50</v>
      </c>
      <c r="B82" s="118" t="s">
        <v>51</v>
      </c>
      <c r="C82" s="100">
        <v>113332.67</v>
      </c>
      <c r="D82" s="1">
        <v>8</v>
      </c>
      <c r="E82" s="118">
        <v>14.15</v>
      </c>
      <c r="F82" s="117">
        <f t="shared" si="0"/>
        <v>17.121500000000001</v>
      </c>
      <c r="G82" s="116" t="s">
        <v>903</v>
      </c>
      <c r="H82" s="115">
        <f t="shared" si="7"/>
        <v>0</v>
      </c>
      <c r="I82" s="95">
        <f>(C82/(($J$3-D82)/100))</f>
        <v>123187.68478260869</v>
      </c>
      <c r="J82" s="90">
        <f>(C82/(($J$3-D82)/100-(0.08)))</f>
        <v>134919.84523809524</v>
      </c>
      <c r="K82" s="114">
        <f>(D82+8+1.2)+(F82+H82)</f>
        <v>34.3215</v>
      </c>
      <c r="L82" s="86">
        <v>0</v>
      </c>
      <c r="M82" s="117"/>
      <c r="N82" s="113">
        <f>C82/((100-K82)/100)+L82</f>
        <v>172556.72708725079</v>
      </c>
      <c r="O82" s="114" t="s">
        <v>29</v>
      </c>
      <c r="P82" s="118" t="s">
        <v>52</v>
      </c>
    </row>
    <row r="83" spans="1:16" x14ac:dyDescent="0.25">
      <c r="A83" s="118" t="s">
        <v>76</v>
      </c>
      <c r="B83" s="118" t="s">
        <v>77</v>
      </c>
      <c r="C83" s="100">
        <v>76544.39</v>
      </c>
      <c r="D83" s="1">
        <v>3</v>
      </c>
      <c r="E83" s="118">
        <v>14.15</v>
      </c>
      <c r="F83" s="117">
        <f t="shared" si="0"/>
        <v>17.121500000000001</v>
      </c>
      <c r="G83" s="116" t="s">
        <v>903</v>
      </c>
      <c r="H83" s="115">
        <f t="shared" si="7"/>
        <v>0</v>
      </c>
      <c r="I83" s="95">
        <f>(C83/(($J$3-D83)/100))</f>
        <v>78911.742268041242</v>
      </c>
      <c r="J83" s="90">
        <f>(C83/(($J$3-D83)/100-(0.08)))</f>
        <v>86004.932584269656</v>
      </c>
      <c r="K83" s="114">
        <f>(D83+8+1.2)+(F83+H83)</f>
        <v>29.3215</v>
      </c>
      <c r="L83" s="86">
        <v>0</v>
      </c>
      <c r="M83" s="117"/>
      <c r="N83" s="113">
        <f>C83/((100-K83)/100)+L83</f>
        <v>108299.39797816875</v>
      </c>
      <c r="O83" s="114" t="s">
        <v>29</v>
      </c>
      <c r="P83" s="118" t="s">
        <v>78</v>
      </c>
    </row>
    <row r="84" spans="1:16" x14ac:dyDescent="0.25">
      <c r="A84" s="118" t="s">
        <v>98</v>
      </c>
      <c r="B84" s="118" t="s">
        <v>99</v>
      </c>
      <c r="C84" s="100">
        <v>71426.259999999995</v>
      </c>
      <c r="D84" s="1">
        <v>3</v>
      </c>
      <c r="E84" s="118">
        <v>14.15</v>
      </c>
      <c r="F84" s="117">
        <f t="shared" si="0"/>
        <v>17.121500000000001</v>
      </c>
      <c r="G84" s="116" t="s">
        <v>903</v>
      </c>
      <c r="H84" s="115">
        <f t="shared" si="7"/>
        <v>0</v>
      </c>
      <c r="I84" s="95">
        <f>(C84/(($J$3-D84)/100))</f>
        <v>73635.319587628866</v>
      </c>
      <c r="J84" s="90">
        <f>(C84/(($J$3-D84)/100-(0.08)))</f>
        <v>80254.224719101112</v>
      </c>
      <c r="K84" s="114">
        <f>(D84+8+1.2)+(F84+H84)</f>
        <v>29.3215</v>
      </c>
      <c r="L84" s="86">
        <v>0</v>
      </c>
      <c r="M84" s="117"/>
      <c r="N84" s="113">
        <f>C84/((100-K84)/100)+L84</f>
        <v>101057.97378269205</v>
      </c>
      <c r="O84" s="114" t="s">
        <v>35</v>
      </c>
      <c r="P84" s="118" t="s">
        <v>52</v>
      </c>
    </row>
    <row r="85" spans="1:16" x14ac:dyDescent="0.25">
      <c r="A85" s="118" t="s">
        <v>128</v>
      </c>
      <c r="B85" s="118" t="s">
        <v>129</v>
      </c>
      <c r="C85" s="100">
        <v>98784.57</v>
      </c>
      <c r="D85" s="1">
        <v>3</v>
      </c>
      <c r="E85" s="118">
        <v>14.15</v>
      </c>
      <c r="F85" s="117">
        <f t="shared" si="0"/>
        <v>17.121500000000001</v>
      </c>
      <c r="G85" s="116" t="s">
        <v>903</v>
      </c>
      <c r="H85" s="115">
        <f t="shared" si="7"/>
        <v>0</v>
      </c>
      <c r="I85" s="95">
        <f>(C85/(($J$3-D85)/100))</f>
        <v>101839.76288659795</v>
      </c>
      <c r="J85" s="90">
        <f>(C85/(($J$3-D85)/100-(0.08)))</f>
        <v>110993.89887640451</v>
      </c>
      <c r="K85" s="114">
        <f>(D85+8+1.2)+(F85+H85)</f>
        <v>29.3215</v>
      </c>
      <c r="L85" s="86">
        <v>0</v>
      </c>
      <c r="M85" s="117"/>
      <c r="N85" s="113">
        <f>C85/((100-K85)/100)+L85</f>
        <v>139766.08162312445</v>
      </c>
      <c r="O85" s="114" t="s">
        <v>35</v>
      </c>
      <c r="P85" s="118" t="s">
        <v>52</v>
      </c>
    </row>
    <row r="86" spans="1:16" x14ac:dyDescent="0.25">
      <c r="A86" s="118" t="s">
        <v>141</v>
      </c>
      <c r="B86" s="118" t="s">
        <v>142</v>
      </c>
      <c r="C86" s="100">
        <v>94545</v>
      </c>
      <c r="D86" s="1">
        <v>3</v>
      </c>
      <c r="E86" s="118">
        <v>14.15</v>
      </c>
      <c r="F86" s="117">
        <f t="shared" si="0"/>
        <v>17.121500000000001</v>
      </c>
      <c r="G86" s="116" t="s">
        <v>903</v>
      </c>
      <c r="H86" s="115">
        <f t="shared" si="7"/>
        <v>0</v>
      </c>
      <c r="I86" s="95">
        <f>(C86/(($J$3-D86)/100))</f>
        <v>97469.072164948462</v>
      </c>
      <c r="J86" s="90">
        <f>(C86/(($J$3-D86)/100-(0.08)))</f>
        <v>106230.33707865169</v>
      </c>
      <c r="K86" s="114">
        <f>(D86+8+1.2)+(F86+H86)</f>
        <v>29.3215</v>
      </c>
      <c r="L86" s="86">
        <v>0</v>
      </c>
      <c r="M86" s="117"/>
      <c r="N86" s="113">
        <f>C86/((100-K86)/100)+L86</f>
        <v>133767.69456058065</v>
      </c>
      <c r="O86" s="114" t="s">
        <v>29</v>
      </c>
      <c r="P86" s="118" t="s">
        <v>52</v>
      </c>
    </row>
    <row r="87" spans="1:16" x14ac:dyDescent="0.25">
      <c r="A87" s="118" t="s">
        <v>157</v>
      </c>
      <c r="B87" s="118" t="s">
        <v>158</v>
      </c>
      <c r="C87" s="100">
        <v>86871.33</v>
      </c>
      <c r="D87" s="1">
        <v>3</v>
      </c>
      <c r="E87" s="118">
        <v>14.15</v>
      </c>
      <c r="F87" s="117">
        <f t="shared" si="0"/>
        <v>17.121500000000001</v>
      </c>
      <c r="G87" s="116" t="s">
        <v>903</v>
      </c>
      <c r="H87" s="115">
        <f t="shared" si="7"/>
        <v>0</v>
      </c>
      <c r="I87" s="95">
        <f>(C87/(($J$3-D87)/100))</f>
        <v>89558.072164948462</v>
      </c>
      <c r="J87" s="90">
        <f>(C87/(($J$3-D87)/100-(0.08)))</f>
        <v>97608.235955056181</v>
      </c>
      <c r="K87" s="114">
        <f>(D87+8+1.2)+(F87+H87)</f>
        <v>29.3215</v>
      </c>
      <c r="L87" s="86">
        <v>0</v>
      </c>
      <c r="M87" s="117"/>
      <c r="N87" s="113">
        <f>C87/((100-K87)/100)+L87</f>
        <v>122910.54563976315</v>
      </c>
      <c r="O87" s="114" t="s">
        <v>35</v>
      </c>
      <c r="P87" s="118" t="s">
        <v>52</v>
      </c>
    </row>
    <row r="88" spans="1:16" x14ac:dyDescent="0.25">
      <c r="A88" s="118" t="s">
        <v>195</v>
      </c>
      <c r="B88" s="118" t="s">
        <v>196</v>
      </c>
      <c r="C88" s="100">
        <v>46492.75</v>
      </c>
      <c r="D88" s="1">
        <v>3</v>
      </c>
      <c r="E88" s="118">
        <v>14.15</v>
      </c>
      <c r="F88" s="117">
        <f t="shared" si="0"/>
        <v>17.121500000000001</v>
      </c>
      <c r="G88" s="116" t="s">
        <v>903</v>
      </c>
      <c r="H88" s="115">
        <f t="shared" si="7"/>
        <v>0</v>
      </c>
      <c r="I88" s="95">
        <f>(C88/(($J$3-D88)/100))</f>
        <v>47930.670103092787</v>
      </c>
      <c r="J88" s="90">
        <f>(C88/(($J$3-D88)/100-(0.08)))</f>
        <v>52239.044943820227</v>
      </c>
      <c r="K88" s="114">
        <f>(D88+8+1.2)+(F88+H88)</f>
        <v>29.3215</v>
      </c>
      <c r="L88" s="86">
        <v>0</v>
      </c>
      <c r="M88" s="117"/>
      <c r="N88" s="113">
        <f>C88/((100-K88)/100)+L88</f>
        <v>65780.612208804654</v>
      </c>
      <c r="O88" s="114" t="s">
        <v>197</v>
      </c>
      <c r="P88" s="118" t="s">
        <v>52</v>
      </c>
    </row>
    <row r="89" spans="1:16" x14ac:dyDescent="0.25">
      <c r="A89" s="118" t="s">
        <v>1012</v>
      </c>
      <c r="B89" s="118" t="s">
        <v>1013</v>
      </c>
      <c r="C89" s="100">
        <v>56572</v>
      </c>
      <c r="D89" s="1">
        <v>5</v>
      </c>
      <c r="E89" s="118">
        <v>14.15</v>
      </c>
      <c r="F89" s="117">
        <f t="shared" ref="F89:F173" si="8">E89*1.21</f>
        <v>17.121500000000001</v>
      </c>
      <c r="G89" s="116" t="s">
        <v>903</v>
      </c>
      <c r="H89" s="115">
        <f t="shared" si="7"/>
        <v>0</v>
      </c>
      <c r="I89" s="95">
        <f>(C89/(($J$3-D89)/100))</f>
        <v>59549.473684210527</v>
      </c>
      <c r="J89" s="90">
        <f>(C89/(($J$3-D89)/100-(0.08)))</f>
        <v>65025.287356321838</v>
      </c>
      <c r="K89" s="114">
        <f>(D89+8+1.2)+(F89+H89)</f>
        <v>31.3215</v>
      </c>
      <c r="L89" s="86">
        <v>0</v>
      </c>
      <c r="M89" s="117"/>
      <c r="N89" s="113">
        <f>C89/((100-K89)/100)+L89</f>
        <v>82372.212555603284</v>
      </c>
      <c r="O89" s="114" t="s">
        <v>29</v>
      </c>
      <c r="P89" s="118" t="s">
        <v>78</v>
      </c>
    </row>
    <row r="90" spans="1:16" x14ac:dyDescent="0.25">
      <c r="A90" s="118" t="s">
        <v>325</v>
      </c>
      <c r="B90" s="118" t="s">
        <v>326</v>
      </c>
      <c r="C90" s="100">
        <v>80861.98</v>
      </c>
      <c r="D90" s="1">
        <v>3</v>
      </c>
      <c r="E90" s="118">
        <v>14.15</v>
      </c>
      <c r="F90" s="117">
        <f t="shared" si="8"/>
        <v>17.121500000000001</v>
      </c>
      <c r="G90" s="116" t="s">
        <v>903</v>
      </c>
      <c r="H90" s="115">
        <f t="shared" si="7"/>
        <v>0</v>
      </c>
      <c r="I90" s="95">
        <f>(C90/(($J$3-D90)/100))</f>
        <v>83362.865979381444</v>
      </c>
      <c r="J90" s="90">
        <f>(C90/(($J$3-D90)/100-(0.08)))</f>
        <v>90856.157303370783</v>
      </c>
      <c r="K90" s="114">
        <f>(D90+8+1.2)+(F90+H90)</f>
        <v>29.3215</v>
      </c>
      <c r="L90" s="86">
        <v>0</v>
      </c>
      <c r="M90" s="117"/>
      <c r="N90" s="113">
        <f>C90/((100-K90)/100)+L90</f>
        <v>114408.17221644489</v>
      </c>
      <c r="O90" s="114" t="s">
        <v>35</v>
      </c>
      <c r="P90" s="118" t="s">
        <v>52</v>
      </c>
    </row>
    <row r="91" spans="1:16" x14ac:dyDescent="0.25">
      <c r="A91" s="118" t="s">
        <v>1061</v>
      </c>
      <c r="B91" s="118" t="s">
        <v>1073</v>
      </c>
      <c r="C91" s="100">
        <v>70000</v>
      </c>
      <c r="D91" s="1">
        <v>3</v>
      </c>
      <c r="E91" s="118">
        <v>14.15</v>
      </c>
      <c r="F91" s="117">
        <f t="shared" si="8"/>
        <v>17.121500000000001</v>
      </c>
      <c r="G91" s="116" t="s">
        <v>903</v>
      </c>
      <c r="H91" s="115">
        <f t="shared" si="7"/>
        <v>0</v>
      </c>
      <c r="I91" s="95">
        <f>(C91/(($J$3-D91)/100))</f>
        <v>72164.948453608245</v>
      </c>
      <c r="J91" s="90">
        <f>(C91/(($J$3-D91)/100-(0.08)))</f>
        <v>78651.68539325842</v>
      </c>
      <c r="K91" s="114">
        <f>(D91+8+1.2)+(F91+H91)</f>
        <v>29.3215</v>
      </c>
      <c r="L91" s="86">
        <v>6266</v>
      </c>
      <c r="M91" s="117"/>
      <c r="N91" s="113">
        <f>C91/((100-K91)/100)+L91</f>
        <v>105306.01924206088</v>
      </c>
      <c r="O91" s="114" t="s">
        <v>29</v>
      </c>
      <c r="P91" s="118" t="s">
        <v>28</v>
      </c>
    </row>
    <row r="92" spans="1:16" x14ac:dyDescent="0.25">
      <c r="A92" s="118" t="s">
        <v>62</v>
      </c>
      <c r="B92" s="118" t="s">
        <v>63</v>
      </c>
      <c r="C92" s="100">
        <v>206468.35</v>
      </c>
      <c r="D92" s="1">
        <v>3</v>
      </c>
      <c r="E92" s="118">
        <v>14.15</v>
      </c>
      <c r="F92" s="117">
        <f t="shared" si="8"/>
        <v>17.121500000000001</v>
      </c>
      <c r="G92" s="116" t="s">
        <v>1299</v>
      </c>
      <c r="H92" s="115">
        <f t="shared" si="7"/>
        <v>0</v>
      </c>
      <c r="I92" s="95">
        <f>(C92/(($J$3-D92)/100))</f>
        <v>212853.96907216497</v>
      </c>
      <c r="J92" s="90">
        <f>(C92/(($J$3-D92)/100-(0.08)))</f>
        <v>231986.91011235956</v>
      </c>
      <c r="K92" s="114">
        <f>(D92+8+1.2)+(F92+H92)</f>
        <v>29.3215</v>
      </c>
      <c r="L92" s="86">
        <v>0</v>
      </c>
      <c r="M92" s="117"/>
      <c r="N92" s="113">
        <f>C92/((100-K92)/100)+L92</f>
        <v>292123.27652680804</v>
      </c>
      <c r="O92" s="114" t="s">
        <v>42</v>
      </c>
      <c r="P92" s="118" t="s">
        <v>64</v>
      </c>
    </row>
    <row r="93" spans="1:16" x14ac:dyDescent="0.25">
      <c r="A93" s="118" t="s">
        <v>68</v>
      </c>
      <c r="B93" s="118" t="s">
        <v>69</v>
      </c>
      <c r="C93" s="100">
        <v>206468.35</v>
      </c>
      <c r="D93" s="1">
        <v>3</v>
      </c>
      <c r="E93" s="118">
        <v>14.15</v>
      </c>
      <c r="F93" s="117">
        <f t="shared" si="8"/>
        <v>17.121500000000001</v>
      </c>
      <c r="G93" s="116" t="s">
        <v>903</v>
      </c>
      <c r="H93" s="115">
        <f t="shared" si="7"/>
        <v>0</v>
      </c>
      <c r="I93" s="95">
        <f>(C93/(($J$3-D93)/100))</f>
        <v>212853.96907216497</v>
      </c>
      <c r="J93" s="90">
        <f>(C93/(($J$3-D93)/100-(0.08)))</f>
        <v>231986.91011235956</v>
      </c>
      <c r="K93" s="114">
        <f>(D93+8+1.2)+(F93+H93)</f>
        <v>29.3215</v>
      </c>
      <c r="L93" s="86">
        <v>0</v>
      </c>
      <c r="M93" s="117"/>
      <c r="N93" s="113">
        <f>C93/((100-K93)/100)+L93</f>
        <v>292123.27652680804</v>
      </c>
      <c r="O93" s="114" t="s">
        <v>42</v>
      </c>
      <c r="P93" s="118" t="s">
        <v>64</v>
      </c>
    </row>
    <row r="94" spans="1:16" x14ac:dyDescent="0.25">
      <c r="A94" s="118" t="s">
        <v>79</v>
      </c>
      <c r="B94" s="118" t="s">
        <v>80</v>
      </c>
      <c r="C94" s="100">
        <v>232267.97</v>
      </c>
      <c r="D94" s="1">
        <v>3</v>
      </c>
      <c r="E94" s="118">
        <v>14.15</v>
      </c>
      <c r="F94" s="117">
        <f t="shared" si="8"/>
        <v>17.121500000000001</v>
      </c>
      <c r="G94" s="116" t="s">
        <v>1302</v>
      </c>
      <c r="H94" s="115">
        <f t="shared" si="7"/>
        <v>0</v>
      </c>
      <c r="I94" s="95">
        <f>(C94/(($J$3-D94)/100))</f>
        <v>239451.51546391755</v>
      </c>
      <c r="J94" s="90">
        <f>(C94/(($J$3-D94)/100-(0.08)))</f>
        <v>260975.24719101124</v>
      </c>
      <c r="K94" s="114">
        <f>(D94+8+1.2)+(F94+H94)</f>
        <v>29.3215</v>
      </c>
      <c r="L94" s="86">
        <v>0</v>
      </c>
      <c r="M94" s="117"/>
      <c r="N94" s="113">
        <f>C94/((100-K94)/100)+L94</f>
        <v>328626.0602587774</v>
      </c>
      <c r="O94" s="114" t="s">
        <v>42</v>
      </c>
      <c r="P94" s="118" t="s">
        <v>64</v>
      </c>
    </row>
    <row r="95" spans="1:16" x14ac:dyDescent="0.25">
      <c r="A95" s="118" t="s">
        <v>81</v>
      </c>
      <c r="B95" s="118" t="s">
        <v>82</v>
      </c>
      <c r="C95" s="100">
        <v>232267.97</v>
      </c>
      <c r="D95" s="1">
        <v>5</v>
      </c>
      <c r="E95" s="118">
        <v>14.15</v>
      </c>
      <c r="F95" s="117">
        <f t="shared" si="8"/>
        <v>17.121500000000001</v>
      </c>
      <c r="G95" s="116" t="s">
        <v>903</v>
      </c>
      <c r="H95" s="115">
        <f t="shared" si="7"/>
        <v>0</v>
      </c>
      <c r="I95" s="95">
        <f>(C95/(($J$3-D95)/100))</f>
        <v>244492.6</v>
      </c>
      <c r="J95" s="90">
        <f>(C95/(($J$3-D95)/100-(0.08)))</f>
        <v>266974.67816091952</v>
      </c>
      <c r="K95" s="114">
        <f>(D95+8+1.2)+(F95+H95)</f>
        <v>31.3215</v>
      </c>
      <c r="L95" s="86">
        <v>0</v>
      </c>
      <c r="M95" s="117"/>
      <c r="N95" s="113">
        <f>C95/((100-K95)/100)+L95</f>
        <v>338196.04388564109</v>
      </c>
      <c r="O95" s="114" t="s">
        <v>42</v>
      </c>
      <c r="P95" s="118" t="s">
        <v>64</v>
      </c>
    </row>
    <row r="96" spans="1:16" x14ac:dyDescent="0.25">
      <c r="A96" s="118" t="s">
        <v>83</v>
      </c>
      <c r="B96" s="118" t="s">
        <v>84</v>
      </c>
      <c r="C96" s="100">
        <v>232267.97</v>
      </c>
      <c r="D96" s="1">
        <v>3</v>
      </c>
      <c r="E96" s="118">
        <v>14.15</v>
      </c>
      <c r="F96" s="117">
        <f t="shared" si="8"/>
        <v>17.121500000000001</v>
      </c>
      <c r="G96" s="116" t="s">
        <v>903</v>
      </c>
      <c r="H96" s="115">
        <f t="shared" si="7"/>
        <v>0</v>
      </c>
      <c r="I96" s="95">
        <f>(C96/(($J$3-D96)/100))</f>
        <v>239451.51546391755</v>
      </c>
      <c r="J96" s="90">
        <f>(C96/(($J$3-D96)/100-(0.08)))</f>
        <v>260975.24719101124</v>
      </c>
      <c r="K96" s="114">
        <f>(D96+8+1.2)+(F96+H96)</f>
        <v>29.3215</v>
      </c>
      <c r="L96" s="86">
        <v>0</v>
      </c>
      <c r="M96" s="117"/>
      <c r="N96" s="113">
        <f>C96/((100-K96)/100)+L96</f>
        <v>328626.0602587774</v>
      </c>
      <c r="O96" s="114" t="s">
        <v>42</v>
      </c>
      <c r="P96" s="118" t="s">
        <v>64</v>
      </c>
    </row>
    <row r="97" spans="1:16" x14ac:dyDescent="0.25">
      <c r="A97" s="118" t="s">
        <v>85</v>
      </c>
      <c r="B97" s="118" t="s">
        <v>86</v>
      </c>
      <c r="C97" s="100">
        <v>206468.35</v>
      </c>
      <c r="D97" s="1">
        <v>3</v>
      </c>
      <c r="E97" s="118">
        <v>14.15</v>
      </c>
      <c r="F97" s="117">
        <f t="shared" si="8"/>
        <v>17.121500000000001</v>
      </c>
      <c r="G97" s="116" t="s">
        <v>1302</v>
      </c>
      <c r="H97" s="115">
        <f t="shared" si="7"/>
        <v>0</v>
      </c>
      <c r="I97" s="95">
        <f>(C97/(($J$3-D97)/100))</f>
        <v>212853.96907216497</v>
      </c>
      <c r="J97" s="90">
        <f>(C97/(($J$3-D97)/100-(0.08)))</f>
        <v>231986.91011235956</v>
      </c>
      <c r="K97" s="114">
        <f>(D97+8+1.2)+(F97+H97)</f>
        <v>29.3215</v>
      </c>
      <c r="L97" s="86">
        <v>0</v>
      </c>
      <c r="M97" s="117"/>
      <c r="N97" s="113">
        <f>C97/((100-K97)/100)+L97</f>
        <v>292123.27652680804</v>
      </c>
      <c r="O97" s="114" t="s">
        <v>42</v>
      </c>
      <c r="P97" s="118" t="s">
        <v>64</v>
      </c>
    </row>
    <row r="98" spans="1:16" x14ac:dyDescent="0.25">
      <c r="A98" s="118" t="s">
        <v>89</v>
      </c>
      <c r="B98" s="118" t="s">
        <v>90</v>
      </c>
      <c r="C98" s="100">
        <v>232267.97</v>
      </c>
      <c r="D98" s="1">
        <v>3</v>
      </c>
      <c r="E98" s="118">
        <v>14.15</v>
      </c>
      <c r="F98" s="117">
        <f t="shared" si="8"/>
        <v>17.121500000000001</v>
      </c>
      <c r="G98" s="116" t="s">
        <v>903</v>
      </c>
      <c r="H98" s="115">
        <f t="shared" si="7"/>
        <v>0</v>
      </c>
      <c r="I98" s="95">
        <f>(C98/(($J$3-D98)/100))</f>
        <v>239451.51546391755</v>
      </c>
      <c r="J98" s="90">
        <f>(C98/(($J$3-D98)/100-(0.08)))</f>
        <v>260975.24719101124</v>
      </c>
      <c r="K98" s="114">
        <f>(D98+8+1.2)+(F98+H98)</f>
        <v>29.3215</v>
      </c>
      <c r="L98" s="86">
        <v>0</v>
      </c>
      <c r="M98" s="117"/>
      <c r="N98" s="113">
        <f>C98/((100-K98)/100)+L98</f>
        <v>328626.0602587774</v>
      </c>
      <c r="O98" s="114" t="s">
        <v>42</v>
      </c>
      <c r="P98" s="118" t="s">
        <v>64</v>
      </c>
    </row>
    <row r="99" spans="1:16" x14ac:dyDescent="0.25">
      <c r="A99" s="118" t="s">
        <v>102</v>
      </c>
      <c r="B99" s="118" t="s">
        <v>103</v>
      </c>
      <c r="C99" s="100">
        <v>206468.35</v>
      </c>
      <c r="D99" s="1">
        <v>3</v>
      </c>
      <c r="E99" s="118">
        <v>14.15</v>
      </c>
      <c r="F99" s="117">
        <f t="shared" si="8"/>
        <v>17.121500000000001</v>
      </c>
      <c r="G99" s="116" t="s">
        <v>1300</v>
      </c>
      <c r="H99" s="115">
        <f t="shared" ref="H99:H147" si="9">(IF(G99=$G$3,$H$3)+IF(G99=$G$4,$H$4)+IF(G99=$G$5,$H$5)+IF(G99=$G$6,$H$6)+IF(G99=$G$7,$H$7)+IF(G99=$G$8,$H$8)+IF(G99=$G$9,$H$9)+IF(G99=$G$10,$H$10)+IF(G99=$G$11,$H$11))</f>
        <v>0</v>
      </c>
      <c r="I99" s="95">
        <f>(C99/(($J$3-D99)/100))</f>
        <v>212853.96907216497</v>
      </c>
      <c r="J99" s="90">
        <f>(C99/(($J$3-D99)/100-(0.08)))</f>
        <v>231986.91011235956</v>
      </c>
      <c r="K99" s="114">
        <f>(D99+8+1.2)+(F99+H99)</f>
        <v>29.3215</v>
      </c>
      <c r="L99" s="86">
        <v>0</v>
      </c>
      <c r="M99" s="117"/>
      <c r="N99" s="113">
        <f>C99/((100-K99)/100)+L99</f>
        <v>292123.27652680804</v>
      </c>
      <c r="O99" s="114" t="s">
        <v>42</v>
      </c>
      <c r="P99" s="118" t="s">
        <v>64</v>
      </c>
    </row>
    <row r="100" spans="1:16" x14ac:dyDescent="0.25">
      <c r="A100" s="118" t="s">
        <v>115</v>
      </c>
      <c r="B100" s="118" t="s">
        <v>116</v>
      </c>
      <c r="C100" s="100">
        <v>237714.18</v>
      </c>
      <c r="D100" s="1">
        <v>3</v>
      </c>
      <c r="E100" s="118">
        <v>14.15</v>
      </c>
      <c r="F100" s="117">
        <f t="shared" si="8"/>
        <v>17.121500000000001</v>
      </c>
      <c r="G100" s="116" t="s">
        <v>903</v>
      </c>
      <c r="H100" s="115">
        <f t="shared" si="9"/>
        <v>0</v>
      </c>
      <c r="I100" s="95">
        <f>(C100/(($J$3-D100)/100))</f>
        <v>245066.1649484536</v>
      </c>
      <c r="J100" s="90">
        <f>(C100/(($J$3-D100)/100-(0.08)))</f>
        <v>267094.58426966291</v>
      </c>
      <c r="K100" s="114">
        <f>(D100+8+1.2)+(F100+H100)</f>
        <v>29.3215</v>
      </c>
      <c r="L100" s="86">
        <v>0</v>
      </c>
      <c r="M100" s="117"/>
      <c r="N100" s="113">
        <f>C100/((100-K100)/100)+L100</f>
        <v>336331.67087586748</v>
      </c>
      <c r="O100" s="114" t="s">
        <v>42</v>
      </c>
      <c r="P100" s="118" t="s">
        <v>64</v>
      </c>
    </row>
    <row r="101" spans="1:16" x14ac:dyDescent="0.25">
      <c r="A101" s="118" t="s">
        <v>126</v>
      </c>
      <c r="B101" s="118" t="s">
        <v>127</v>
      </c>
      <c r="C101" s="100">
        <v>237714.18</v>
      </c>
      <c r="D101" s="1">
        <v>3</v>
      </c>
      <c r="E101" s="118">
        <v>14.15</v>
      </c>
      <c r="F101" s="117">
        <f t="shared" si="8"/>
        <v>17.121500000000001</v>
      </c>
      <c r="G101" s="116" t="s">
        <v>903</v>
      </c>
      <c r="H101" s="115">
        <f t="shared" si="9"/>
        <v>0</v>
      </c>
      <c r="I101" s="95">
        <f>(C101/(($J$3-D101)/100))</f>
        <v>245066.1649484536</v>
      </c>
      <c r="J101" s="90">
        <f>(C101/(($J$3-D101)/100-(0.08)))</f>
        <v>267094.58426966291</v>
      </c>
      <c r="K101" s="114">
        <f>(D101+8+1.2)+(F101+H101)</f>
        <v>29.3215</v>
      </c>
      <c r="L101" s="86">
        <v>0</v>
      </c>
      <c r="M101" s="117"/>
      <c r="N101" s="113">
        <f>C101/((100-K101)/100)+L101</f>
        <v>336331.67087586748</v>
      </c>
      <c r="O101" s="114" t="s">
        <v>42</v>
      </c>
      <c r="P101" s="118" t="s">
        <v>64</v>
      </c>
    </row>
    <row r="102" spans="1:16" x14ac:dyDescent="0.25">
      <c r="A102" s="118" t="s">
        <v>130</v>
      </c>
      <c r="B102" s="118" t="s">
        <v>131</v>
      </c>
      <c r="C102" s="100">
        <v>316354.5</v>
      </c>
      <c r="D102" s="1">
        <v>3</v>
      </c>
      <c r="E102" s="118">
        <v>14.15</v>
      </c>
      <c r="F102" s="117">
        <f t="shared" si="8"/>
        <v>17.121500000000001</v>
      </c>
      <c r="G102" s="116" t="s">
        <v>903</v>
      </c>
      <c r="H102" s="115">
        <f t="shared" si="9"/>
        <v>0</v>
      </c>
      <c r="I102" s="95">
        <f>(C102/(($J$3-D102)/100))</f>
        <v>326138.65979381447</v>
      </c>
      <c r="J102" s="90">
        <f>(C102/(($J$3-D102)/100-(0.08)))</f>
        <v>355454.49438202247</v>
      </c>
      <c r="K102" s="114">
        <f>(D102+8+1.2)+(F102+H102)</f>
        <v>29.3215</v>
      </c>
      <c r="L102" s="86">
        <v>0</v>
      </c>
      <c r="M102" s="117"/>
      <c r="N102" s="113">
        <f>C102/((100-K102)/100)+L102</f>
        <v>447596.51096160786</v>
      </c>
      <c r="O102" s="114" t="s">
        <v>42</v>
      </c>
      <c r="P102" s="118" t="s">
        <v>64</v>
      </c>
    </row>
    <row r="103" spans="1:16" x14ac:dyDescent="0.25">
      <c r="A103" s="118" t="s">
        <v>136</v>
      </c>
      <c r="B103" s="118" t="s">
        <v>137</v>
      </c>
      <c r="C103" s="100">
        <v>237714.18</v>
      </c>
      <c r="D103" s="1">
        <v>3</v>
      </c>
      <c r="E103" s="118">
        <v>14.15</v>
      </c>
      <c r="F103" s="117">
        <f t="shared" si="8"/>
        <v>17.121500000000001</v>
      </c>
      <c r="G103" s="116" t="s">
        <v>903</v>
      </c>
      <c r="H103" s="115">
        <f t="shared" si="9"/>
        <v>0</v>
      </c>
      <c r="I103" s="95">
        <f>(C103/(($J$3-D103)/100))</f>
        <v>245066.1649484536</v>
      </c>
      <c r="J103" s="90">
        <f>(C103/(($J$3-D103)/100-(0.08)))</f>
        <v>267094.58426966291</v>
      </c>
      <c r="K103" s="114">
        <f>(D103+8+1.2)+(F103+H103)</f>
        <v>29.3215</v>
      </c>
      <c r="L103" s="86">
        <v>0</v>
      </c>
      <c r="M103" s="117"/>
      <c r="N103" s="113">
        <f>C103/((100-K103)/100)+L103</f>
        <v>336331.67087586748</v>
      </c>
      <c r="O103" s="114" t="s">
        <v>42</v>
      </c>
      <c r="P103" s="118" t="s">
        <v>64</v>
      </c>
    </row>
    <row r="104" spans="1:16" x14ac:dyDescent="0.25">
      <c r="A104" s="118" t="s">
        <v>176</v>
      </c>
      <c r="B104" s="118" t="s">
        <v>177</v>
      </c>
      <c r="C104" s="100">
        <v>316354.5</v>
      </c>
      <c r="D104" s="1">
        <v>4</v>
      </c>
      <c r="E104" s="118">
        <v>14.15</v>
      </c>
      <c r="F104" s="117">
        <f t="shared" si="8"/>
        <v>17.121500000000001</v>
      </c>
      <c r="G104" s="116" t="s">
        <v>903</v>
      </c>
      <c r="H104" s="115">
        <f t="shared" si="9"/>
        <v>0</v>
      </c>
      <c r="I104" s="95">
        <f>(C104/(($J$3-D104)/100))</f>
        <v>329535.9375</v>
      </c>
      <c r="J104" s="90">
        <f>(C104/(($J$3-D104)/100-(0.08)))</f>
        <v>359493.75</v>
      </c>
      <c r="K104" s="114">
        <f>(D104+8+1.2)+(F104+H104)</f>
        <v>30.3215</v>
      </c>
      <c r="L104" s="86">
        <v>0</v>
      </c>
      <c r="M104" s="117"/>
      <c r="N104" s="113">
        <f>C104/((100-K104)/100)+L104</f>
        <v>454020.25014889817</v>
      </c>
      <c r="O104" s="114" t="s">
        <v>42</v>
      </c>
      <c r="P104" s="118" t="s">
        <v>64</v>
      </c>
    </row>
    <row r="105" spans="1:16" x14ac:dyDescent="0.25">
      <c r="A105" s="118" t="s">
        <v>191</v>
      </c>
      <c r="B105" s="118" t="s">
        <v>192</v>
      </c>
      <c r="C105" s="100">
        <v>237714.18</v>
      </c>
      <c r="D105" s="1">
        <v>3</v>
      </c>
      <c r="E105" s="118">
        <v>14.15</v>
      </c>
      <c r="F105" s="117">
        <f t="shared" si="8"/>
        <v>17.121500000000001</v>
      </c>
      <c r="G105" s="116" t="s">
        <v>903</v>
      </c>
      <c r="H105" s="115">
        <f t="shared" si="9"/>
        <v>0</v>
      </c>
      <c r="I105" s="95">
        <f>(C105/(($J$3-D105)/100))</f>
        <v>245066.1649484536</v>
      </c>
      <c r="J105" s="90">
        <f>(C105/(($J$3-D105)/100-(0.08)))</f>
        <v>267094.58426966291</v>
      </c>
      <c r="K105" s="114">
        <f>(D105+8+1.2)+(F105+H105)</f>
        <v>29.3215</v>
      </c>
      <c r="L105" s="86"/>
      <c r="M105" s="117"/>
      <c r="N105" s="113">
        <f>C105/((100-K105)/100)+L105</f>
        <v>336331.67087586748</v>
      </c>
      <c r="O105" s="114" t="s">
        <v>42</v>
      </c>
      <c r="P105" s="118" t="s">
        <v>64</v>
      </c>
    </row>
    <row r="106" spans="1:16" x14ac:dyDescent="0.25">
      <c r="A106" s="118" t="s">
        <v>1561</v>
      </c>
      <c r="B106" s="118" t="s">
        <v>1556</v>
      </c>
      <c r="C106" s="100">
        <v>305142</v>
      </c>
      <c r="D106" s="1">
        <v>3</v>
      </c>
      <c r="E106" s="118">
        <v>14.15</v>
      </c>
      <c r="F106" s="117">
        <f t="shared" ref="F106:F112" si="10">E106*1.21</f>
        <v>17.121500000000001</v>
      </c>
      <c r="G106" s="116" t="s">
        <v>903</v>
      </c>
      <c r="H106" s="115">
        <f t="shared" ref="H106:H113" si="11">(IF(G106=$G$3,$H$3)+IF(G106=$G$4,$H$4)+IF(G106=$G$5,$H$5)+IF(G106=$G$6,$H$6)+IF(G106=$G$7,$H$7)+IF(G106=$G$8,$H$8)+IF(G106=$G$9,$H$9)+IF(G106=$G$10,$H$10)+IF(G106=$G$11,$H$11))</f>
        <v>0</v>
      </c>
      <c r="I106" s="95">
        <f>(C106/(($J$3-D106)/100))</f>
        <v>314579.381443299</v>
      </c>
      <c r="J106" s="90">
        <f>(C106/(($J$3-D106)/100-(0.08)))</f>
        <v>342856.17977528088</v>
      </c>
      <c r="K106" s="114">
        <f>(D106+8+1.2)+(F106+H106)</f>
        <v>29.3215</v>
      </c>
      <c r="L106" s="86"/>
      <c r="M106" s="117"/>
      <c r="N106" s="113">
        <f>C106/((100-K106)/100)+L106</f>
        <v>431732.42216515628</v>
      </c>
      <c r="O106" s="114" t="s">
        <v>25</v>
      </c>
      <c r="P106" s="118" t="s">
        <v>64</v>
      </c>
    </row>
    <row r="107" spans="1:16" x14ac:dyDescent="0.25">
      <c r="A107" s="118" t="s">
        <v>1562</v>
      </c>
      <c r="B107" s="118" t="s">
        <v>1557</v>
      </c>
      <c r="C107" s="100">
        <v>305142</v>
      </c>
      <c r="D107" s="1">
        <v>3</v>
      </c>
      <c r="E107" s="118">
        <v>14.15</v>
      </c>
      <c r="F107" s="117">
        <f t="shared" si="10"/>
        <v>17.121500000000001</v>
      </c>
      <c r="G107" s="116" t="s">
        <v>903</v>
      </c>
      <c r="H107" s="115">
        <f t="shared" si="11"/>
        <v>0</v>
      </c>
      <c r="I107" s="95">
        <f>(C107/(($J$3-D107)/100))</f>
        <v>314579.381443299</v>
      </c>
      <c r="J107" s="90">
        <f>(C107/(($J$3-D107)/100-(0.08)))</f>
        <v>342856.17977528088</v>
      </c>
      <c r="K107" s="114">
        <f>(D107+8+1.2)+(F107+H107)</f>
        <v>29.3215</v>
      </c>
      <c r="L107" s="86"/>
      <c r="M107" s="117"/>
      <c r="N107" s="113">
        <f>C107/((100-K107)/100)+L107</f>
        <v>431732.42216515628</v>
      </c>
      <c r="O107" s="114" t="s">
        <v>25</v>
      </c>
      <c r="P107" s="118" t="s">
        <v>64</v>
      </c>
    </row>
    <row r="108" spans="1:16" x14ac:dyDescent="0.25">
      <c r="A108" s="118" t="s">
        <v>1563</v>
      </c>
      <c r="B108" s="118" t="s">
        <v>1558</v>
      </c>
      <c r="C108" s="100">
        <v>344944</v>
      </c>
      <c r="D108" s="1">
        <v>3</v>
      </c>
      <c r="E108" s="118">
        <v>14.15</v>
      </c>
      <c r="F108" s="117">
        <f t="shared" si="10"/>
        <v>17.121500000000001</v>
      </c>
      <c r="G108" s="116" t="s">
        <v>903</v>
      </c>
      <c r="H108" s="115">
        <f t="shared" si="11"/>
        <v>0</v>
      </c>
      <c r="I108" s="95">
        <f>(C108/(($J$3-D108)/100))</f>
        <v>355612.37113402062</v>
      </c>
      <c r="J108" s="90">
        <f>(C108/(($J$3-D108)/100-(0.08)))</f>
        <v>387577.52808988764</v>
      </c>
      <c r="K108" s="114">
        <f>(D108+8+1.2)+(F108+H108)</f>
        <v>29.3215</v>
      </c>
      <c r="L108" s="86"/>
      <c r="M108" s="117"/>
      <c r="N108" s="113">
        <f>C108/((100-K108)/100)+L108</f>
        <v>488046.57710619213</v>
      </c>
      <c r="O108" s="114" t="s">
        <v>25</v>
      </c>
      <c r="P108" s="118" t="s">
        <v>64</v>
      </c>
    </row>
    <row r="109" spans="1:16" x14ac:dyDescent="0.25">
      <c r="A109" s="118" t="s">
        <v>1564</v>
      </c>
      <c r="B109" s="118" t="s">
        <v>1559</v>
      </c>
      <c r="C109" s="100">
        <v>437813</v>
      </c>
      <c r="D109" s="1">
        <v>3</v>
      </c>
      <c r="E109" s="118">
        <v>14.15</v>
      </c>
      <c r="F109" s="117">
        <f t="shared" si="10"/>
        <v>17.121500000000001</v>
      </c>
      <c r="G109" s="116" t="s">
        <v>903</v>
      </c>
      <c r="H109" s="115">
        <f t="shared" si="11"/>
        <v>0</v>
      </c>
      <c r="I109" s="95">
        <f>(C109/(($J$3-D109)/100))</f>
        <v>451353.60824742267</v>
      </c>
      <c r="J109" s="90">
        <f>(C109/(($J$3-D109)/100-(0.08)))</f>
        <v>491924.71910112357</v>
      </c>
      <c r="K109" s="114">
        <f>(D109+8+1.2)+(F109+H109)</f>
        <v>29.3215</v>
      </c>
      <c r="L109" s="86"/>
      <c r="M109" s="117"/>
      <c r="N109" s="113">
        <f>C109/((100-K109)/100)+L109</f>
        <v>619442.97063463426</v>
      </c>
      <c r="O109" s="114" t="s">
        <v>25</v>
      </c>
      <c r="P109" s="118" t="s">
        <v>64</v>
      </c>
    </row>
    <row r="110" spans="1:16" x14ac:dyDescent="0.25">
      <c r="A110" s="118" t="s">
        <v>1639</v>
      </c>
      <c r="B110" s="118" t="s">
        <v>1640</v>
      </c>
      <c r="C110" s="100">
        <v>398012</v>
      </c>
      <c r="D110" s="1">
        <v>3</v>
      </c>
      <c r="E110" s="118">
        <v>14.15</v>
      </c>
      <c r="F110" s="117">
        <f t="shared" si="10"/>
        <v>17.121500000000001</v>
      </c>
      <c r="G110" s="116" t="s">
        <v>903</v>
      </c>
      <c r="H110" s="115">
        <f t="shared" si="11"/>
        <v>0</v>
      </c>
      <c r="I110" s="95">
        <f>(C110/(($J$3-D110)/100))</f>
        <v>410321.64948453609</v>
      </c>
      <c r="J110" s="90">
        <f>(C110/(($J$3-D110)/100-(0.08)))</f>
        <v>447204.49438202247</v>
      </c>
      <c r="K110" s="114">
        <f>(D110+8+1.2)+(F110+H110)</f>
        <v>29.3215</v>
      </c>
      <c r="L110" s="86"/>
      <c r="M110" s="117"/>
      <c r="N110" s="113">
        <f>C110/((100-K110)/100)+L110</f>
        <v>563130.23055101617</v>
      </c>
      <c r="O110" s="114" t="s">
        <v>25</v>
      </c>
      <c r="P110" s="118" t="s">
        <v>64</v>
      </c>
    </row>
    <row r="111" spans="1:16" x14ac:dyDescent="0.25">
      <c r="A111" s="118" t="s">
        <v>1565</v>
      </c>
      <c r="B111" s="118" t="s">
        <v>1560</v>
      </c>
      <c r="C111" s="100">
        <v>563850</v>
      </c>
      <c r="D111" s="1">
        <v>3</v>
      </c>
      <c r="E111" s="118">
        <v>14.15</v>
      </c>
      <c r="F111" s="117">
        <f t="shared" si="10"/>
        <v>17.121500000000001</v>
      </c>
      <c r="G111" s="116" t="s">
        <v>903</v>
      </c>
      <c r="H111" s="115">
        <f t="shared" si="11"/>
        <v>0</v>
      </c>
      <c r="I111" s="95">
        <f>(C111/(($J$3-D111)/100))</f>
        <v>581288.65979381441</v>
      </c>
      <c r="J111" s="90">
        <f>(C111/(($J$3-D111)/100-(0.08)))</f>
        <v>633539.32584269659</v>
      </c>
      <c r="K111" s="114">
        <f>(D111+8+1.2)+(F111+H111)</f>
        <v>29.3215</v>
      </c>
      <c r="L111" s="86"/>
      <c r="M111" s="117"/>
      <c r="N111" s="113">
        <f>C111/((100-K111)/100)+L111</f>
        <v>797767.35499480041</v>
      </c>
      <c r="O111" s="114" t="s">
        <v>25</v>
      </c>
      <c r="P111" s="118" t="s">
        <v>64</v>
      </c>
    </row>
    <row r="112" spans="1:16" x14ac:dyDescent="0.25">
      <c r="A112" s="118" t="s">
        <v>1666</v>
      </c>
      <c r="B112" s="118" t="s">
        <v>1667</v>
      </c>
      <c r="C112" s="100">
        <v>466569</v>
      </c>
      <c r="D112" s="1">
        <v>3</v>
      </c>
      <c r="E112" s="118">
        <v>14.15</v>
      </c>
      <c r="F112" s="117">
        <f t="shared" si="10"/>
        <v>17.121500000000001</v>
      </c>
      <c r="G112" s="116" t="s">
        <v>903</v>
      </c>
      <c r="H112" s="115">
        <f t="shared" ref="H112" si="12">(IF(G112=$G$3,$H$3)+IF(G112=$G$4,$H$4)+IF(G112=$G$5,$H$5)+IF(G112=$G$6,$H$6)+IF(G112=$G$7,$H$7)+IF(G112=$G$8,$H$8)+IF(G112=$G$9,$H$9)+IF(G112=$G$10,$H$10)+IF(G112=$G$11,$H$11))</f>
        <v>0</v>
      </c>
      <c r="I112" s="95">
        <f>(C112/(($J$3-D112)/100))</f>
        <v>480998.96907216497</v>
      </c>
      <c r="J112" s="90">
        <f>(C112/(($J$3-D112)/100-(0.08)))</f>
        <v>524234.83146067418</v>
      </c>
      <c r="K112" s="114">
        <f>(D112+8+1.2)+(F112+H112)</f>
        <v>29.3215</v>
      </c>
      <c r="L112" s="86"/>
      <c r="M112" s="117"/>
      <c r="N112" s="113">
        <f>C112/((100-K112)/100)+L112</f>
        <v>660128.61053927289</v>
      </c>
      <c r="O112" s="114" t="s">
        <v>1094</v>
      </c>
      <c r="P112" s="118" t="s">
        <v>1668</v>
      </c>
    </row>
    <row r="113" spans="1:16" x14ac:dyDescent="0.25">
      <c r="A113" s="118" t="s">
        <v>1552</v>
      </c>
      <c r="B113" s="118" t="s">
        <v>1540</v>
      </c>
      <c r="C113" s="100">
        <v>56639</v>
      </c>
      <c r="D113" s="1">
        <v>8</v>
      </c>
      <c r="E113" s="118">
        <v>14.15</v>
      </c>
      <c r="F113" s="117">
        <f t="shared" si="8"/>
        <v>17.121500000000001</v>
      </c>
      <c r="G113" s="116" t="s">
        <v>903</v>
      </c>
      <c r="H113" s="115">
        <f t="shared" si="11"/>
        <v>0</v>
      </c>
      <c r="I113" s="95">
        <f>(C113/(($J$3-D113)/100))</f>
        <v>61564.130434782608</v>
      </c>
      <c r="J113" s="90">
        <f>(C113/(($J$3-D113)/100-(0.08)))</f>
        <v>67427.380952380947</v>
      </c>
      <c r="K113" s="114">
        <f>(D113+8+1.2)+(F113+H113)</f>
        <v>34.3215</v>
      </c>
      <c r="L113" s="86">
        <v>9900</v>
      </c>
      <c r="M113" s="117"/>
      <c r="N113" s="113">
        <f>C113/((100-K113)/100)+L113</f>
        <v>96136.744140015391</v>
      </c>
      <c r="O113" s="114" t="s">
        <v>1555</v>
      </c>
      <c r="P113" s="118" t="s">
        <v>28</v>
      </c>
    </row>
    <row r="114" spans="1:16" x14ac:dyDescent="0.25">
      <c r="A114" s="118" t="s">
        <v>1475</v>
      </c>
      <c r="B114" s="118" t="s">
        <v>1476</v>
      </c>
      <c r="C114" s="100">
        <v>118800</v>
      </c>
      <c r="D114" s="1">
        <v>3</v>
      </c>
      <c r="E114" s="118">
        <v>14.15</v>
      </c>
      <c r="F114" s="117">
        <f t="shared" si="8"/>
        <v>17.121500000000001</v>
      </c>
      <c r="G114" s="116" t="s">
        <v>1300</v>
      </c>
      <c r="H114" s="115">
        <f t="shared" si="9"/>
        <v>0</v>
      </c>
      <c r="I114" s="95">
        <f>(C114/(($J$3-D114)/100))</f>
        <v>122474.22680412371</v>
      </c>
      <c r="J114" s="90">
        <f>(C114/(($J$3-D114)/100-(0.08)))</f>
        <v>133483.14606741574</v>
      </c>
      <c r="K114" s="114">
        <f>(D114+8+1.2)+(F114+H114)</f>
        <v>29.3215</v>
      </c>
      <c r="L114" s="86">
        <v>13685</v>
      </c>
      <c r="M114" s="117"/>
      <c r="N114" s="113">
        <f>C114/((100-K114)/100)+L114</f>
        <v>181770.06122795475</v>
      </c>
      <c r="O114" s="114" t="s">
        <v>1090</v>
      </c>
      <c r="P114" s="118" t="s">
        <v>18</v>
      </c>
    </row>
    <row r="115" spans="1:16" x14ac:dyDescent="0.25">
      <c r="A115" s="118" t="s">
        <v>1126</v>
      </c>
      <c r="B115" s="118" t="s">
        <v>1481</v>
      </c>
      <c r="C115" s="100">
        <v>160600</v>
      </c>
      <c r="D115" s="1">
        <v>3</v>
      </c>
      <c r="E115" s="118">
        <v>14.15</v>
      </c>
      <c r="F115" s="117">
        <f t="shared" si="8"/>
        <v>17.121500000000001</v>
      </c>
      <c r="G115" s="116" t="s">
        <v>1620</v>
      </c>
      <c r="H115" s="115">
        <f t="shared" si="9"/>
        <v>21.538</v>
      </c>
      <c r="I115" s="95">
        <f>(C115/(($J$3-D115)/100))</f>
        <v>165567.01030927835</v>
      </c>
      <c r="J115" s="90">
        <f>(C115/(($J$3-D115)/100-(0.08)))</f>
        <v>180449.4382022472</v>
      </c>
      <c r="K115" s="114">
        <f>(D115+8+1.2)+(F115+H115)</f>
        <v>50.859499999999997</v>
      </c>
      <c r="L115" s="86">
        <v>13685</v>
      </c>
      <c r="M115" s="117"/>
      <c r="N115" s="113">
        <f>C115/((100-K115)/100)+L115</f>
        <v>340503.00144483673</v>
      </c>
      <c r="O115" s="114" t="s">
        <v>1090</v>
      </c>
      <c r="P115" s="118" t="s">
        <v>18</v>
      </c>
    </row>
    <row r="116" spans="1:16" x14ac:dyDescent="0.25">
      <c r="A116" s="118" t="s">
        <v>1477</v>
      </c>
      <c r="B116" s="118" t="s">
        <v>1478</v>
      </c>
      <c r="C116" s="100">
        <v>170500</v>
      </c>
      <c r="D116" s="1">
        <v>3</v>
      </c>
      <c r="E116" s="118">
        <v>14.15</v>
      </c>
      <c r="F116" s="117">
        <f t="shared" si="8"/>
        <v>17.121500000000001</v>
      </c>
      <c r="G116" s="116" t="s">
        <v>1619</v>
      </c>
      <c r="H116" s="115">
        <f t="shared" si="9"/>
        <v>16.213999999999999</v>
      </c>
      <c r="I116" s="95">
        <f>(C116/(($J$3-D116)/100))</f>
        <v>175773.19587628866</v>
      </c>
      <c r="J116" s="90">
        <f>(C116/(($J$3-D116)/100-(0.08)))</f>
        <v>191573.03370786516</v>
      </c>
      <c r="K116" s="114">
        <f>(D116+8+1.2)+(F116+H116)</f>
        <v>45.535499999999999</v>
      </c>
      <c r="L116" s="86">
        <v>13685.49</v>
      </c>
      <c r="M116" s="117"/>
      <c r="N116" s="113">
        <f>C116/((100-K116)/100)+L116</f>
        <v>326733.43866380851</v>
      </c>
      <c r="O116" s="114" t="s">
        <v>35</v>
      </c>
      <c r="P116" s="118" t="s">
        <v>18</v>
      </c>
    </row>
    <row r="117" spans="1:16" x14ac:dyDescent="0.25">
      <c r="A117" s="118" t="s">
        <v>174</v>
      </c>
      <c r="B117" s="118" t="s">
        <v>175</v>
      </c>
      <c r="C117" s="100">
        <v>154351.85</v>
      </c>
      <c r="D117" s="1">
        <v>3</v>
      </c>
      <c r="E117" s="118">
        <v>14.15</v>
      </c>
      <c r="F117" s="117">
        <f>E117*1.21</f>
        <v>17.121500000000001</v>
      </c>
      <c r="G117" s="116" t="s">
        <v>903</v>
      </c>
      <c r="H117" s="115">
        <f>(IF(G117=$G$3,$H$3)+IF(G117=$G$4,$H$4)+IF(G117=$G$5,$H$5)+IF(G117=$G$6,$H$6)+IF(G117=$G$7,$H$7)+IF(G117=$G$8,$H$8)+IF(G117=$G$9,$H$9)+IF(G117=$G$10,$H$10)+IF(G117=$G$11,$H$11))</f>
        <v>0</v>
      </c>
      <c r="I117" s="95">
        <f>(C117/(($J$3-D117)/100))</f>
        <v>159125.61855670105</v>
      </c>
      <c r="J117" s="90">
        <f>(C117/(($J$3-D117)/100-(0.08)))</f>
        <v>173429.04494382022</v>
      </c>
      <c r="K117" s="114">
        <f>(D117+8+1.2)+(F117+H117)</f>
        <v>29.3215</v>
      </c>
      <c r="L117" s="86">
        <v>0</v>
      </c>
      <c r="M117" s="117"/>
      <c r="N117" s="113">
        <f>C117/((100-K117)/100)+L117</f>
        <v>218385.85991496709</v>
      </c>
      <c r="O117" s="114" t="s">
        <v>35</v>
      </c>
      <c r="P117" s="118" t="s">
        <v>18</v>
      </c>
    </row>
    <row r="118" spans="1:16" x14ac:dyDescent="0.25">
      <c r="A118" s="118" t="s">
        <v>256</v>
      </c>
      <c r="B118" s="118" t="s">
        <v>257</v>
      </c>
      <c r="C118" s="100">
        <v>92142.64</v>
      </c>
      <c r="D118" s="1">
        <v>3</v>
      </c>
      <c r="E118" s="118">
        <v>14.15</v>
      </c>
      <c r="F118" s="117">
        <f>E118*1.21</f>
        <v>17.121500000000001</v>
      </c>
      <c r="G118" s="116" t="s">
        <v>903</v>
      </c>
      <c r="H118" s="115">
        <f>(IF(G118=$G$3,$H$3)+IF(G118=$G$4,$H$4)+IF(G118=$G$5,$H$5)+IF(G118=$G$6,$H$6)+IF(G118=$G$7,$H$7)+IF(G118=$G$8,$H$8)+IF(G118=$G$9,$H$9)+IF(G118=$G$10,$H$10)+IF(G118=$G$11,$H$11))</f>
        <v>0</v>
      </c>
      <c r="I118" s="95">
        <f>(C118/(($J$3-D118)/100))</f>
        <v>94992.412371134022</v>
      </c>
      <c r="J118" s="90">
        <f>(C118/(($J$3-D118)/100-(0.08)))</f>
        <v>103531.05617977527</v>
      </c>
      <c r="K118" s="114">
        <f>(D118+8+1.2)+(F118+H118)</f>
        <v>29.3215</v>
      </c>
      <c r="L118" s="86">
        <v>0</v>
      </c>
      <c r="M118" s="117"/>
      <c r="N118" s="113">
        <f>C118/((100-K118)/100)+L118</f>
        <v>130368.69769448983</v>
      </c>
      <c r="O118" s="114" t="s">
        <v>258</v>
      </c>
      <c r="P118" s="118" t="s">
        <v>18</v>
      </c>
    </row>
    <row r="119" spans="1:16" x14ac:dyDescent="0.25">
      <c r="A119" s="118" t="s">
        <v>16</v>
      </c>
      <c r="B119" s="118" t="s">
        <v>17</v>
      </c>
      <c r="C119" s="100">
        <v>147990.01</v>
      </c>
      <c r="D119" s="1">
        <v>3</v>
      </c>
      <c r="E119" s="118">
        <v>14.15</v>
      </c>
      <c r="F119" s="117">
        <f t="shared" si="8"/>
        <v>17.121500000000001</v>
      </c>
      <c r="G119" s="116" t="s">
        <v>1237</v>
      </c>
      <c r="H119" s="115">
        <f t="shared" si="9"/>
        <v>4.84</v>
      </c>
      <c r="I119" s="95">
        <f>(C119/(($J$3-D119)/100))</f>
        <v>152567.02061855671</v>
      </c>
      <c r="J119" s="90">
        <f>(C119/(($J$3-D119)/100-(0.08)))</f>
        <v>166280.91011235956</v>
      </c>
      <c r="K119" s="114">
        <f>(D119+8+1.2)+(F119+H119)</f>
        <v>34.161500000000004</v>
      </c>
      <c r="L119" s="86">
        <v>0</v>
      </c>
      <c r="M119" s="117"/>
      <c r="N119" s="113">
        <f>C119/((100-K119)/100)+L119</f>
        <v>224777.31114773272</v>
      </c>
      <c r="O119" s="114" t="s">
        <v>19</v>
      </c>
      <c r="P119" s="118" t="s">
        <v>18</v>
      </c>
    </row>
    <row r="120" spans="1:16" x14ac:dyDescent="0.25">
      <c r="A120" s="118" t="s">
        <v>65</v>
      </c>
      <c r="B120" s="118" t="s">
        <v>66</v>
      </c>
      <c r="C120" s="100">
        <v>154222.99</v>
      </c>
      <c r="D120" s="1">
        <v>4</v>
      </c>
      <c r="E120" s="118">
        <v>14.15</v>
      </c>
      <c r="F120" s="117">
        <f t="shared" si="8"/>
        <v>17.121500000000001</v>
      </c>
      <c r="G120" s="116" t="s">
        <v>903</v>
      </c>
      <c r="H120" s="115">
        <f t="shared" si="9"/>
        <v>0</v>
      </c>
      <c r="I120" s="95">
        <f>(C120/(($J$3-D120)/100))</f>
        <v>160648.94791666666</v>
      </c>
      <c r="J120" s="90">
        <f>(C120/(($J$3-D120)/100-(0.08)))</f>
        <v>175253.39772727271</v>
      </c>
      <c r="K120" s="114">
        <f>(D120+8+1.2)+(F120+H120)</f>
        <v>30.3215</v>
      </c>
      <c r="L120" s="86">
        <v>0</v>
      </c>
      <c r="M120" s="117"/>
      <c r="N120" s="113">
        <f>C120/((100-K120)/100)+L120</f>
        <v>221335.11771923906</v>
      </c>
      <c r="O120" s="114" t="s">
        <v>67</v>
      </c>
      <c r="P120" s="118" t="s">
        <v>18</v>
      </c>
    </row>
    <row r="121" spans="1:16" x14ac:dyDescent="0.25">
      <c r="A121" s="118" t="s">
        <v>1624</v>
      </c>
      <c r="B121" s="118" t="s">
        <v>1623</v>
      </c>
      <c r="C121" s="100">
        <v>144842</v>
      </c>
      <c r="D121" s="1">
        <v>3</v>
      </c>
      <c r="E121" s="118">
        <v>14.15</v>
      </c>
      <c r="F121" s="117">
        <f t="shared" ref="F121:F122" si="13">E121*1.21</f>
        <v>17.121500000000001</v>
      </c>
      <c r="G121" s="116" t="s">
        <v>903</v>
      </c>
      <c r="H121" s="115">
        <f t="shared" ref="H121:H122" si="14">(IF(G121=$G$3,$H$3)+IF(G121=$G$4,$H$4)+IF(G121=$G$5,$H$5)+IF(G121=$G$6,$H$6)+IF(G121=$G$7,$H$7)+IF(G121=$G$8,$H$8)+IF(G121=$G$9,$H$9)+IF(G121=$G$10,$H$10)+IF(G121=$G$11,$H$11))</f>
        <v>0</v>
      </c>
      <c r="I121" s="95">
        <f>(C121/(($J$3-D121)/100))</f>
        <v>149321.64948453609</v>
      </c>
      <c r="J121" s="90">
        <f>(C121/(($J$3-D121)/100-(0.08)))</f>
        <v>162743.82022471909</v>
      </c>
      <c r="K121" s="114">
        <f>(D121+8+1.2)+(F121+H121)</f>
        <v>29.3215</v>
      </c>
      <c r="L121" s="86">
        <v>13685</v>
      </c>
      <c r="M121" s="117"/>
      <c r="N121" s="113">
        <f>C121/((100-K121)/100)+L121</f>
        <v>218615.77810083688</v>
      </c>
      <c r="O121" s="114" t="s">
        <v>67</v>
      </c>
      <c r="P121" s="118" t="s">
        <v>18</v>
      </c>
    </row>
    <row r="122" spans="1:16" x14ac:dyDescent="0.25">
      <c r="A122" s="118" t="s">
        <v>1626</v>
      </c>
      <c r="B122" s="118" t="s">
        <v>1625</v>
      </c>
      <c r="C122" s="100">
        <v>99240</v>
      </c>
      <c r="D122" s="1">
        <v>3</v>
      </c>
      <c r="E122" s="118">
        <v>14.15</v>
      </c>
      <c r="F122" s="117">
        <f t="shared" si="13"/>
        <v>17.121500000000001</v>
      </c>
      <c r="G122" s="116" t="s">
        <v>1620</v>
      </c>
      <c r="H122" s="115">
        <f t="shared" si="14"/>
        <v>21.538</v>
      </c>
      <c r="I122" s="95">
        <f>(C122/(($J$3-D122)/100))</f>
        <v>102309.27835051547</v>
      </c>
      <c r="J122" s="90">
        <f>(C122/(($J$3-D122)/100-(0.08)))</f>
        <v>111505.61797752809</v>
      </c>
      <c r="K122" s="114">
        <f>(D122+8+1.2)+(F122+H122)</f>
        <v>50.859499999999997</v>
      </c>
      <c r="L122" s="86">
        <v>11455</v>
      </c>
      <c r="M122" s="117"/>
      <c r="N122" s="113">
        <f>C122/((100-K122)/100)+L122</f>
        <v>213406.5470945554</v>
      </c>
      <c r="O122" s="114" t="s">
        <v>67</v>
      </c>
      <c r="P122" s="118" t="s">
        <v>18</v>
      </c>
    </row>
    <row r="123" spans="1:16" x14ac:dyDescent="0.25">
      <c r="A123" s="118" t="s">
        <v>1071</v>
      </c>
      <c r="B123" s="118" t="s">
        <v>1072</v>
      </c>
      <c r="C123" s="100">
        <v>106501</v>
      </c>
      <c r="D123" s="1">
        <v>3</v>
      </c>
      <c r="E123" s="118">
        <v>14.15</v>
      </c>
      <c r="F123" s="117">
        <f t="shared" si="8"/>
        <v>17.121500000000001</v>
      </c>
      <c r="G123" s="116" t="s">
        <v>1620</v>
      </c>
      <c r="H123" s="115">
        <f t="shared" si="9"/>
        <v>21.538</v>
      </c>
      <c r="I123" s="95">
        <f>(C123/(($J$3-D123)/100))</f>
        <v>109794.84536082475</v>
      </c>
      <c r="J123" s="90">
        <f>(C123/(($J$3-D123)/100-(0.08)))</f>
        <v>119664.04494382022</v>
      </c>
      <c r="K123" s="114">
        <f>(D123+8+1.2)+(F123+H123)</f>
        <v>50.859499999999997</v>
      </c>
      <c r="L123" s="86">
        <v>11455.49</v>
      </c>
      <c r="M123" s="117"/>
      <c r="N123" s="113">
        <f>C123/((100-K123)/100)+L123</f>
        <v>228183.03652476062</v>
      </c>
      <c r="O123" s="114" t="s">
        <v>1092</v>
      </c>
      <c r="P123" s="118" t="s">
        <v>18</v>
      </c>
    </row>
    <row r="124" spans="1:16" x14ac:dyDescent="0.25">
      <c r="A124" s="118" t="s">
        <v>1647</v>
      </c>
      <c r="B124" s="118" t="s">
        <v>1651</v>
      </c>
      <c r="C124" s="100">
        <v>108922</v>
      </c>
      <c r="D124" s="1">
        <v>3</v>
      </c>
      <c r="E124" s="118">
        <v>14.15</v>
      </c>
      <c r="F124" s="117">
        <f t="shared" si="8"/>
        <v>17.121500000000001</v>
      </c>
      <c r="G124" s="116" t="s">
        <v>1620</v>
      </c>
      <c r="H124" s="115">
        <f t="shared" ref="H124" si="15">(IF(G124=$G$3,$H$3)+IF(G124=$G$4,$H$4)+IF(G124=$G$5,$H$5)+IF(G124=$G$6,$H$6)+IF(G124=$G$7,$H$7)+IF(G124=$G$8,$H$8)+IF(G124=$G$9,$H$9)+IF(G124=$G$10,$H$10)+IF(G124=$G$11,$H$11))</f>
        <v>21.538</v>
      </c>
      <c r="I124" s="95">
        <f>(C124/(($J$3-D124)/100))</f>
        <v>112290.72164948453</v>
      </c>
      <c r="J124" s="90">
        <f>(C124/(($J$3-D124)/100-(0.08)))</f>
        <v>122384.26966292135</v>
      </c>
      <c r="K124" s="114">
        <f>(D124+8+1.2)+(F124+H124)</f>
        <v>50.859499999999997</v>
      </c>
      <c r="L124" s="86">
        <v>11455</v>
      </c>
      <c r="M124" s="117"/>
      <c r="N124" s="113">
        <f>C124/((100-K124)/100)+L124</f>
        <v>233109.23632238174</v>
      </c>
      <c r="O124" s="114" t="s">
        <v>67</v>
      </c>
      <c r="P124" s="118" t="s">
        <v>18</v>
      </c>
    </row>
    <row r="125" spans="1:16" x14ac:dyDescent="0.25">
      <c r="A125" s="118" t="s">
        <v>1195</v>
      </c>
      <c r="B125" s="118" t="s">
        <v>1196</v>
      </c>
      <c r="C125" s="100">
        <v>114425</v>
      </c>
      <c r="D125" s="1">
        <v>3</v>
      </c>
      <c r="E125" s="118">
        <v>14.15</v>
      </c>
      <c r="F125" s="117">
        <f>E125*1.21</f>
        <v>17.121500000000001</v>
      </c>
      <c r="G125" s="116" t="s">
        <v>1460</v>
      </c>
      <c r="H125" s="115">
        <f>(IF(G125=$G$3,$H$3)+IF(G125=$G$4,$H$4)+IF(G125=$G$5,$H$5)+IF(G125=$G$6,$H$6)+IF(G125=$G$7,$H$7)+IF(G125=$G$8,$H$8)+IF(G125=$G$9,$H$9)+IF(G125=$G$10,$H$10)+IF(G125=$G$11,$H$11))</f>
        <v>10.285</v>
      </c>
      <c r="I125" s="95">
        <f>(C125/(($J$3-D125)/100))</f>
        <v>117963.9175257732</v>
      </c>
      <c r="J125" s="90">
        <f>(C125/(($J$3-D125)/100-(0.08)))</f>
        <v>128567.41573033707</v>
      </c>
      <c r="K125" s="114">
        <f>(D125+8+1.2)+(F125+H125)</f>
        <v>39.606499999999997</v>
      </c>
      <c r="L125" s="86">
        <v>11455</v>
      </c>
      <c r="M125" s="117"/>
      <c r="N125" s="113">
        <f>C125/((100-K125)/100)+L125</f>
        <v>200920.75376489191</v>
      </c>
      <c r="O125" s="114" t="s">
        <v>1092</v>
      </c>
      <c r="P125" s="118" t="s">
        <v>18</v>
      </c>
    </row>
    <row r="126" spans="1:16" x14ac:dyDescent="0.25">
      <c r="A126" s="118" t="s">
        <v>1581</v>
      </c>
      <c r="B126" s="118" t="s">
        <v>1582</v>
      </c>
      <c r="C126" s="100">
        <v>154366</v>
      </c>
      <c r="D126" s="1">
        <v>3</v>
      </c>
      <c r="E126" s="118">
        <v>14.15</v>
      </c>
      <c r="F126" s="117">
        <f>E126*1.21</f>
        <v>17.121500000000001</v>
      </c>
      <c r="G126" s="116" t="s">
        <v>1460</v>
      </c>
      <c r="H126" s="115">
        <f>(IF(G126=$G$3,$H$3)+IF(G126=$G$4,$H$4)+IF(G126=$G$5,$H$5)+IF(G126=$G$6,$H$6)+IF(G126=$G$7,$H$7)+IF(G126=$G$8,$H$8)+IF(G126=$G$9,$H$9)+IF(G126=$G$10,$H$10)+IF(G126=$G$11,$H$11))</f>
        <v>10.285</v>
      </c>
      <c r="I126" s="95">
        <f>(C126/(($J$3-D126)/100))</f>
        <v>159140.20618556702</v>
      </c>
      <c r="J126" s="90">
        <f>(C126/(($J$3-D126)/100-(0.08)))</f>
        <v>173444.94382022473</v>
      </c>
      <c r="K126" s="114">
        <f>(D126+8+1.2)+(F126+H126)</f>
        <v>39.606499999999997</v>
      </c>
      <c r="L126" s="86">
        <v>13685</v>
      </c>
      <c r="M126" s="117"/>
      <c r="N126" s="113">
        <f>C126/((100-K126)/100)+L126</f>
        <v>269285.35434276867</v>
      </c>
      <c r="O126" s="114" t="s">
        <v>1092</v>
      </c>
      <c r="P126" s="118" t="s">
        <v>18</v>
      </c>
    </row>
    <row r="127" spans="1:16" x14ac:dyDescent="0.25">
      <c r="A127" s="118" t="s">
        <v>1131</v>
      </c>
      <c r="B127" s="118" t="s">
        <v>1132</v>
      </c>
      <c r="C127" s="100">
        <v>164081</v>
      </c>
      <c r="D127" s="1">
        <v>3</v>
      </c>
      <c r="E127" s="118">
        <v>14.15</v>
      </c>
      <c r="F127" s="117">
        <f t="shared" si="8"/>
        <v>17.121500000000001</v>
      </c>
      <c r="G127" s="116" t="s">
        <v>903</v>
      </c>
      <c r="H127" s="115">
        <f t="shared" si="9"/>
        <v>0</v>
      </c>
      <c r="I127" s="95">
        <f>(C127/(($J$3-D127)/100))</f>
        <v>169155.67010309279</v>
      </c>
      <c r="J127" s="90">
        <f>(C127/(($J$3-D127)/100-(0.08)))</f>
        <v>184360.67415730338</v>
      </c>
      <c r="K127" s="114">
        <f>(D127+8+1.2)+(F127+H127)</f>
        <v>29.3215</v>
      </c>
      <c r="L127" s="86">
        <v>13685.49</v>
      </c>
      <c r="M127" s="117"/>
      <c r="N127" s="113">
        <f>C127/((100-K127)/100)+L127</f>
        <v>245836.70996080845</v>
      </c>
      <c r="O127" s="114" t="s">
        <v>1092</v>
      </c>
      <c r="P127" s="118" t="s">
        <v>18</v>
      </c>
    </row>
    <row r="128" spans="1:16" x14ac:dyDescent="0.25">
      <c r="A128" s="118" t="s">
        <v>1634</v>
      </c>
      <c r="B128" s="118" t="s">
        <v>1633</v>
      </c>
      <c r="C128" s="100">
        <v>114639</v>
      </c>
      <c r="D128" s="1">
        <v>11</v>
      </c>
      <c r="E128" s="118">
        <v>14.15</v>
      </c>
      <c r="F128" s="117">
        <f t="shared" ref="F128" si="16">E128*1.21</f>
        <v>17.121500000000001</v>
      </c>
      <c r="G128" s="116" t="s">
        <v>1460</v>
      </c>
      <c r="H128" s="115">
        <f t="shared" ref="H128" si="17">(IF(G128=$G$3,$H$3)+IF(G128=$G$4,$H$4)+IF(G128=$G$5,$H$5)+IF(G128=$G$6,$H$6)+IF(G128=$G$7,$H$7)+IF(G128=$G$8,$H$8)+IF(G128=$G$9,$H$9)+IF(G128=$G$10,$H$10)+IF(G128=$G$11,$H$11))</f>
        <v>10.285</v>
      </c>
      <c r="I128" s="95">
        <f>(C128/(($J$3-D128)/100))</f>
        <v>128807.86516853933</v>
      </c>
      <c r="J128" s="90">
        <f>(C128/(($J$3-D128)/100-(0.08)))</f>
        <v>141529.62962962961</v>
      </c>
      <c r="K128" s="114">
        <f>(D128+8+1.2)+(F128+H128)</f>
        <v>47.606499999999997</v>
      </c>
      <c r="L128" s="86">
        <v>11445.49</v>
      </c>
      <c r="M128" s="117"/>
      <c r="N128" s="113">
        <f>C128/((100-K128)/100)+L128</f>
        <v>230249.34925735061</v>
      </c>
      <c r="O128" s="114" t="s">
        <v>15</v>
      </c>
      <c r="P128" s="118" t="s">
        <v>18</v>
      </c>
    </row>
    <row r="129" spans="1:16" x14ac:dyDescent="0.25">
      <c r="A129" s="118" t="s">
        <v>949</v>
      </c>
      <c r="B129" s="118" t="s">
        <v>952</v>
      </c>
      <c r="C129" s="100">
        <v>237616.17</v>
      </c>
      <c r="D129" s="1">
        <v>5</v>
      </c>
      <c r="E129" s="118">
        <v>16</v>
      </c>
      <c r="F129" s="117">
        <f t="shared" si="8"/>
        <v>19.36</v>
      </c>
      <c r="G129" s="116" t="s">
        <v>903</v>
      </c>
      <c r="H129" s="115">
        <f t="shared" si="9"/>
        <v>0</v>
      </c>
      <c r="I129" s="95">
        <f>(C129/(($J$3-D129)/100))</f>
        <v>250122.28421052636</v>
      </c>
      <c r="J129" s="90">
        <f>(C129/(($J$3-D129)/100-(0.08)))</f>
        <v>273122.03448275861</v>
      </c>
      <c r="K129" s="114">
        <f>(D129+8+1.2)+(F129+H129)</f>
        <v>33.56</v>
      </c>
      <c r="L129" s="86">
        <v>0</v>
      </c>
      <c r="M129" s="117"/>
      <c r="N129" s="113">
        <f>C129/((100-K129)/100)+L129</f>
        <v>357640.23178807949</v>
      </c>
      <c r="O129" s="114" t="s">
        <v>42</v>
      </c>
      <c r="P129" s="118" t="s">
        <v>955</v>
      </c>
    </row>
    <row r="130" spans="1:16" x14ac:dyDescent="0.25">
      <c r="A130" s="118" t="s">
        <v>950</v>
      </c>
      <c r="B130" s="118" t="s">
        <v>953</v>
      </c>
      <c r="C130" s="100">
        <v>313645.31</v>
      </c>
      <c r="D130" s="1">
        <v>3</v>
      </c>
      <c r="E130" s="118">
        <v>16</v>
      </c>
      <c r="F130" s="117">
        <f t="shared" si="8"/>
        <v>19.36</v>
      </c>
      <c r="G130" s="116" t="s">
        <v>903</v>
      </c>
      <c r="H130" s="115">
        <f t="shared" si="9"/>
        <v>0</v>
      </c>
      <c r="I130" s="95">
        <f>(C130/(($J$3-D130)/100))</f>
        <v>323345.68041237112</v>
      </c>
      <c r="J130" s="90">
        <f>(C130/(($J$3-D130)/100-(0.08)))</f>
        <v>352410.46067415731</v>
      </c>
      <c r="K130" s="114">
        <f>(D130+8+1.2)+(F130+H130)</f>
        <v>31.56</v>
      </c>
      <c r="L130" s="86">
        <v>0</v>
      </c>
      <c r="M130" s="117"/>
      <c r="N130" s="113">
        <f>C130/((100-K130)/100)+L130</f>
        <v>458277.77615429572</v>
      </c>
      <c r="O130" s="114" t="s">
        <v>42</v>
      </c>
      <c r="P130" s="118" t="s">
        <v>955</v>
      </c>
    </row>
    <row r="131" spans="1:16" x14ac:dyDescent="0.25">
      <c r="A131" s="118" t="s">
        <v>951</v>
      </c>
      <c r="B131" s="118" t="s">
        <v>954</v>
      </c>
      <c r="C131" s="100">
        <v>224031.5</v>
      </c>
      <c r="D131" s="1">
        <v>3</v>
      </c>
      <c r="E131" s="118">
        <v>16</v>
      </c>
      <c r="F131" s="117">
        <f t="shared" si="8"/>
        <v>19.36</v>
      </c>
      <c r="G131" s="116" t="s">
        <v>903</v>
      </c>
      <c r="H131" s="115">
        <f t="shared" si="9"/>
        <v>0</v>
      </c>
      <c r="I131" s="95">
        <f>(C131/(($J$3-D131)/100))</f>
        <v>230960.30927835053</v>
      </c>
      <c r="J131" s="90">
        <f>(C131/(($J$3-D131)/100-(0.08)))</f>
        <v>251720.78651685393</v>
      </c>
      <c r="K131" s="114">
        <f>(D131+8+1.2)+(F131+H131)</f>
        <v>31.56</v>
      </c>
      <c r="L131" s="86">
        <v>0</v>
      </c>
      <c r="M131" s="117"/>
      <c r="N131" s="113">
        <f>C131/((100-K131)/100)+L131</f>
        <v>327340.00584453536</v>
      </c>
      <c r="O131" s="114" t="s">
        <v>42</v>
      </c>
      <c r="P131" s="118" t="s">
        <v>955</v>
      </c>
    </row>
    <row r="132" spans="1:16" x14ac:dyDescent="0.25">
      <c r="A132" s="118" t="s">
        <v>223</v>
      </c>
      <c r="B132" s="118" t="s">
        <v>224</v>
      </c>
      <c r="C132" s="100">
        <v>247300.01</v>
      </c>
      <c r="D132" s="1">
        <v>3</v>
      </c>
      <c r="E132" s="118">
        <v>16</v>
      </c>
      <c r="F132" s="117">
        <f t="shared" si="8"/>
        <v>19.36</v>
      </c>
      <c r="G132" s="116" t="s">
        <v>1300</v>
      </c>
      <c r="H132" s="115">
        <f t="shared" si="9"/>
        <v>0</v>
      </c>
      <c r="I132" s="95">
        <f>(C132/(($J$3-D132)/100))</f>
        <v>254948.46391752578</v>
      </c>
      <c r="J132" s="90">
        <f>(C132/(($J$3-D132)/100-(0.08)))</f>
        <v>277865.17977528088</v>
      </c>
      <c r="K132" s="114">
        <f>(D132+8+1.2)+(F132+H132)</f>
        <v>31.56</v>
      </c>
      <c r="L132" s="86">
        <v>0</v>
      </c>
      <c r="M132" s="117"/>
      <c r="N132" s="113">
        <f>C132/((100-K132)/100)+L132</f>
        <v>361338.4132086499</v>
      </c>
      <c r="O132" s="114" t="s">
        <v>42</v>
      </c>
      <c r="P132" s="118" t="s">
        <v>41</v>
      </c>
    </row>
    <row r="133" spans="1:16" x14ac:dyDescent="0.25">
      <c r="A133" s="118" t="s">
        <v>200</v>
      </c>
      <c r="B133" s="118" t="s">
        <v>201</v>
      </c>
      <c r="C133" s="100">
        <v>5148.01</v>
      </c>
      <c r="D133" s="1">
        <v>3</v>
      </c>
      <c r="E133" s="118">
        <v>14.5</v>
      </c>
      <c r="F133" s="117">
        <f t="shared" si="8"/>
        <v>17.544999999999998</v>
      </c>
      <c r="G133" s="116" t="s">
        <v>903</v>
      </c>
      <c r="H133" s="115">
        <f t="shared" si="9"/>
        <v>0</v>
      </c>
      <c r="I133" s="95">
        <f>(C133/(($J$3-D133)/100))</f>
        <v>5307.2268041237121</v>
      </c>
      <c r="J133" s="90">
        <f>(C133/(($J$3-D133)/100-(0.08)))</f>
        <v>5784.2808988764045</v>
      </c>
      <c r="K133" s="114">
        <f>(D133+8+1.2)+(F133+H133)</f>
        <v>29.744999999999997</v>
      </c>
      <c r="L133" s="86">
        <v>0</v>
      </c>
      <c r="M133" s="117"/>
      <c r="N133" s="113">
        <f>C133/((100-K133)/100)+L133</f>
        <v>7327.6065760444098</v>
      </c>
      <c r="O133" s="114" t="s">
        <v>203</v>
      </c>
      <c r="P133" s="118" t="s">
        <v>202</v>
      </c>
    </row>
    <row r="134" spans="1:16" x14ac:dyDescent="0.25">
      <c r="A134" s="118" t="s">
        <v>113</v>
      </c>
      <c r="B134" s="118" t="s">
        <v>114</v>
      </c>
      <c r="C134" s="100">
        <v>149483</v>
      </c>
      <c r="D134" s="1">
        <v>3</v>
      </c>
      <c r="E134" s="118">
        <v>16</v>
      </c>
      <c r="F134" s="117">
        <f t="shared" si="8"/>
        <v>19.36</v>
      </c>
      <c r="G134" s="116" t="s">
        <v>903</v>
      </c>
      <c r="H134" s="115">
        <f t="shared" si="9"/>
        <v>0</v>
      </c>
      <c r="I134" s="95">
        <f>(C134/(($J$3-D134)/100))</f>
        <v>154106.18556701031</v>
      </c>
      <c r="J134" s="90">
        <f>(C134/(($J$3-D134)/100-(0.08)))</f>
        <v>167958.42696629214</v>
      </c>
      <c r="K134" s="114">
        <f>(D134+8+1.2)+(F134+H134)</f>
        <v>31.56</v>
      </c>
      <c r="L134" s="86">
        <v>0</v>
      </c>
      <c r="M134" s="117"/>
      <c r="N134" s="113">
        <f>C134/((100-K134)/100)+L134</f>
        <v>218414.66978375218</v>
      </c>
      <c r="O134" s="114" t="s">
        <v>42</v>
      </c>
      <c r="P134" s="118" t="s">
        <v>41</v>
      </c>
    </row>
    <row r="135" spans="1:16" x14ac:dyDescent="0.25">
      <c r="A135" s="118" t="s">
        <v>39</v>
      </c>
      <c r="B135" s="118" t="s">
        <v>40</v>
      </c>
      <c r="C135" s="100">
        <v>177505</v>
      </c>
      <c r="D135" s="1">
        <v>10</v>
      </c>
      <c r="E135" s="118">
        <v>16</v>
      </c>
      <c r="F135" s="117">
        <f t="shared" si="8"/>
        <v>19.36</v>
      </c>
      <c r="G135" s="116" t="s">
        <v>903</v>
      </c>
      <c r="H135" s="115">
        <f t="shared" si="9"/>
        <v>0</v>
      </c>
      <c r="I135" s="95">
        <f>(C135/(($J$3-D135)/100))</f>
        <v>197227.77777777778</v>
      </c>
      <c r="J135" s="90">
        <f>(C135/(($J$3-D135)/100-(0.08)))</f>
        <v>216469.51219512193</v>
      </c>
      <c r="K135" s="114">
        <f>(D135+8+1.2)+(F135+H135)</f>
        <v>38.56</v>
      </c>
      <c r="L135" s="86">
        <v>0</v>
      </c>
      <c r="M135" s="117"/>
      <c r="N135" s="113">
        <f>C135/((100-K135)/100)+L135</f>
        <v>288907.87760416669</v>
      </c>
      <c r="O135" s="114" t="s">
        <v>42</v>
      </c>
      <c r="P135" s="118" t="s">
        <v>41</v>
      </c>
    </row>
    <row r="136" spans="1:16" x14ac:dyDescent="0.25">
      <c r="A136" s="118" t="s">
        <v>53</v>
      </c>
      <c r="B136" s="118" t="s">
        <v>54</v>
      </c>
      <c r="C136" s="100">
        <v>163318.54</v>
      </c>
      <c r="D136" s="1">
        <v>2.5</v>
      </c>
      <c r="E136" s="118">
        <v>16</v>
      </c>
      <c r="F136" s="117">
        <f t="shared" si="8"/>
        <v>19.36</v>
      </c>
      <c r="G136" s="116" t="s">
        <v>903</v>
      </c>
      <c r="H136" s="115">
        <f t="shared" si="9"/>
        <v>0</v>
      </c>
      <c r="I136" s="95">
        <f>(C136/(($J$3-D136)/100))</f>
        <v>167506.1948717949</v>
      </c>
      <c r="J136" s="90">
        <f>(C136/(($J$3-D136)/100-(0.08)))</f>
        <v>182478.8156424581</v>
      </c>
      <c r="K136" s="114">
        <f>(D136+8+1.2)+(F136+H136)</f>
        <v>31.06</v>
      </c>
      <c r="L136" s="86">
        <v>0</v>
      </c>
      <c r="M136" s="117"/>
      <c r="N136" s="113">
        <f>C136/((100-K136)/100)+L136</f>
        <v>236899.53582825646</v>
      </c>
      <c r="O136" s="114" t="s">
        <v>42</v>
      </c>
      <c r="P136" s="118" t="s">
        <v>41</v>
      </c>
    </row>
    <row r="137" spans="1:16" x14ac:dyDescent="0.25">
      <c r="A137" s="118" t="s">
        <v>55</v>
      </c>
      <c r="B137" s="118" t="s">
        <v>56</v>
      </c>
      <c r="C137" s="100">
        <v>177445.29</v>
      </c>
      <c r="D137" s="1">
        <v>2.5</v>
      </c>
      <c r="E137" s="118">
        <v>16</v>
      </c>
      <c r="F137" s="117">
        <f t="shared" si="8"/>
        <v>19.36</v>
      </c>
      <c r="G137" s="116" t="s">
        <v>903</v>
      </c>
      <c r="H137" s="115">
        <f t="shared" si="9"/>
        <v>0</v>
      </c>
      <c r="I137" s="95">
        <f>(C137/(($J$3-D137)/100))</f>
        <v>181995.16923076924</v>
      </c>
      <c r="J137" s="90">
        <f>(C137/(($J$3-D137)/100-(0.08)))</f>
        <v>198262.8938547486</v>
      </c>
      <c r="K137" s="114">
        <f>(D137+8+1.2)+(F137+H137)</f>
        <v>31.06</v>
      </c>
      <c r="L137" s="86">
        <v>0</v>
      </c>
      <c r="M137" s="117"/>
      <c r="N137" s="113">
        <f>C137/((100-K137)/100)+L137</f>
        <v>257390.90513489992</v>
      </c>
      <c r="O137" s="114" t="s">
        <v>42</v>
      </c>
      <c r="P137" s="118" t="s">
        <v>41</v>
      </c>
    </row>
    <row r="138" spans="1:16" x14ac:dyDescent="0.25">
      <c r="A138" s="118" t="s">
        <v>117</v>
      </c>
      <c r="B138" s="118" t="s">
        <v>118</v>
      </c>
      <c r="C138" s="100">
        <v>201245.99</v>
      </c>
      <c r="D138" s="1">
        <v>3</v>
      </c>
      <c r="E138" s="118">
        <v>16</v>
      </c>
      <c r="F138" s="117">
        <f t="shared" si="8"/>
        <v>19.36</v>
      </c>
      <c r="G138" s="116" t="s">
        <v>1300</v>
      </c>
      <c r="H138" s="115">
        <f t="shared" si="9"/>
        <v>0</v>
      </c>
      <c r="I138" s="95">
        <f>(C138/(($J$3-D138)/100))</f>
        <v>207470.09278350516</v>
      </c>
      <c r="J138" s="90">
        <f>(C138/(($J$3-D138)/100-(0.08)))</f>
        <v>226119.08988764044</v>
      </c>
      <c r="K138" s="114">
        <f>(D138+8+1.2)+(F138+H138)</f>
        <v>31.56</v>
      </c>
      <c r="L138" s="86">
        <v>0</v>
      </c>
      <c r="M138" s="117"/>
      <c r="N138" s="113">
        <f>C138/((100-K138)/100)+L138</f>
        <v>294047.32612507301</v>
      </c>
      <c r="O138" s="114" t="s">
        <v>42</v>
      </c>
      <c r="P138" s="118" t="s">
        <v>41</v>
      </c>
    </row>
    <row r="139" spans="1:16" x14ac:dyDescent="0.25">
      <c r="A139" s="118" t="s">
        <v>70</v>
      </c>
      <c r="B139" s="118" t="s">
        <v>71</v>
      </c>
      <c r="C139" s="100">
        <v>13907.72</v>
      </c>
      <c r="D139" s="1">
        <v>3</v>
      </c>
      <c r="E139" s="118">
        <v>14</v>
      </c>
      <c r="F139" s="117">
        <f t="shared" si="8"/>
        <v>16.939999999999998</v>
      </c>
      <c r="G139" s="116" t="s">
        <v>903</v>
      </c>
      <c r="H139" s="115">
        <f t="shared" si="9"/>
        <v>0</v>
      </c>
      <c r="I139" s="95">
        <f>(C139/(($J$3-D139)/100))</f>
        <v>14337.855670103092</v>
      </c>
      <c r="J139" s="90">
        <f>(C139/(($J$3-D139)/100-(0.08)))</f>
        <v>15626.651685393257</v>
      </c>
      <c r="K139" s="114">
        <f>(D139+8+1.2)+(F139+H139)</f>
        <v>29.139999999999997</v>
      </c>
      <c r="L139" s="86">
        <v>2400</v>
      </c>
      <c r="M139" s="117"/>
      <c r="N139" s="113">
        <f>C139/((100-K139)/100)+L139</f>
        <v>22027.039232289018</v>
      </c>
      <c r="O139" s="114" t="s">
        <v>73</v>
      </c>
      <c r="P139" s="118" t="s">
        <v>72</v>
      </c>
    </row>
    <row r="140" spans="1:16" x14ac:dyDescent="0.25">
      <c r="A140" s="118" t="s">
        <v>122</v>
      </c>
      <c r="B140" s="118" t="s">
        <v>123</v>
      </c>
      <c r="C140" s="100">
        <v>23919.29</v>
      </c>
      <c r="D140" s="1">
        <v>3</v>
      </c>
      <c r="E140" s="118">
        <v>14</v>
      </c>
      <c r="F140" s="117">
        <f t="shared" si="8"/>
        <v>16.939999999999998</v>
      </c>
      <c r="G140" s="116" t="s">
        <v>903</v>
      </c>
      <c r="H140" s="115">
        <f t="shared" si="9"/>
        <v>0</v>
      </c>
      <c r="I140" s="95">
        <f>(C140/(($J$3-D140)/100))</f>
        <v>24659.061855670105</v>
      </c>
      <c r="J140" s="90">
        <f>(C140/(($J$3-D140)/100-(0.08)))</f>
        <v>26875.606741573036</v>
      </c>
      <c r="K140" s="114">
        <f>(D140+8+1.2)+(F140+H140)</f>
        <v>29.139999999999997</v>
      </c>
      <c r="L140" s="86">
        <v>11455</v>
      </c>
      <c r="M140" s="117"/>
      <c r="N140" s="113">
        <f>C140/((100-K140)/100)+L140</f>
        <v>45210.701383008753</v>
      </c>
      <c r="O140" s="114" t="s">
        <v>73</v>
      </c>
      <c r="P140" s="118" t="s">
        <v>72</v>
      </c>
    </row>
    <row r="141" spans="1:16" x14ac:dyDescent="0.25">
      <c r="A141" s="118" t="s">
        <v>124</v>
      </c>
      <c r="B141" s="118" t="s">
        <v>125</v>
      </c>
      <c r="C141" s="100">
        <v>30015.43</v>
      </c>
      <c r="D141" s="1">
        <v>3</v>
      </c>
      <c r="E141" s="118">
        <v>14</v>
      </c>
      <c r="F141" s="117">
        <f t="shared" si="8"/>
        <v>16.939999999999998</v>
      </c>
      <c r="G141" s="116" t="s">
        <v>903</v>
      </c>
      <c r="H141" s="115">
        <f t="shared" si="9"/>
        <v>0</v>
      </c>
      <c r="I141" s="95">
        <f>(C141/(($J$3-D141)/100))</f>
        <v>30943.742268041238</v>
      </c>
      <c r="J141" s="90">
        <f>(C141/(($J$3-D141)/100-(0.08)))</f>
        <v>33725.20224719101</v>
      </c>
      <c r="K141" s="114">
        <f>(D141+8+1.2)+(F141+H141)</f>
        <v>29.139999999999997</v>
      </c>
      <c r="L141" s="86">
        <v>6266.49</v>
      </c>
      <c r="M141" s="117"/>
      <c r="N141" s="113">
        <f>C141/((100-K141)/100)+L141</f>
        <v>48625.26787186</v>
      </c>
      <c r="O141" s="114" t="s">
        <v>29</v>
      </c>
      <c r="P141" s="118" t="s">
        <v>72</v>
      </c>
    </row>
    <row r="142" spans="1:16" x14ac:dyDescent="0.25">
      <c r="A142" s="118" t="s">
        <v>208</v>
      </c>
      <c r="B142" s="118" t="s">
        <v>209</v>
      </c>
      <c r="C142" s="100">
        <v>146750.56</v>
      </c>
      <c r="D142" s="1">
        <v>3</v>
      </c>
      <c r="E142" s="118">
        <v>14</v>
      </c>
      <c r="F142" s="117">
        <f t="shared" si="8"/>
        <v>16.939999999999998</v>
      </c>
      <c r="G142" s="116" t="s">
        <v>903</v>
      </c>
      <c r="H142" s="115">
        <f t="shared" si="9"/>
        <v>0</v>
      </c>
      <c r="I142" s="95">
        <f>(C142/(($J$3-D142)/100))</f>
        <v>151289.23711340205</v>
      </c>
      <c r="J142" s="90">
        <f>(C142/(($J$3-D142)/100-(0.08)))</f>
        <v>164888.26966292135</v>
      </c>
      <c r="K142" s="114">
        <f>(D142+8+1.2)+(F142+H142)</f>
        <v>29.139999999999997</v>
      </c>
      <c r="L142" s="86">
        <v>0</v>
      </c>
      <c r="M142" s="117"/>
      <c r="N142" s="113">
        <f>C142/((100-K142)/100)+L142</f>
        <v>207099.29438329098</v>
      </c>
      <c r="O142" s="114" t="s">
        <v>29</v>
      </c>
      <c r="P142" s="118" t="s">
        <v>72</v>
      </c>
    </row>
    <row r="143" spans="1:16" x14ac:dyDescent="0.25">
      <c r="A143" s="118" t="s">
        <v>259</v>
      </c>
      <c r="B143" s="118" t="s">
        <v>260</v>
      </c>
      <c r="C143" s="100">
        <v>35577.35</v>
      </c>
      <c r="D143" s="1">
        <v>3</v>
      </c>
      <c r="E143" s="118">
        <v>14</v>
      </c>
      <c r="F143" s="117">
        <f t="shared" si="8"/>
        <v>16.939999999999998</v>
      </c>
      <c r="G143" s="116" t="s">
        <v>903</v>
      </c>
      <c r="H143" s="115">
        <f t="shared" si="9"/>
        <v>0</v>
      </c>
      <c r="I143" s="95">
        <f>(C143/(($J$3-D143)/100))</f>
        <v>36677.680412371134</v>
      </c>
      <c r="J143" s="90">
        <f>(C143/(($J$3-D143)/100-(0.08)))</f>
        <v>39974.550561797754</v>
      </c>
      <c r="K143" s="114">
        <f>(D143+8+1.2)+(F143+H143)</f>
        <v>29.139999999999997</v>
      </c>
      <c r="L143" s="86">
        <v>0</v>
      </c>
      <c r="M143" s="117"/>
      <c r="N143" s="113">
        <f>C143/((100-K143)/100)+L143</f>
        <v>50207.945244143382</v>
      </c>
      <c r="O143" s="114" t="s">
        <v>29</v>
      </c>
      <c r="P143" s="118" t="s">
        <v>72</v>
      </c>
    </row>
    <row r="144" spans="1:16" x14ac:dyDescent="0.25">
      <c r="A144" s="118" t="s">
        <v>261</v>
      </c>
      <c r="B144" s="118" t="s">
        <v>262</v>
      </c>
      <c r="C144" s="100">
        <v>44200.01</v>
      </c>
      <c r="D144" s="1">
        <v>3</v>
      </c>
      <c r="E144" s="118">
        <v>14</v>
      </c>
      <c r="F144" s="117">
        <f t="shared" si="8"/>
        <v>16.939999999999998</v>
      </c>
      <c r="G144" s="116" t="s">
        <v>903</v>
      </c>
      <c r="H144" s="115">
        <f t="shared" si="9"/>
        <v>0</v>
      </c>
      <c r="I144" s="95">
        <f>(C144/(($J$3-D144)/100))</f>
        <v>45567.020618556708</v>
      </c>
      <c r="J144" s="90">
        <f>(C144/(($J$3-D144)/100-(0.08)))</f>
        <v>49662.932584269663</v>
      </c>
      <c r="K144" s="114">
        <f>(D144+8+1.2)+(F144+H144)</f>
        <v>29.139999999999997</v>
      </c>
      <c r="L144" s="86">
        <v>0</v>
      </c>
      <c r="M144" s="117"/>
      <c r="N144" s="113">
        <f>C144/((100-K144)/100)+L144</f>
        <v>62376.531188258537</v>
      </c>
      <c r="O144" s="114" t="s">
        <v>263</v>
      </c>
      <c r="P144" s="118" t="s">
        <v>72</v>
      </c>
    </row>
    <row r="145" spans="1:16" x14ac:dyDescent="0.25">
      <c r="A145" s="118" t="s">
        <v>254</v>
      </c>
      <c r="B145" s="118" t="s">
        <v>255</v>
      </c>
      <c r="C145" s="100">
        <v>46692.09</v>
      </c>
      <c r="D145" s="1">
        <v>3</v>
      </c>
      <c r="E145" s="118">
        <v>14</v>
      </c>
      <c r="F145" s="117">
        <f t="shared" si="8"/>
        <v>16.939999999999998</v>
      </c>
      <c r="G145" s="116" t="s">
        <v>903</v>
      </c>
      <c r="H145" s="115">
        <f t="shared" si="9"/>
        <v>0</v>
      </c>
      <c r="I145" s="95">
        <f>(C145/(($J$3-D145)/100))</f>
        <v>48136.175257731957</v>
      </c>
      <c r="J145" s="90">
        <f>(C145/(($J$3-D145)/100-(0.08)))</f>
        <v>52463.02247191011</v>
      </c>
      <c r="K145" s="114">
        <f>(D145+8+1.2)+(F145+H145)</f>
        <v>29.139999999999997</v>
      </c>
      <c r="L145" s="86">
        <v>0</v>
      </c>
      <c r="M145" s="117"/>
      <c r="N145" s="113">
        <f>C145/((100-K145)/100)+L145</f>
        <v>65893.437764606264</v>
      </c>
      <c r="O145" s="114" t="s">
        <v>29</v>
      </c>
      <c r="P145" s="118" t="s">
        <v>72</v>
      </c>
    </row>
    <row r="146" spans="1:16" x14ac:dyDescent="0.25">
      <c r="A146" s="118" t="s">
        <v>317</v>
      </c>
      <c r="B146" s="118" t="s">
        <v>318</v>
      </c>
      <c r="C146" s="100">
        <v>90350</v>
      </c>
      <c r="D146" s="1">
        <v>3</v>
      </c>
      <c r="E146" s="118">
        <v>14</v>
      </c>
      <c r="F146" s="117">
        <f t="shared" si="8"/>
        <v>16.939999999999998</v>
      </c>
      <c r="G146" s="116" t="s">
        <v>903</v>
      </c>
      <c r="H146" s="115">
        <f t="shared" si="9"/>
        <v>0</v>
      </c>
      <c r="I146" s="95">
        <f>(C146/(($J$3-D146)/100))</f>
        <v>93144.32989690722</v>
      </c>
      <c r="J146" s="90">
        <f>(C146/(($J$3-D146)/100-(0.08)))</f>
        <v>101516.85393258427</v>
      </c>
      <c r="K146" s="114">
        <f>(D146+8+1.2)+(F146+H146)</f>
        <v>29.139999999999997</v>
      </c>
      <c r="L146" s="86">
        <v>0</v>
      </c>
      <c r="M146" s="117"/>
      <c r="N146" s="113">
        <f>C146/((100-K146)/100)+L146</f>
        <v>127504.93931696302</v>
      </c>
      <c r="O146" s="114" t="s">
        <v>319</v>
      </c>
      <c r="P146" s="118" t="s">
        <v>72</v>
      </c>
    </row>
    <row r="147" spans="1:16" x14ac:dyDescent="0.25">
      <c r="A147" s="118" t="s">
        <v>320</v>
      </c>
      <c r="B147" s="118" t="s">
        <v>321</v>
      </c>
      <c r="C147" s="100">
        <v>31384</v>
      </c>
      <c r="D147" s="1">
        <v>3</v>
      </c>
      <c r="E147" s="118">
        <v>14</v>
      </c>
      <c r="F147" s="117">
        <f t="shared" si="8"/>
        <v>16.939999999999998</v>
      </c>
      <c r="G147" s="116" t="s">
        <v>903</v>
      </c>
      <c r="H147" s="115">
        <f t="shared" si="9"/>
        <v>0</v>
      </c>
      <c r="I147" s="95">
        <f>(C147/(($J$3-D147)/100))</f>
        <v>32354.639175257733</v>
      </c>
      <c r="J147" s="90">
        <f>(C147/(($J$3-D147)/100-(0.08)))</f>
        <v>35262.921348314609</v>
      </c>
      <c r="K147" s="114">
        <f>(D147+8+1.2)+(F147+H147)</f>
        <v>29.139999999999997</v>
      </c>
      <c r="L147" s="86">
        <v>0</v>
      </c>
      <c r="M147" s="117"/>
      <c r="N147" s="113">
        <f>C147/((100-K147)/100)+L147</f>
        <v>44290.149590742309</v>
      </c>
      <c r="O147" s="114" t="s">
        <v>263</v>
      </c>
      <c r="P147" s="118" t="s">
        <v>72</v>
      </c>
    </row>
    <row r="148" spans="1:16" x14ac:dyDescent="0.25">
      <c r="A148" s="118" t="s">
        <v>425</v>
      </c>
      <c r="B148" s="118" t="s">
        <v>426</v>
      </c>
      <c r="C148" s="100">
        <v>18700.009999999998</v>
      </c>
      <c r="D148" s="1">
        <v>3</v>
      </c>
      <c r="E148" s="118">
        <v>14</v>
      </c>
      <c r="F148" s="117">
        <f t="shared" si="8"/>
        <v>16.939999999999998</v>
      </c>
      <c r="G148" s="116" t="s">
        <v>903</v>
      </c>
      <c r="H148" s="115">
        <f>(IF(G148='base para costos'!$G$3,'base para costos'!$H$3)+IF(G148='base para costos'!$G$4,'base para costos'!$H$4)+IF(G148='base para costos'!$G$5,'base para costos'!$H$5)+IF(G148='base para costos'!$G$6,'base para costos'!$H$6)+IF(G148='base para costos'!$G$7,'base para costos'!$H$7)+IF(G148='base para costos'!$G$8,'base para costos'!$H$8)+IF(G148='base para costos'!$G$9,'base para costos'!$H$9)+IF(G148='base para costos'!$G$10,'base para costos'!$H$10)+IF(G148='base para costos'!$G$11,'base para costos'!$H$11))</f>
        <v>0</v>
      </c>
      <c r="I148" s="95">
        <f>(C148/(('base para costos'!$J$3-D148)/100))</f>
        <v>19278.360824742267</v>
      </c>
      <c r="J148" s="90">
        <f>(C148/(('base para costos'!$J$3-D148)/100-(0.08)))</f>
        <v>21011.247191011233</v>
      </c>
      <c r="K148" s="114">
        <f>(D148+8+1.2)+(F148+H148)</f>
        <v>29.139999999999997</v>
      </c>
      <c r="L148" s="86">
        <v>0</v>
      </c>
      <c r="M148" s="117"/>
      <c r="N148" s="113">
        <f>C148/((100-K148)/100)+L148</f>
        <v>26390.079029071407</v>
      </c>
      <c r="O148" s="114" t="s">
        <v>263</v>
      </c>
      <c r="P148" s="118" t="s">
        <v>72</v>
      </c>
    </row>
    <row r="149" spans="1:16" x14ac:dyDescent="0.25">
      <c r="A149" s="118" t="s">
        <v>1572</v>
      </c>
      <c r="B149" s="118" t="s">
        <v>1573</v>
      </c>
      <c r="C149" s="100">
        <v>63000</v>
      </c>
      <c r="D149" s="1">
        <v>3</v>
      </c>
      <c r="E149" s="118">
        <v>14</v>
      </c>
      <c r="F149" s="117">
        <f>E149*1.21</f>
        <v>16.939999999999998</v>
      </c>
      <c r="G149" s="116" t="s">
        <v>903</v>
      </c>
      <c r="H149" s="115">
        <f>(IF(G149='base para costos'!$G$3,'base para costos'!$H$3)+IF(G149='base para costos'!$G$4,'base para costos'!$H$4)+IF(G149='base para costos'!$G$5,'base para costos'!$H$5)+IF(G149='base para costos'!$G$6,'base para costos'!$H$6)+IF(G149='base para costos'!$G$7,'base para costos'!$H$7)+IF(G149='base para costos'!$G$8,'base para costos'!$H$8)+IF(G149='base para costos'!$G$9,'base para costos'!$H$9)+IF(G149='base para costos'!$G$10,'base para costos'!$H$10)+IF(G149='base para costos'!$G$11,'base para costos'!$H$11))</f>
        <v>0</v>
      </c>
      <c r="I149" s="95">
        <f>(C149/(('base para costos'!$J$3-D149)/100))</f>
        <v>64948.453608247422</v>
      </c>
      <c r="J149" s="90">
        <f>(C149/(('base para costos'!$J$3-D149)/100-(0.08)))</f>
        <v>70786.516853932582</v>
      </c>
      <c r="K149" s="114">
        <f>(D149+8+1.2)+(F149+H149)</f>
        <v>29.139999999999997</v>
      </c>
      <c r="L149" s="86">
        <v>14455</v>
      </c>
      <c r="M149" s="117"/>
      <c r="N149" s="113">
        <f>C149/((100-K149)/100)+L149</f>
        <v>103362.70533446231</v>
      </c>
      <c r="O149" s="114"/>
      <c r="P149" s="118"/>
    </row>
    <row r="150" spans="1:16" x14ac:dyDescent="0.25">
      <c r="A150" s="118" t="s">
        <v>1570</v>
      </c>
      <c r="B150" s="118" t="s">
        <v>1571</v>
      </c>
      <c r="C150" s="100">
        <v>95611</v>
      </c>
      <c r="D150" s="1">
        <v>3</v>
      </c>
      <c r="E150" s="118">
        <v>14</v>
      </c>
      <c r="F150" s="117">
        <f t="shared" si="8"/>
        <v>16.939999999999998</v>
      </c>
      <c r="G150" s="116" t="s">
        <v>903</v>
      </c>
      <c r="H150" s="115">
        <f>(IF(G150='base para costos'!$G$3,'base para costos'!$H$3)+IF(G150='base para costos'!$G$4,'base para costos'!$H$4)+IF(G150='base para costos'!$G$5,'base para costos'!$H$5)+IF(G150='base para costos'!$G$6,'base para costos'!$H$6)+IF(G150='base para costos'!$G$7,'base para costos'!$H$7)+IF(G150='base para costos'!$G$8,'base para costos'!$H$8)+IF(G150='base para costos'!$G$9,'base para costos'!$H$9)+IF(G150='base para costos'!$G$10,'base para costos'!$H$10)+IF(G150='base para costos'!$G$11,'base para costos'!$H$11))</f>
        <v>0</v>
      </c>
      <c r="I150" s="95">
        <f>(C150/(('base para costos'!$J$3-D150)/100))</f>
        <v>98568.041237113401</v>
      </c>
      <c r="J150" s="90">
        <f>(C150/(('base para costos'!$J$3-D150)/100-(0.08)))</f>
        <v>107428.08988764045</v>
      </c>
      <c r="K150" s="114">
        <f>(D150+8+1.2)+(F150+H150)</f>
        <v>29.139999999999997</v>
      </c>
      <c r="L150" s="86">
        <v>11455</v>
      </c>
      <c r="M150" s="117"/>
      <c r="N150" s="113">
        <f>C150/((100-K150)/100)+L150</f>
        <v>146384.43832909962</v>
      </c>
      <c r="O150" s="114"/>
      <c r="P150" s="118"/>
    </row>
    <row r="151" spans="1:16" x14ac:dyDescent="0.25">
      <c r="A151" s="118" t="s">
        <v>357</v>
      </c>
      <c r="B151" s="118" t="s">
        <v>358</v>
      </c>
      <c r="C151" s="100">
        <v>56938.87</v>
      </c>
      <c r="D151" s="1">
        <v>3</v>
      </c>
      <c r="E151" s="118">
        <v>14</v>
      </c>
      <c r="F151" s="117">
        <f t="shared" si="8"/>
        <v>16.939999999999998</v>
      </c>
      <c r="G151" s="116" t="s">
        <v>1237</v>
      </c>
      <c r="H151" s="115">
        <f>(IF(G151='base para costos'!$G$3,'base para costos'!$H$3)+IF(G151='base para costos'!$G$4,'base para costos'!$H$4)+IF(G151='base para costos'!$G$5,'base para costos'!$H$5)+IF(G151='base para costos'!$G$6,'base para costos'!$H$6)+IF(G151='base para costos'!$G$7,'base para costos'!$H$7)+IF(G151='base para costos'!$G$8,'base para costos'!$H$8)+IF(G151='base para costos'!$G$9,'base para costos'!$H$9)+IF(G151='base para costos'!$G$10,'base para costos'!$H$10)+IF(G151='base para costos'!$G$11,'base para costos'!$H$11))</f>
        <v>4.84</v>
      </c>
      <c r="I151" s="95">
        <f>(C151/(('base para costos'!$J$3-D151)/100))</f>
        <v>58699.865979381444</v>
      </c>
      <c r="J151" s="90">
        <f>(C151/(('base para costos'!$J$3-D151)/100-(0.08)))</f>
        <v>63976.258426966291</v>
      </c>
      <c r="K151" s="114">
        <f>(D151+8+1.2)+(F151+H151)</f>
        <v>33.979999999999997</v>
      </c>
      <c r="L151" s="86">
        <v>9899.49</v>
      </c>
      <c r="M151" s="117"/>
      <c r="N151" s="113">
        <f>C151/((100-K151)/100)+L151</f>
        <v>96144.370339291112</v>
      </c>
      <c r="O151" s="114" t="s">
        <v>29</v>
      </c>
      <c r="P151" s="118" t="s">
        <v>72</v>
      </c>
    </row>
    <row r="152" spans="1:16" x14ac:dyDescent="0.25">
      <c r="A152" s="118" t="s">
        <v>359</v>
      </c>
      <c r="B152" s="118" t="s">
        <v>360</v>
      </c>
      <c r="C152" s="100">
        <v>18451.8</v>
      </c>
      <c r="D152" s="1">
        <v>3</v>
      </c>
      <c r="E152" s="118">
        <v>14</v>
      </c>
      <c r="F152" s="117">
        <f t="shared" si="8"/>
        <v>16.939999999999998</v>
      </c>
      <c r="G152" s="116" t="s">
        <v>903</v>
      </c>
      <c r="H152" s="115">
        <f>(IF(G152='base para costos'!$G$3,'base para costos'!$H$3)+IF(G152='base para costos'!$G$4,'base para costos'!$H$4)+IF(G152='base para costos'!$G$5,'base para costos'!$H$5)+IF(G152='base para costos'!$G$6,'base para costos'!$H$6)+IF(G152='base para costos'!$G$7,'base para costos'!$H$7)+IF(G152='base para costos'!$G$8,'base para costos'!$H$8)+IF(G152='base para costos'!$G$9,'base para costos'!$H$9)+IF(G152='base para costos'!$G$10,'base para costos'!$H$10)+IF(G152='base para costos'!$G$11,'base para costos'!$H$11))</f>
        <v>0</v>
      </c>
      <c r="I152" s="95">
        <f>(C152/(('base para costos'!$J$3-D152)/100))</f>
        <v>19022.474226804123</v>
      </c>
      <c r="J152" s="90">
        <f>(C152/(('base para costos'!$J$3-D152)/100-(0.08)))</f>
        <v>20732.359550561796</v>
      </c>
      <c r="K152" s="114">
        <f>(D152+8+1.2)+(F152+H152)</f>
        <v>29.139999999999997</v>
      </c>
      <c r="L152" s="86">
        <v>0</v>
      </c>
      <c r="M152" s="117"/>
      <c r="N152" s="113">
        <f>C152/((100-K152)/100)+L152</f>
        <v>26039.796782387806</v>
      </c>
      <c r="O152" s="114" t="s">
        <v>73</v>
      </c>
      <c r="P152" s="118" t="s">
        <v>72</v>
      </c>
    </row>
    <row r="153" spans="1:16" x14ac:dyDescent="0.25">
      <c r="A153" s="118" t="s">
        <v>575</v>
      </c>
      <c r="B153" s="118" t="s">
        <v>576</v>
      </c>
      <c r="C153" s="100">
        <v>17000</v>
      </c>
      <c r="D153" s="1">
        <v>3</v>
      </c>
      <c r="E153" s="118">
        <v>14</v>
      </c>
      <c r="F153" s="117">
        <f t="shared" si="8"/>
        <v>16.939999999999998</v>
      </c>
      <c r="G153" s="116" t="s">
        <v>903</v>
      </c>
      <c r="H153" s="115">
        <f>(IF(G153='base para costos'!$G$3,'base para costos'!$H$3)+IF(G153='base para costos'!$G$4,'base para costos'!$H$4)+IF(G153='base para costos'!$G$5,'base para costos'!$H$5)+IF(G153='base para costos'!$G$6,'base para costos'!$H$6)+IF(G153='base para costos'!$G$7,'base para costos'!$H$7)+IF(G153='base para costos'!$G$8,'base para costos'!$H$8)+IF(G153='base para costos'!$G$9,'base para costos'!$H$9)+IF(G153='base para costos'!$G$10,'base para costos'!$H$10)+IF(G153='base para costos'!$G$11,'base para costos'!$H$11))</f>
        <v>0</v>
      </c>
      <c r="I153" s="95">
        <f>(C153/(('base para costos'!$J$3-D153)/100))</f>
        <v>17525.773195876289</v>
      </c>
      <c r="J153" s="90">
        <f>(C153/(('base para costos'!$J$3-D153)/100-(0.08)))</f>
        <v>19101.123595505618</v>
      </c>
      <c r="K153" s="114">
        <f>(D153+8+1.2)+(F153+H153)</f>
        <v>29.139999999999997</v>
      </c>
      <c r="L153" s="86">
        <v>0</v>
      </c>
      <c r="M153" s="117"/>
      <c r="N153" s="113">
        <f>C153/((100-K153)/100)+L153</f>
        <v>23990.968106124754</v>
      </c>
      <c r="O153" s="114" t="s">
        <v>263</v>
      </c>
      <c r="P153" s="118" t="s">
        <v>72</v>
      </c>
    </row>
    <row r="154" spans="1:16" x14ac:dyDescent="0.25">
      <c r="A154" s="118" t="s">
        <v>407</v>
      </c>
      <c r="B154" s="118" t="s">
        <v>408</v>
      </c>
      <c r="C154" s="100">
        <v>27000</v>
      </c>
      <c r="D154" s="1">
        <v>3</v>
      </c>
      <c r="E154" s="118">
        <v>14</v>
      </c>
      <c r="F154" s="117">
        <f t="shared" si="8"/>
        <v>16.939999999999998</v>
      </c>
      <c r="G154" s="116" t="s">
        <v>903</v>
      </c>
      <c r="H154" s="115">
        <f>(IF(G154='base para costos'!$G$3,'base para costos'!$H$3)+IF(G154='base para costos'!$G$4,'base para costos'!$H$4)+IF(G154='base para costos'!$G$5,'base para costos'!$H$5)+IF(G154='base para costos'!$G$6,'base para costos'!$H$6)+IF(G154='base para costos'!$G$7,'base para costos'!$H$7)+IF(G154='base para costos'!$G$8,'base para costos'!$H$8)+IF(G154='base para costos'!$G$9,'base para costos'!$H$9)+IF(G154='base para costos'!$G$10,'base para costos'!$H$10)+IF(G154='base para costos'!$G$11,'base para costos'!$H$11))</f>
        <v>0</v>
      </c>
      <c r="I154" s="95">
        <f>(C154/(('base para costos'!$J$3-D154)/100))</f>
        <v>27835.051546391755</v>
      </c>
      <c r="J154" s="90">
        <f>(C154/(('base para costos'!$J$3-D154)/100-(0.08)))</f>
        <v>30337.078651685391</v>
      </c>
      <c r="K154" s="114">
        <f>(D154+8+1.2)+(F154+H154)</f>
        <v>29.139999999999997</v>
      </c>
      <c r="L154" s="86">
        <v>9899</v>
      </c>
      <c r="M154" s="117"/>
      <c r="N154" s="113">
        <f>C154/((100-K154)/100)+L154</f>
        <v>48002.302286198137</v>
      </c>
      <c r="O154" s="114" t="s">
        <v>263</v>
      </c>
      <c r="P154" s="118" t="s">
        <v>72</v>
      </c>
    </row>
    <row r="155" spans="1:16" x14ac:dyDescent="0.25">
      <c r="A155" s="118" t="s">
        <v>586</v>
      </c>
      <c r="B155" s="118" t="s">
        <v>587</v>
      </c>
      <c r="C155" s="100">
        <v>7500</v>
      </c>
      <c r="D155" s="1">
        <v>3</v>
      </c>
      <c r="E155" s="118">
        <v>14</v>
      </c>
      <c r="F155" s="117">
        <f t="shared" si="8"/>
        <v>16.939999999999998</v>
      </c>
      <c r="G155" s="116" t="s">
        <v>1301</v>
      </c>
      <c r="H155" s="115">
        <f>(IF(G155='base para costos'!$G$3,'base para costos'!$H$3)+IF(G155='base para costos'!$G$4,'base para costos'!$H$4)+IF(G155='base para costos'!$G$5,'base para costos'!$H$5)+IF(G155='base para costos'!$G$6,'base para costos'!$H$6)+IF(G155='base para costos'!$G$7,'base para costos'!$H$7)+IF(G155='base para costos'!$G$8,'base para costos'!$H$8)+IF(G155='base para costos'!$G$9,'base para costos'!$H$9)+IF(G155='base para costos'!$G$10,'base para costos'!$H$10)+IF(G155='base para costos'!$G$11,'base para costos'!$H$11))</f>
        <v>0</v>
      </c>
      <c r="I155" s="95">
        <f>(C155/(('base para costos'!$J$3-D155)/100))</f>
        <v>7731.9587628865984</v>
      </c>
      <c r="J155" s="90">
        <f>(C155/(('base para costos'!$J$3-D155)/100-(0.08)))</f>
        <v>8426.9662921348317</v>
      </c>
      <c r="K155" s="114">
        <f>(D155+8+1.2)+(F155+H155)</f>
        <v>29.139999999999997</v>
      </c>
      <c r="L155" s="86">
        <v>6266</v>
      </c>
      <c r="M155" s="117"/>
      <c r="N155" s="113">
        <f>C155/((100-K155)/100)+L155</f>
        <v>16850.250635055039</v>
      </c>
      <c r="O155" s="114" t="s">
        <v>73</v>
      </c>
      <c r="P155" s="118" t="s">
        <v>72</v>
      </c>
    </row>
    <row r="156" spans="1:16" x14ac:dyDescent="0.25">
      <c r="A156" s="118" t="s">
        <v>558</v>
      </c>
      <c r="B156" s="118" t="s">
        <v>559</v>
      </c>
      <c r="C156" s="100">
        <v>18700.009999999998</v>
      </c>
      <c r="D156" s="1">
        <v>3</v>
      </c>
      <c r="E156" s="118">
        <v>14</v>
      </c>
      <c r="F156" s="117">
        <f t="shared" si="8"/>
        <v>16.939999999999998</v>
      </c>
      <c r="G156" s="116" t="s">
        <v>903</v>
      </c>
      <c r="H156" s="115">
        <f>(IF(G156='base para costos'!$G$3,'base para costos'!$H$3)+IF(G156='base para costos'!$G$4,'base para costos'!$H$4)+IF(G156='base para costos'!$G$5,'base para costos'!$H$5)+IF(G156='base para costos'!$G$6,'base para costos'!$H$6)+IF(G156='base para costos'!$G$7,'base para costos'!$H$7)+IF(G156='base para costos'!$G$8,'base para costos'!$H$8)+IF(G156='base para costos'!$G$9,'base para costos'!$H$9)+IF(G156='base para costos'!$G$10,'base para costos'!$H$10)+IF(G156='base para costos'!$G$11,'base para costos'!$H$11))</f>
        <v>0</v>
      </c>
      <c r="I156" s="95">
        <f>(C156/(('base para costos'!$J$3-D156)/100))</f>
        <v>19278.360824742267</v>
      </c>
      <c r="J156" s="90">
        <f>(C156/(('base para costos'!$J$3-D156)/100-(0.08)))</f>
        <v>21011.247191011233</v>
      </c>
      <c r="K156" s="114">
        <f>(D156+8+1.2)+(F156+H156)</f>
        <v>29.139999999999997</v>
      </c>
      <c r="L156" s="86">
        <v>0</v>
      </c>
      <c r="M156" s="117"/>
      <c r="N156" s="113">
        <f>C156/((100-K156)/100)+L156</f>
        <v>26390.079029071407</v>
      </c>
      <c r="O156" s="114" t="s">
        <v>263</v>
      </c>
      <c r="P156" s="118" t="s">
        <v>72</v>
      </c>
    </row>
    <row r="157" spans="1:16" x14ac:dyDescent="0.25">
      <c r="A157" s="118" t="s">
        <v>935</v>
      </c>
      <c r="B157" s="118" t="s">
        <v>1580</v>
      </c>
      <c r="C157" s="100">
        <v>30415</v>
      </c>
      <c r="D157" s="1">
        <v>3</v>
      </c>
      <c r="E157" s="118">
        <v>14</v>
      </c>
      <c r="F157" s="117">
        <f t="shared" ref="F157" si="18">E157*1.21</f>
        <v>16.939999999999998</v>
      </c>
      <c r="G157" s="116" t="s">
        <v>903</v>
      </c>
      <c r="H157" s="115">
        <f>(IF(G157='base para costos'!$G$3,'base para costos'!$H$3)+IF(G157='base para costos'!$G$4,'base para costos'!$H$4)+IF(G157='base para costos'!$G$5,'base para costos'!$H$5)+IF(G157='base para costos'!$G$6,'base para costos'!$H$6)+IF(G157='base para costos'!$G$7,'base para costos'!$H$7)+IF(G157='base para costos'!$G$8,'base para costos'!$H$8)+IF(G157='base para costos'!$G$9,'base para costos'!$H$9)+IF(G157='base para costos'!$G$10,'base para costos'!$H$10)+IF(G157='base para costos'!$G$11,'base para costos'!$H$11))</f>
        <v>0</v>
      </c>
      <c r="I157" s="95">
        <f>(C157/(('base para costos'!$J$3-D157)/100))</f>
        <v>31355.670103092783</v>
      </c>
      <c r="J157" s="90">
        <f>(C157/(('base para costos'!$J$3-D157)/100-(0.08)))</f>
        <v>34174.157303370783</v>
      </c>
      <c r="K157" s="114">
        <f>(D157+8+1.2)+(F157+H157)</f>
        <v>29.139999999999997</v>
      </c>
      <c r="L157" s="86">
        <v>9900</v>
      </c>
      <c r="M157" s="117"/>
      <c r="N157" s="113">
        <f>C157/((100-K157)/100)+L157</f>
        <v>52822.664408693199</v>
      </c>
      <c r="O157" s="114"/>
      <c r="P157" s="118"/>
    </row>
    <row r="158" spans="1:16" x14ac:dyDescent="0.25">
      <c r="A158" s="118" t="s">
        <v>431</v>
      </c>
      <c r="B158" s="118" t="s">
        <v>432</v>
      </c>
      <c r="C158" s="100">
        <v>18451.8</v>
      </c>
      <c r="D158" s="1">
        <v>3</v>
      </c>
      <c r="E158" s="118">
        <v>14</v>
      </c>
      <c r="F158" s="117">
        <f t="shared" si="8"/>
        <v>16.939999999999998</v>
      </c>
      <c r="G158" s="116" t="s">
        <v>903</v>
      </c>
      <c r="H158" s="115">
        <f>(IF(G158='base para costos'!$G$3,'base para costos'!$H$3)+IF(G158='base para costos'!$G$4,'base para costos'!$H$4)+IF(G158='base para costos'!$G$5,'base para costos'!$H$5)+IF(G158='base para costos'!$G$6,'base para costos'!$H$6)+IF(G158='base para costos'!$G$7,'base para costos'!$H$7)+IF(G158='base para costos'!$G$8,'base para costos'!$H$8)+IF(G158='base para costos'!$G$9,'base para costos'!$H$9)+IF(G158='base para costos'!$G$10,'base para costos'!$H$10)+IF(G158='base para costos'!$G$11,'base para costos'!$H$11))</f>
        <v>0</v>
      </c>
      <c r="I158" s="95">
        <f>(C158/(('base para costos'!$J$3-D158)/100))</f>
        <v>19022.474226804123</v>
      </c>
      <c r="J158" s="90">
        <f>(C158/(('base para costos'!$J$3-D158)/100-(0.08)))</f>
        <v>20732.359550561796</v>
      </c>
      <c r="K158" s="114">
        <f>(D158+8+1.2)+(F158+H158)</f>
        <v>29.139999999999997</v>
      </c>
      <c r="L158" s="86">
        <v>0</v>
      </c>
      <c r="M158" s="117"/>
      <c r="N158" s="113">
        <f>C158/((100-K158)/100)+L158</f>
        <v>26039.796782387806</v>
      </c>
      <c r="O158" s="114" t="s">
        <v>73</v>
      </c>
      <c r="P158" s="118" t="s">
        <v>72</v>
      </c>
    </row>
    <row r="159" spans="1:16" x14ac:dyDescent="0.25">
      <c r="A159" s="118" t="s">
        <v>433</v>
      </c>
      <c r="B159" s="118" t="s">
        <v>434</v>
      </c>
      <c r="C159" s="100">
        <v>18451.8</v>
      </c>
      <c r="D159" s="1">
        <v>3</v>
      </c>
      <c r="E159" s="118">
        <v>14</v>
      </c>
      <c r="F159" s="117">
        <f t="shared" si="8"/>
        <v>16.939999999999998</v>
      </c>
      <c r="G159" s="116" t="s">
        <v>903</v>
      </c>
      <c r="H159" s="115">
        <f>(IF(G159='base para costos'!$G$3,'base para costos'!$H$3)+IF(G159='base para costos'!$G$4,'base para costos'!$H$4)+IF(G159='base para costos'!$G$5,'base para costos'!$H$5)+IF(G159='base para costos'!$G$6,'base para costos'!$H$6)+IF(G159='base para costos'!$G$7,'base para costos'!$H$7)+IF(G159='base para costos'!$G$8,'base para costos'!$H$8)+IF(G159='base para costos'!$G$9,'base para costos'!$H$9)+IF(G159='base para costos'!$G$10,'base para costos'!$H$10)+IF(G159='base para costos'!$G$11,'base para costos'!$H$11))</f>
        <v>0</v>
      </c>
      <c r="I159" s="95">
        <f>(C159/(('base para costos'!$J$3-D159)/100))</f>
        <v>19022.474226804123</v>
      </c>
      <c r="J159" s="90">
        <f>(C159/(('base para costos'!$J$3-D159)/100-(0.08)))</f>
        <v>20732.359550561796</v>
      </c>
      <c r="K159" s="114">
        <f>(D159+8+1.2)+(F159+H159)</f>
        <v>29.139999999999997</v>
      </c>
      <c r="L159" s="86">
        <v>0</v>
      </c>
      <c r="M159" s="117"/>
      <c r="N159" s="113">
        <f>C159/((100-K159)/100)+L159</f>
        <v>26039.796782387806</v>
      </c>
      <c r="O159" s="114" t="s">
        <v>73</v>
      </c>
      <c r="P159" s="118" t="s">
        <v>72</v>
      </c>
    </row>
    <row r="160" spans="1:16" x14ac:dyDescent="0.25">
      <c r="A160" s="118" t="s">
        <v>1567</v>
      </c>
      <c r="B160" s="118" t="s">
        <v>1568</v>
      </c>
      <c r="C160" s="100">
        <v>42400</v>
      </c>
      <c r="D160" s="1">
        <v>3</v>
      </c>
      <c r="E160" s="118">
        <v>14</v>
      </c>
      <c r="F160" s="117">
        <f t="shared" si="8"/>
        <v>16.939999999999998</v>
      </c>
      <c r="G160" s="116" t="s">
        <v>903</v>
      </c>
      <c r="H160" s="115">
        <f>(IF(G160='base para costos'!$G$3,'base para costos'!$H$3)+IF(G160='base para costos'!$G$4,'base para costos'!$H$4)+IF(G160='base para costos'!$G$5,'base para costos'!$H$5)+IF(G160='base para costos'!$G$6,'base para costos'!$H$6)+IF(G160='base para costos'!$G$7,'base para costos'!$H$7)+IF(G160='base para costos'!$G$8,'base para costos'!$H$8)+IF(G160='base para costos'!$G$9,'base para costos'!$H$9)+IF(G160='base para costos'!$G$10,'base para costos'!$H$10)+IF(G160='base para costos'!$G$11,'base para costos'!$H$11))</f>
        <v>0</v>
      </c>
      <c r="I160" s="95">
        <f>(C160/(('base para costos'!$J$3-D160)/100))</f>
        <v>43711.340206185567</v>
      </c>
      <c r="J160" s="90">
        <f>(C160/(('base para costos'!$J$3-D160)/100-(0.08)))</f>
        <v>47640.449438202246</v>
      </c>
      <c r="K160" s="114">
        <f>(D160+8+1.2)+(F160+H160)</f>
        <v>29.139999999999997</v>
      </c>
      <c r="L160" s="86">
        <v>11455</v>
      </c>
      <c r="M160" s="117"/>
      <c r="N160" s="113">
        <f>C160/((100-K160)/100)+L160</f>
        <v>71291.296923511138</v>
      </c>
      <c r="O160" s="114" t="s">
        <v>1569</v>
      </c>
      <c r="P160" s="118" t="s">
        <v>72</v>
      </c>
    </row>
    <row r="161" spans="1:16" x14ac:dyDescent="0.25">
      <c r="A161" s="118" t="s">
        <v>456</v>
      </c>
      <c r="B161" s="118" t="s">
        <v>457</v>
      </c>
      <c r="C161" s="100">
        <v>33149.99</v>
      </c>
      <c r="D161" s="1">
        <v>3</v>
      </c>
      <c r="E161" s="118">
        <v>14</v>
      </c>
      <c r="F161" s="117">
        <f t="shared" si="8"/>
        <v>16.939999999999998</v>
      </c>
      <c r="G161" s="116" t="s">
        <v>903</v>
      </c>
      <c r="H161" s="115">
        <f>(IF(G161='base para costos'!$G$3,'base para costos'!$H$3)+IF(G161='base para costos'!$G$4,'base para costos'!$H$4)+IF(G161='base para costos'!$G$5,'base para costos'!$H$5)+IF(G161='base para costos'!$G$6,'base para costos'!$H$6)+IF(G161='base para costos'!$G$7,'base para costos'!$H$7)+IF(G161='base para costos'!$G$8,'base para costos'!$H$8)+IF(G161='base para costos'!$G$9,'base para costos'!$H$9)+IF(G161='base para costos'!$G$10,'base para costos'!$H$10)+IF(G161='base para costos'!$G$11,'base para costos'!$H$11))</f>
        <v>0</v>
      </c>
      <c r="I161" s="95">
        <f>(C161/(('base para costos'!$J$3-D161)/100))</f>
        <v>34175.247422680412</v>
      </c>
      <c r="J161" s="90">
        <f>(C161/(('base para costos'!$J$3-D161)/100-(0.08)))</f>
        <v>37247.179775280892</v>
      </c>
      <c r="K161" s="114">
        <f>(D161+8+1.2)+(F161+H161)</f>
        <v>29.139999999999997</v>
      </c>
      <c r="L161" s="86">
        <v>0</v>
      </c>
      <c r="M161" s="117"/>
      <c r="N161" s="113">
        <f>C161/((100-K161)/100)+L161</f>
        <v>46782.373694609087</v>
      </c>
      <c r="O161" s="114" t="s">
        <v>263</v>
      </c>
      <c r="P161" s="118" t="s">
        <v>72</v>
      </c>
    </row>
    <row r="162" spans="1:16" x14ac:dyDescent="0.25">
      <c r="A162" s="118" t="s">
        <v>519</v>
      </c>
      <c r="B162" s="118" t="s">
        <v>520</v>
      </c>
      <c r="C162" s="100">
        <v>23164.17</v>
      </c>
      <c r="D162" s="1">
        <v>3</v>
      </c>
      <c r="E162" s="118">
        <v>14.15</v>
      </c>
      <c r="F162" s="117">
        <f t="shared" si="8"/>
        <v>17.121500000000001</v>
      </c>
      <c r="G162" s="116" t="s">
        <v>903</v>
      </c>
      <c r="H162" s="115">
        <f>(IF(G162='base para costos'!$G$3,'base para costos'!$H$3)+IF(G162='base para costos'!$G$4,'base para costos'!$H$4)+IF(G162='base para costos'!$G$5,'base para costos'!$H$5)+IF(G162='base para costos'!$G$6,'base para costos'!$H$6)+IF(G162='base para costos'!$G$7,'base para costos'!$H$7)+IF(G162='base para costos'!$G$8,'base para costos'!$H$8)+IF(G162='base para costos'!$G$9,'base para costos'!$H$9)+IF(G162='base para costos'!$G$10,'base para costos'!$H$10)+IF(G162='base para costos'!$G$11,'base para costos'!$H$11))</f>
        <v>0</v>
      </c>
      <c r="I162" s="95">
        <f>(C162/(('base para costos'!$J$3-D162)/100))</f>
        <v>23880.587628865978</v>
      </c>
      <c r="J162" s="90">
        <f>(C162/(('base para costos'!$J$3-D162)/100-(0.08)))</f>
        <v>26027.157303370783</v>
      </c>
      <c r="K162" s="114">
        <f>(D162+8+1.2)+(F162+H162)</f>
        <v>29.3215</v>
      </c>
      <c r="L162" s="86">
        <v>0</v>
      </c>
      <c r="M162" s="117"/>
      <c r="N162" s="113">
        <f>C162/((100-K162)/100)+L162</f>
        <v>32773.9977503767</v>
      </c>
      <c r="O162" s="114" t="s">
        <v>121</v>
      </c>
      <c r="P162" s="118" t="s">
        <v>28</v>
      </c>
    </row>
    <row r="163" spans="1:16" x14ac:dyDescent="0.25">
      <c r="A163" s="118" t="s">
        <v>159</v>
      </c>
      <c r="B163" s="118" t="s">
        <v>160</v>
      </c>
      <c r="C163" s="100">
        <v>47600.75</v>
      </c>
      <c r="D163" s="1">
        <v>3</v>
      </c>
      <c r="E163" s="118">
        <v>14.15</v>
      </c>
      <c r="F163" s="117">
        <f t="shared" si="8"/>
        <v>17.121500000000001</v>
      </c>
      <c r="G163" s="116" t="s">
        <v>903</v>
      </c>
      <c r="H163" s="115">
        <f t="shared" ref="H163:H187" si="19">(IF(G163=$G$3,$H$3)+IF(G163=$G$4,$H$4)+IF(G163=$G$5,$H$5)+IF(G163=$G$6,$H$6)+IF(G163=$G$7,$H$7)+IF(G163=$G$8,$H$8)+IF(G163=$G$9,$H$9)+IF(G163=$G$10,$H$10)+IF(G163=$G$11,$H$11))</f>
        <v>0</v>
      </c>
      <c r="I163" s="95">
        <f>(C163/(($J$3-D163)/100))</f>
        <v>49072.938144329899</v>
      </c>
      <c r="J163" s="90">
        <f>(C163/(($J$3-D163)/100-(0.08)))</f>
        <v>53483.988764044945</v>
      </c>
      <c r="K163" s="114">
        <f>(D163+8+1.2)+(F163+H163)</f>
        <v>29.3215</v>
      </c>
      <c r="L163" s="86">
        <v>0</v>
      </c>
      <c r="M163" s="117"/>
      <c r="N163" s="113">
        <f>C163/((100-K163)/100)+L163</f>
        <v>67348.274227664704</v>
      </c>
      <c r="O163" s="114" t="s">
        <v>161</v>
      </c>
      <c r="P163" s="118" t="s">
        <v>28</v>
      </c>
    </row>
    <row r="164" spans="1:16" x14ac:dyDescent="0.25">
      <c r="A164" s="118" t="s">
        <v>26</v>
      </c>
      <c r="B164" s="118" t="s">
        <v>1136</v>
      </c>
      <c r="C164" s="100">
        <v>114286</v>
      </c>
      <c r="D164" s="1">
        <v>3</v>
      </c>
      <c r="E164" s="118">
        <v>14.15</v>
      </c>
      <c r="F164" s="117">
        <f t="shared" si="8"/>
        <v>17.121500000000001</v>
      </c>
      <c r="G164" s="116" t="s">
        <v>903</v>
      </c>
      <c r="H164" s="115">
        <f t="shared" si="19"/>
        <v>0</v>
      </c>
      <c r="I164" s="95">
        <f>(C164/(($J$3-D164)/100))</f>
        <v>117820.61855670104</v>
      </c>
      <c r="J164" s="90">
        <f>(C164/(($J$3-D164)/100-(0.08)))</f>
        <v>128411.23595505618</v>
      </c>
      <c r="K164" s="114">
        <f>(D164+8+1.2)+(F164+H164)</f>
        <v>29.3215</v>
      </c>
      <c r="L164" s="86"/>
      <c r="M164" s="117"/>
      <c r="N164" s="113">
        <f>C164/((100-K164)/100)+L164</f>
        <v>161698.39484425957</v>
      </c>
      <c r="O164" s="114" t="s">
        <v>29</v>
      </c>
      <c r="P164" s="118" t="s">
        <v>28</v>
      </c>
    </row>
    <row r="165" spans="1:16" x14ac:dyDescent="0.25">
      <c r="A165" s="118" t="s">
        <v>119</v>
      </c>
      <c r="B165" s="118" t="s">
        <v>120</v>
      </c>
      <c r="C165" s="100">
        <v>48935.22</v>
      </c>
      <c r="D165" s="1">
        <v>3</v>
      </c>
      <c r="E165" s="118">
        <v>14.15</v>
      </c>
      <c r="F165" s="117">
        <f t="shared" si="8"/>
        <v>17.121500000000001</v>
      </c>
      <c r="G165" s="116" t="s">
        <v>1190</v>
      </c>
      <c r="H165" s="115">
        <f t="shared" si="19"/>
        <v>0</v>
      </c>
      <c r="I165" s="95">
        <f>(C165/(($J$3-D165)/100))</f>
        <v>50448.680412371134</v>
      </c>
      <c r="J165" s="90">
        <f>(C165/(($J$3-D165)/100-(0.08)))</f>
        <v>54983.393258426964</v>
      </c>
      <c r="K165" s="114">
        <f>(D165+8+1.2)+(F165+H165)</f>
        <v>29.3215</v>
      </c>
      <c r="L165" s="86">
        <v>0</v>
      </c>
      <c r="M165" s="117"/>
      <c r="N165" s="113">
        <f>C165/((100-K165)/100)+L165</f>
        <v>69236.359005921186</v>
      </c>
      <c r="O165" s="114" t="s">
        <v>121</v>
      </c>
      <c r="P165" s="118" t="s">
        <v>28</v>
      </c>
    </row>
    <row r="166" spans="1:16" x14ac:dyDescent="0.25">
      <c r="A166" s="118" t="s">
        <v>245</v>
      </c>
      <c r="B166" s="118" t="s">
        <v>246</v>
      </c>
      <c r="C166" s="100">
        <v>204765.57</v>
      </c>
      <c r="D166" s="1">
        <v>3</v>
      </c>
      <c r="E166" s="118">
        <v>14.15</v>
      </c>
      <c r="F166" s="117">
        <f t="shared" si="8"/>
        <v>17.121500000000001</v>
      </c>
      <c r="G166" s="116" t="s">
        <v>903</v>
      </c>
      <c r="H166" s="115">
        <f t="shared" si="19"/>
        <v>0</v>
      </c>
      <c r="I166" s="95">
        <f>(C166/(($J$3-D166)/100))</f>
        <v>211098.5257731959</v>
      </c>
      <c r="J166" s="90">
        <f>(C166/(($J$3-D166)/100-(0.08)))</f>
        <v>230073.67415730338</v>
      </c>
      <c r="K166" s="114">
        <f>(D166+8+1.2)+(F166+H166)</f>
        <v>29.3215</v>
      </c>
      <c r="L166" s="86">
        <v>0</v>
      </c>
      <c r="M166" s="117"/>
      <c r="N166" s="113">
        <f>C166/((100-K166)/100)+L166</f>
        <v>289714.08561302238</v>
      </c>
      <c r="O166" s="114" t="s">
        <v>29</v>
      </c>
      <c r="P166" s="118" t="s">
        <v>28</v>
      </c>
    </row>
    <row r="167" spans="1:16" x14ac:dyDescent="0.25">
      <c r="A167" s="118" t="s">
        <v>1050</v>
      </c>
      <c r="B167" s="118" t="s">
        <v>1051</v>
      </c>
      <c r="C167" s="100">
        <v>103545</v>
      </c>
      <c r="D167" s="1">
        <v>20</v>
      </c>
      <c r="E167" s="118">
        <v>14.15</v>
      </c>
      <c r="F167" s="117">
        <f t="shared" si="8"/>
        <v>17.121500000000001</v>
      </c>
      <c r="G167" s="116" t="s">
        <v>903</v>
      </c>
      <c r="H167" s="115">
        <f t="shared" si="19"/>
        <v>0</v>
      </c>
      <c r="I167" s="95">
        <f>(C167/(($J$3-D167)/100))</f>
        <v>129431.25</v>
      </c>
      <c r="J167" s="90">
        <f>(C167/(($J$3-D167)/100-(0.08)))</f>
        <v>143812.49999999997</v>
      </c>
      <c r="K167" s="114">
        <f>(D167+8+1.2)+(F167+H167)</f>
        <v>46.3215</v>
      </c>
      <c r="L167" s="86">
        <v>0</v>
      </c>
      <c r="M167" s="117"/>
      <c r="N167" s="113">
        <f>C167/((100-K167)/100)+L167</f>
        <v>192898.46027739227</v>
      </c>
      <c r="O167" s="114" t="s">
        <v>29</v>
      </c>
      <c r="P167" s="118" t="s">
        <v>28</v>
      </c>
    </row>
    <row r="168" spans="1:16" x14ac:dyDescent="0.25">
      <c r="A168" s="118" t="s">
        <v>1314</v>
      </c>
      <c r="B168" s="118" t="s">
        <v>1313</v>
      </c>
      <c r="C168" s="100">
        <v>397580</v>
      </c>
      <c r="D168" s="1">
        <v>3</v>
      </c>
      <c r="E168" s="118">
        <v>14.15</v>
      </c>
      <c r="F168" s="117">
        <f t="shared" si="8"/>
        <v>17.121500000000001</v>
      </c>
      <c r="G168" s="116" t="s">
        <v>903</v>
      </c>
      <c r="H168" s="115">
        <f t="shared" si="19"/>
        <v>0</v>
      </c>
      <c r="I168" s="95">
        <f>(C168/(($J$3-D168)/100))</f>
        <v>409876.28865979385</v>
      </c>
      <c r="J168" s="90">
        <f>(C168/(($J$3-D168)/100-(0.08)))</f>
        <v>446719.10112359549</v>
      </c>
      <c r="K168" s="114">
        <f>(D168+8+1.2)+(F168+H168)</f>
        <v>29.3215</v>
      </c>
      <c r="L168" s="86"/>
      <c r="M168" s="117"/>
      <c r="N168" s="113">
        <f>C168/((100-K168)/100)+L168</f>
        <v>562519.01214655093</v>
      </c>
      <c r="O168" s="114" t="s">
        <v>1094</v>
      </c>
      <c r="P168" s="118" t="s">
        <v>1304</v>
      </c>
    </row>
    <row r="169" spans="1:16" x14ac:dyDescent="0.25">
      <c r="A169" s="118" t="s">
        <v>1312</v>
      </c>
      <c r="B169" s="118" t="s">
        <v>1311</v>
      </c>
      <c r="C169" s="100">
        <v>583494</v>
      </c>
      <c r="D169" s="1">
        <v>3</v>
      </c>
      <c r="E169" s="118">
        <v>14.15</v>
      </c>
      <c r="F169" s="117">
        <f t="shared" si="8"/>
        <v>17.121500000000001</v>
      </c>
      <c r="G169" s="116" t="s">
        <v>1237</v>
      </c>
      <c r="H169" s="115">
        <f t="shared" si="19"/>
        <v>4.84</v>
      </c>
      <c r="I169" s="95">
        <f>(C169/(($J$3-D169)/100))</f>
        <v>601540.20618556708</v>
      </c>
      <c r="J169" s="90">
        <f>(C169/(($J$3-D169)/100-(0.08)))</f>
        <v>655611.23595505615</v>
      </c>
      <c r="K169" s="114">
        <f>(D169+8+1.2)+(F169+H169)</f>
        <v>34.161500000000004</v>
      </c>
      <c r="L169" s="86"/>
      <c r="M169" s="117"/>
      <c r="N169" s="113">
        <f>C169/((100-K169)/100)+L169</f>
        <v>886250.44616751594</v>
      </c>
      <c r="O169" s="114" t="s">
        <v>1094</v>
      </c>
      <c r="P169" s="118" t="s">
        <v>112</v>
      </c>
    </row>
    <row r="170" spans="1:16" x14ac:dyDescent="0.25">
      <c r="A170" s="118" t="s">
        <v>1310</v>
      </c>
      <c r="B170" s="118" t="s">
        <v>1309</v>
      </c>
      <c r="C170" s="100">
        <v>604712</v>
      </c>
      <c r="D170" s="1">
        <v>3</v>
      </c>
      <c r="E170" s="118">
        <v>14.15</v>
      </c>
      <c r="F170" s="117">
        <f t="shared" si="8"/>
        <v>17.121500000000001</v>
      </c>
      <c r="G170" s="116" t="s">
        <v>903</v>
      </c>
      <c r="H170" s="115">
        <f t="shared" si="19"/>
        <v>0</v>
      </c>
      <c r="I170" s="95">
        <f>(C170/(($J$3-D170)/100))</f>
        <v>623414.43298969069</v>
      </c>
      <c r="J170" s="90">
        <f>(C170/(($J$3-D170)/100-(0.08)))</f>
        <v>679451.68539325846</v>
      </c>
      <c r="K170" s="114">
        <f>(D170+8+1.2)+(F170+H170)</f>
        <v>29.3215</v>
      </c>
      <c r="L170" s="86">
        <v>0</v>
      </c>
      <c r="M170" s="117"/>
      <c r="N170" s="113">
        <f>C170/((100-K170)/100)+L170</f>
        <v>855581.25879864453</v>
      </c>
      <c r="O170" s="114" t="s">
        <v>1094</v>
      </c>
      <c r="P170" s="118" t="s">
        <v>112</v>
      </c>
    </row>
    <row r="171" spans="1:16" x14ac:dyDescent="0.25">
      <c r="A171" s="118" t="s">
        <v>1097</v>
      </c>
      <c r="B171" s="118" t="s">
        <v>1098</v>
      </c>
      <c r="C171" s="100">
        <v>737519.54</v>
      </c>
      <c r="D171" s="1">
        <v>3</v>
      </c>
      <c r="E171" s="118">
        <v>14.15</v>
      </c>
      <c r="F171" s="117">
        <f t="shared" si="8"/>
        <v>17.121500000000001</v>
      </c>
      <c r="G171" s="116" t="s">
        <v>903</v>
      </c>
      <c r="H171" s="115">
        <f t="shared" si="19"/>
        <v>0</v>
      </c>
      <c r="I171" s="95">
        <f>(C171/(($J$3-D171)/100))</f>
        <v>760329.42268041242</v>
      </c>
      <c r="J171" s="90">
        <f>(C171/(($J$3-D171)/100-(0.08)))</f>
        <v>828673.64044943824</v>
      </c>
      <c r="K171" s="114">
        <f>(D171+8+1.2)+(F171+H171)</f>
        <v>29.3215</v>
      </c>
      <c r="L171" s="86">
        <v>0</v>
      </c>
      <c r="M171" s="117"/>
      <c r="N171" s="113">
        <f>C171/((100-K171)/100)+L171</f>
        <v>1043484.9918999413</v>
      </c>
      <c r="O171" s="114" t="s">
        <v>15</v>
      </c>
      <c r="P171" s="118" t="s">
        <v>112</v>
      </c>
    </row>
    <row r="172" spans="1:16" x14ac:dyDescent="0.25">
      <c r="A172" s="118" t="s">
        <v>110</v>
      </c>
      <c r="B172" s="118" t="s">
        <v>111</v>
      </c>
      <c r="C172" s="100">
        <v>850000</v>
      </c>
      <c r="D172" s="1">
        <v>3</v>
      </c>
      <c r="E172" s="118">
        <v>14.15</v>
      </c>
      <c r="F172" s="117">
        <f t="shared" si="8"/>
        <v>17.121500000000001</v>
      </c>
      <c r="G172" s="116" t="s">
        <v>903</v>
      </c>
      <c r="H172" s="115">
        <f t="shared" si="19"/>
        <v>0</v>
      </c>
      <c r="I172" s="95">
        <f>(C172/(($J$3-D172)/100))</f>
        <v>876288.65979381441</v>
      </c>
      <c r="J172" s="90">
        <f>(C172/(($J$3-D172)/100-(0.08)))</f>
        <v>955056.17977528088</v>
      </c>
      <c r="K172" s="114">
        <f>(D172+8+1.2)+(F172+H172)</f>
        <v>29.3215</v>
      </c>
      <c r="L172" s="86">
        <v>0</v>
      </c>
      <c r="M172" s="117"/>
      <c r="N172" s="113">
        <f>C172/((100-K172)/100)+L172</f>
        <v>1202628.805082168</v>
      </c>
      <c r="O172" s="114" t="s">
        <v>15</v>
      </c>
      <c r="P172" s="118" t="s">
        <v>112</v>
      </c>
    </row>
    <row r="173" spans="1:16" x14ac:dyDescent="0.25">
      <c r="A173" s="118" t="s">
        <v>1162</v>
      </c>
      <c r="B173" s="118" t="s">
        <v>1163</v>
      </c>
      <c r="C173" s="100">
        <v>17504.45</v>
      </c>
      <c r="D173" s="1">
        <v>3</v>
      </c>
      <c r="E173" s="118">
        <v>14.15</v>
      </c>
      <c r="F173" s="117">
        <f t="shared" si="8"/>
        <v>17.121500000000001</v>
      </c>
      <c r="G173" s="116" t="s">
        <v>1619</v>
      </c>
      <c r="H173" s="115">
        <f t="shared" si="19"/>
        <v>16.213999999999999</v>
      </c>
      <c r="I173" s="95">
        <f>(C173/(($J$3-D173)/100))</f>
        <v>18045.824742268043</v>
      </c>
      <c r="J173" s="90">
        <f>(C173/(($J$3-D173)/100-(0.08)))</f>
        <v>19667.921348314609</v>
      </c>
      <c r="K173" s="114">
        <f>(D173+8+1.2)+(F173+H173)</f>
        <v>45.535499999999999</v>
      </c>
      <c r="L173" s="86">
        <v>5873</v>
      </c>
      <c r="M173" s="117"/>
      <c r="N173" s="113">
        <f>C173/((100-K173)/100)+L173</f>
        <v>38012.191583508524</v>
      </c>
      <c r="O173" s="114" t="s">
        <v>1166</v>
      </c>
      <c r="P173" s="118" t="s">
        <v>28</v>
      </c>
    </row>
    <row r="174" spans="1:16" x14ac:dyDescent="0.25">
      <c r="A174" s="118" t="s">
        <v>1149</v>
      </c>
      <c r="B174" s="118" t="s">
        <v>1148</v>
      </c>
      <c r="C174" s="100">
        <v>116696.23</v>
      </c>
      <c r="D174" s="1">
        <v>3</v>
      </c>
      <c r="E174" s="118">
        <v>14.5</v>
      </c>
      <c r="F174" s="117">
        <f t="shared" ref="F174:F243" si="20">E174*1.21</f>
        <v>17.544999999999998</v>
      </c>
      <c r="G174" s="116" t="s">
        <v>903</v>
      </c>
      <c r="H174" s="115">
        <f t="shared" si="19"/>
        <v>0</v>
      </c>
      <c r="I174" s="95">
        <f>(C174/(($J$3-D174)/100))</f>
        <v>120305.39175257731</v>
      </c>
      <c r="J174" s="90">
        <f>(C174/(($J$3-D174)/100-(0.08)))</f>
        <v>131119.35955056178</v>
      </c>
      <c r="K174" s="114">
        <f>(D174+8+1.2)+(F174+H174)</f>
        <v>29.744999999999997</v>
      </c>
      <c r="L174" s="86">
        <v>0</v>
      </c>
      <c r="M174" s="117"/>
      <c r="N174" s="113">
        <f>C174/((100-K174)/100)+L174</f>
        <v>166103.80755818091</v>
      </c>
      <c r="O174" s="114" t="s">
        <v>153</v>
      </c>
      <c r="P174" s="118" t="s">
        <v>1165</v>
      </c>
    </row>
    <row r="175" spans="1:16" x14ac:dyDescent="0.25">
      <c r="A175" s="118" t="s">
        <v>1147</v>
      </c>
      <c r="B175" s="118" t="s">
        <v>1150</v>
      </c>
      <c r="C175" s="100">
        <v>114526.31</v>
      </c>
      <c r="D175" s="1">
        <v>3</v>
      </c>
      <c r="E175" s="118">
        <v>14.5</v>
      </c>
      <c r="F175" s="117">
        <f t="shared" si="20"/>
        <v>17.544999999999998</v>
      </c>
      <c r="G175" s="116" t="s">
        <v>903</v>
      </c>
      <c r="H175" s="115">
        <f t="shared" si="19"/>
        <v>0</v>
      </c>
      <c r="I175" s="95">
        <f>(C175/(($J$3-D175)/100))</f>
        <v>118068.36082474227</v>
      </c>
      <c r="J175" s="90">
        <f>(C175/(($J$3-D175)/100-(0.08)))</f>
        <v>128681.24719101124</v>
      </c>
      <c r="K175" s="114">
        <f>(D175+8+1.2)+(F175+H175)</f>
        <v>29.744999999999997</v>
      </c>
      <c r="L175" s="86">
        <v>0</v>
      </c>
      <c r="M175" s="117"/>
      <c r="N175" s="113">
        <f>C175/((100-K175)/100)+L175</f>
        <v>163015.17329727422</v>
      </c>
      <c r="O175" s="114" t="s">
        <v>153</v>
      </c>
      <c r="P175" s="118" t="s">
        <v>1165</v>
      </c>
    </row>
    <row r="176" spans="1:16" x14ac:dyDescent="0.25">
      <c r="A176" s="118" t="s">
        <v>1151</v>
      </c>
      <c r="B176" s="118" t="s">
        <v>1152</v>
      </c>
      <c r="C176" s="100">
        <v>114526.31</v>
      </c>
      <c r="D176" s="1">
        <v>3</v>
      </c>
      <c r="E176" s="118">
        <v>14.5</v>
      </c>
      <c r="F176" s="117">
        <f t="shared" si="20"/>
        <v>17.544999999999998</v>
      </c>
      <c r="G176" s="116" t="s">
        <v>903</v>
      </c>
      <c r="H176" s="115">
        <f t="shared" si="19"/>
        <v>0</v>
      </c>
      <c r="I176" s="95">
        <f>(C176/(($J$3-D176)/100))</f>
        <v>118068.36082474227</v>
      </c>
      <c r="J176" s="90">
        <f>(C176/(($J$3-D176)/100-(0.08)))</f>
        <v>128681.24719101124</v>
      </c>
      <c r="K176" s="114">
        <f>(D176+8+1.2)+(F176+H176)</f>
        <v>29.744999999999997</v>
      </c>
      <c r="L176" s="86">
        <v>0</v>
      </c>
      <c r="M176" s="117"/>
      <c r="N176" s="113">
        <f>C176/((100-K176)/100)+L176</f>
        <v>163015.17329727422</v>
      </c>
      <c r="O176" s="114" t="s">
        <v>153</v>
      </c>
      <c r="P176" s="118" t="s">
        <v>1165</v>
      </c>
    </row>
    <row r="177" spans="1:16" x14ac:dyDescent="0.25">
      <c r="A177" s="118" t="s">
        <v>180</v>
      </c>
      <c r="B177" s="118" t="s">
        <v>181</v>
      </c>
      <c r="C177" s="100">
        <v>14076</v>
      </c>
      <c r="D177" s="1">
        <v>3</v>
      </c>
      <c r="E177" s="118">
        <v>13.5</v>
      </c>
      <c r="F177" s="117">
        <f t="shared" si="20"/>
        <v>16.335000000000001</v>
      </c>
      <c r="G177" s="116" t="s">
        <v>903</v>
      </c>
      <c r="H177" s="115">
        <f t="shared" si="19"/>
        <v>0</v>
      </c>
      <c r="I177" s="95">
        <f>(C177/(($J$3-D177)/100))</f>
        <v>14511.340206185567</v>
      </c>
      <c r="J177" s="90">
        <f>(C177/(($J$3-D177)/100-(0.08)))</f>
        <v>15815.730337078652</v>
      </c>
      <c r="K177" s="114">
        <f>(D177+8+1.2)+(F177+H177)</f>
        <v>28.535</v>
      </c>
      <c r="L177" s="86">
        <v>0</v>
      </c>
      <c r="M177" s="117"/>
      <c r="N177" s="113">
        <f>C177/((100-K177)/100)+L177</f>
        <v>19696.3548590219</v>
      </c>
      <c r="O177" s="114" t="s">
        <v>183</v>
      </c>
      <c r="P177" s="118" t="s">
        <v>182</v>
      </c>
    </row>
    <row r="178" spans="1:16" x14ac:dyDescent="0.25">
      <c r="A178" s="118" t="s">
        <v>1200</v>
      </c>
      <c r="B178" s="118" t="s">
        <v>1197</v>
      </c>
      <c r="C178" s="100">
        <v>12584.7</v>
      </c>
      <c r="D178" s="1">
        <v>3</v>
      </c>
      <c r="E178" s="118">
        <v>13.15</v>
      </c>
      <c r="F178" s="117">
        <f t="shared" si="20"/>
        <v>15.9115</v>
      </c>
      <c r="G178" s="116" t="s">
        <v>1619</v>
      </c>
      <c r="H178" s="115">
        <f t="shared" si="19"/>
        <v>16.213999999999999</v>
      </c>
      <c r="I178" s="95">
        <f>(C178/(($J$3-D178)/100))</f>
        <v>12973.917525773197</v>
      </c>
      <c r="J178" s="90">
        <f>(C178/(($J$3-D178)/100-(0.08)))</f>
        <v>14140.112359550563</v>
      </c>
      <c r="K178" s="114">
        <f>(D178+8+1.2)+(F178+H178)</f>
        <v>44.325500000000005</v>
      </c>
      <c r="L178" s="86">
        <v>4843.99</v>
      </c>
      <c r="M178" s="117"/>
      <c r="N178" s="113">
        <f>C178/((100-K178)/100)+L178</f>
        <v>27448.054697482694</v>
      </c>
      <c r="O178" s="114" t="s">
        <v>153</v>
      </c>
      <c r="P178" s="118" t="s">
        <v>182</v>
      </c>
    </row>
    <row r="179" spans="1:16" x14ac:dyDescent="0.25">
      <c r="A179" s="118" t="s">
        <v>1202</v>
      </c>
      <c r="B179" s="118" t="s">
        <v>1201</v>
      </c>
      <c r="C179" s="100">
        <v>30040.89</v>
      </c>
      <c r="D179" s="1">
        <v>3</v>
      </c>
      <c r="E179" s="118">
        <v>13.15</v>
      </c>
      <c r="F179" s="117">
        <f t="shared" si="20"/>
        <v>15.9115</v>
      </c>
      <c r="G179" s="116" t="s">
        <v>1237</v>
      </c>
      <c r="H179" s="115">
        <f t="shared" si="19"/>
        <v>4.84</v>
      </c>
      <c r="I179" s="95">
        <f>(C179/(($J$3-D179)/100))</f>
        <v>30969.98969072165</v>
      </c>
      <c r="J179" s="90">
        <f>(C179/(($J$3-D179)/100-(0.08)))</f>
        <v>33753.808988764045</v>
      </c>
      <c r="K179" s="114">
        <f>(D179+8+1.2)+(F179+H179)</f>
        <v>32.951499999999996</v>
      </c>
      <c r="L179" s="86">
        <v>5238</v>
      </c>
      <c r="M179" s="117"/>
      <c r="N179" s="113">
        <f>C179/((100-K179)/100)+L179</f>
        <v>50042.715989172015</v>
      </c>
      <c r="O179" s="114" t="s">
        <v>153</v>
      </c>
      <c r="P179" s="118" t="s">
        <v>182</v>
      </c>
    </row>
    <row r="180" spans="1:16" x14ac:dyDescent="0.25">
      <c r="A180" s="118" t="s">
        <v>1199</v>
      </c>
      <c r="B180" s="118" t="s">
        <v>1198</v>
      </c>
      <c r="C180" s="100">
        <v>11722.78</v>
      </c>
      <c r="D180" s="1">
        <v>3</v>
      </c>
      <c r="E180" s="118">
        <v>16</v>
      </c>
      <c r="F180" s="117">
        <f t="shared" si="20"/>
        <v>19.36</v>
      </c>
      <c r="G180" s="116" t="s">
        <v>903</v>
      </c>
      <c r="H180" s="115">
        <f t="shared" si="19"/>
        <v>0</v>
      </c>
      <c r="I180" s="95">
        <f>(C180/(($J$3-D180)/100))</f>
        <v>12085.340206185569</v>
      </c>
      <c r="J180" s="90">
        <f>(C180/(($J$3-D180)/100-(0.08)))</f>
        <v>13171.662921348316</v>
      </c>
      <c r="K180" s="114">
        <f>(D180+8+1.2)+(F180+H180)</f>
        <v>31.56</v>
      </c>
      <c r="L180" s="86">
        <v>2000</v>
      </c>
      <c r="M180" s="117"/>
      <c r="N180" s="113">
        <f>C180/((100-K180)/100)+L180</f>
        <v>19128.55055523086</v>
      </c>
      <c r="O180" s="114" t="s">
        <v>153</v>
      </c>
      <c r="P180" s="118" t="s">
        <v>581</v>
      </c>
    </row>
    <row r="181" spans="1:16" x14ac:dyDescent="0.25">
      <c r="A181" s="118" t="s">
        <v>1204</v>
      </c>
      <c r="B181" s="118" t="s">
        <v>1203</v>
      </c>
      <c r="C181" s="100">
        <v>26793.23</v>
      </c>
      <c r="D181" s="1">
        <v>3</v>
      </c>
      <c r="E181" s="118">
        <v>13.15</v>
      </c>
      <c r="F181" s="117">
        <f t="shared" si="20"/>
        <v>15.9115</v>
      </c>
      <c r="G181" s="116" t="s">
        <v>903</v>
      </c>
      <c r="H181" s="115">
        <f t="shared" si="19"/>
        <v>0</v>
      </c>
      <c r="I181" s="95">
        <f>(C181/(($J$3-D181)/100))</f>
        <v>27621.886597938144</v>
      </c>
      <c r="J181" s="90">
        <f>(C181/(($J$3-D181)/100-(0.08)))</f>
        <v>30104.752808988764</v>
      </c>
      <c r="K181" s="114">
        <f>(D181+8+1.2)+(F181+H181)</f>
        <v>28.111499999999999</v>
      </c>
      <c r="L181" s="86">
        <v>4843.99</v>
      </c>
      <c r="M181" s="117"/>
      <c r="N181" s="113">
        <f>C181/((100-K181)/100)+L181</f>
        <v>42114.527012178587</v>
      </c>
      <c r="O181" s="114" t="s">
        <v>153</v>
      </c>
      <c r="P181" s="118" t="s">
        <v>182</v>
      </c>
    </row>
    <row r="182" spans="1:16" x14ac:dyDescent="0.25">
      <c r="A182" s="118" t="s">
        <v>1206</v>
      </c>
      <c r="B182" s="118" t="s">
        <v>1205</v>
      </c>
      <c r="C182" s="100">
        <v>16157.13</v>
      </c>
      <c r="D182" s="1">
        <v>3</v>
      </c>
      <c r="E182" s="118">
        <v>15.5</v>
      </c>
      <c r="F182" s="117">
        <f t="shared" si="20"/>
        <v>18.754999999999999</v>
      </c>
      <c r="G182" s="116" t="s">
        <v>903</v>
      </c>
      <c r="H182" s="115">
        <f t="shared" si="19"/>
        <v>0</v>
      </c>
      <c r="I182" s="95">
        <f>(C182/(($J$3-D182)/100))</f>
        <v>16656.83505154639</v>
      </c>
      <c r="J182" s="90">
        <f>(C182/(($J$3-D182)/100-(0.08)))</f>
        <v>18154.078651685391</v>
      </c>
      <c r="K182" s="114">
        <f>(D182+8+1.2)+(F182+H182)</f>
        <v>30.954999999999998</v>
      </c>
      <c r="L182" s="86">
        <v>0</v>
      </c>
      <c r="M182" s="117"/>
      <c r="N182" s="113">
        <f>C182/((100-K182)/100)+L182</f>
        <v>23400.868998479251</v>
      </c>
      <c r="O182" s="114" t="s">
        <v>153</v>
      </c>
      <c r="P182" s="118" t="s">
        <v>411</v>
      </c>
    </row>
    <row r="183" spans="1:16" x14ac:dyDescent="0.25">
      <c r="A183" s="118" t="s">
        <v>1211</v>
      </c>
      <c r="B183" s="118" t="s">
        <v>1207</v>
      </c>
      <c r="C183" s="100">
        <v>13802.57</v>
      </c>
      <c r="D183" s="1">
        <v>3</v>
      </c>
      <c r="E183" s="118">
        <v>15.5</v>
      </c>
      <c r="F183" s="117">
        <f t="shared" si="20"/>
        <v>18.754999999999999</v>
      </c>
      <c r="G183" s="116" t="s">
        <v>902</v>
      </c>
      <c r="H183" s="115">
        <f t="shared" si="19"/>
        <v>0</v>
      </c>
      <c r="I183" s="95">
        <f>(C183/(($J$3-D183)/100))</f>
        <v>14229.453608247422</v>
      </c>
      <c r="J183" s="90">
        <f>(C183/(($J$3-D183)/100-(0.08)))</f>
        <v>15508.505617977527</v>
      </c>
      <c r="K183" s="114">
        <f>(D183+8+1.2)+(F183+H183)</f>
        <v>30.954999999999998</v>
      </c>
      <c r="L183" s="86">
        <v>2000</v>
      </c>
      <c r="M183" s="117"/>
      <c r="N183" s="113">
        <f>C183/((100-K183)/100)+L183</f>
        <v>21990.68723296401</v>
      </c>
      <c r="O183" s="114" t="s">
        <v>153</v>
      </c>
      <c r="P183" s="118" t="s">
        <v>411</v>
      </c>
    </row>
    <row r="184" spans="1:16" x14ac:dyDescent="0.25">
      <c r="A184" s="118" t="s">
        <v>1212</v>
      </c>
      <c r="B184" s="118" t="s">
        <v>1208</v>
      </c>
      <c r="C184" s="100">
        <v>13802.57</v>
      </c>
      <c r="D184" s="1">
        <v>3</v>
      </c>
      <c r="E184" s="118">
        <v>15.5</v>
      </c>
      <c r="F184" s="117">
        <f t="shared" si="20"/>
        <v>18.754999999999999</v>
      </c>
      <c r="G184" s="116" t="s">
        <v>1237</v>
      </c>
      <c r="H184" s="115">
        <f t="shared" si="19"/>
        <v>4.84</v>
      </c>
      <c r="I184" s="95">
        <f>(C184/(($J$3-D184)/100))</f>
        <v>14229.453608247422</v>
      </c>
      <c r="J184" s="90">
        <f>(C184/(($J$3-D184)/100-(0.08)))</f>
        <v>15508.505617977527</v>
      </c>
      <c r="K184" s="114">
        <f>(D184+8+1.2)+(F184+H184)</f>
        <v>35.795000000000002</v>
      </c>
      <c r="L184" s="86"/>
      <c r="M184" s="117"/>
      <c r="N184" s="113">
        <f>C184/((100-K184)/100)+L184</f>
        <v>21497.655945798611</v>
      </c>
      <c r="O184" s="114" t="s">
        <v>153</v>
      </c>
      <c r="P184" s="118" t="s">
        <v>411</v>
      </c>
    </row>
    <row r="185" spans="1:16" x14ac:dyDescent="0.25">
      <c r="A185" s="118" t="s">
        <v>1213</v>
      </c>
      <c r="B185" s="118" t="s">
        <v>1209</v>
      </c>
      <c r="C185" s="100">
        <v>13802.57</v>
      </c>
      <c r="D185" s="1">
        <v>3</v>
      </c>
      <c r="E185" s="118">
        <v>15.5</v>
      </c>
      <c r="F185" s="117">
        <f t="shared" si="20"/>
        <v>18.754999999999999</v>
      </c>
      <c r="G185" s="116" t="s">
        <v>1460</v>
      </c>
      <c r="H185" s="115">
        <f t="shared" si="19"/>
        <v>10.285</v>
      </c>
      <c r="I185" s="95">
        <f>(C185/(($J$3-D185)/100))</f>
        <v>14229.453608247422</v>
      </c>
      <c r="J185" s="90">
        <f>(C185/(($J$3-D185)/100-(0.08)))</f>
        <v>15508.505617977527</v>
      </c>
      <c r="K185" s="114">
        <f>(D185+8+1.2)+(F185+H185)</f>
        <v>41.239999999999995</v>
      </c>
      <c r="L185" s="86">
        <v>5238</v>
      </c>
      <c r="M185" s="117"/>
      <c r="N185" s="113">
        <f>C185/((100-K185)/100)+L185</f>
        <v>28727.737916950304</v>
      </c>
      <c r="O185" s="114" t="s">
        <v>153</v>
      </c>
      <c r="P185" s="118" t="s">
        <v>411</v>
      </c>
    </row>
    <row r="186" spans="1:16" x14ac:dyDescent="0.25">
      <c r="A186" s="118" t="s">
        <v>1194</v>
      </c>
      <c r="B186" s="118" t="s">
        <v>1210</v>
      </c>
      <c r="C186" s="100">
        <v>113668.24</v>
      </c>
      <c r="D186" s="1">
        <v>3</v>
      </c>
      <c r="E186" s="118">
        <v>13.65</v>
      </c>
      <c r="F186" s="117">
        <f t="shared" si="20"/>
        <v>16.516500000000001</v>
      </c>
      <c r="G186" s="116" t="s">
        <v>903</v>
      </c>
      <c r="H186" s="115">
        <f t="shared" si="19"/>
        <v>0</v>
      </c>
      <c r="I186" s="95">
        <f>(C186/(($J$3-D186)/100))</f>
        <v>117183.7525773196</v>
      </c>
      <c r="J186" s="90">
        <f>(C186/(($J$3-D186)/100-(0.08)))</f>
        <v>127717.12359550562</v>
      </c>
      <c r="K186" s="114">
        <f>(D186+8+1.2)+(F186+H186)</f>
        <v>28.7165</v>
      </c>
      <c r="L186" s="86">
        <v>5873</v>
      </c>
      <c r="M186" s="117"/>
      <c r="N186" s="113">
        <f>C186/((100-K186)/100)+L186</f>
        <v>165332.39803741401</v>
      </c>
      <c r="O186" s="114" t="s">
        <v>153</v>
      </c>
      <c r="P186" s="118" t="s">
        <v>556</v>
      </c>
    </row>
    <row r="187" spans="1:16" x14ac:dyDescent="0.25">
      <c r="A187" s="118" t="s">
        <v>1345</v>
      </c>
      <c r="B187" s="118" t="s">
        <v>1425</v>
      </c>
      <c r="C187" s="100">
        <v>172543</v>
      </c>
      <c r="D187" s="1">
        <v>3</v>
      </c>
      <c r="E187" s="118">
        <v>12.15</v>
      </c>
      <c r="F187" s="117">
        <f t="shared" si="20"/>
        <v>14.701499999999999</v>
      </c>
      <c r="G187" s="116" t="s">
        <v>1619</v>
      </c>
      <c r="H187" s="115">
        <f t="shared" si="19"/>
        <v>16.213999999999999</v>
      </c>
      <c r="I187" s="95">
        <f>(C187/(($J$3-D187)/100))</f>
        <v>177879.38144329897</v>
      </c>
      <c r="J187" s="90">
        <f>(C187/(($J$3-D187)/100-(0.08)))</f>
        <v>193868.53932584269</v>
      </c>
      <c r="K187" s="114">
        <f>(D187+8+1.2)+(F187+H187)</f>
        <v>43.115499999999997</v>
      </c>
      <c r="L187" s="86">
        <v>22411.49</v>
      </c>
      <c r="M187" s="117"/>
      <c r="N187" s="113">
        <f>C187/((100-K187)/100)+L187</f>
        <v>325733.1329783157</v>
      </c>
      <c r="O187" s="114" t="s">
        <v>1454</v>
      </c>
      <c r="P187" s="118" t="s">
        <v>10</v>
      </c>
    </row>
    <row r="188" spans="1:16" x14ac:dyDescent="0.25">
      <c r="A188" s="118" t="s">
        <v>1485</v>
      </c>
      <c r="B188" s="118" t="s">
        <v>1487</v>
      </c>
      <c r="C188" s="100">
        <v>279240</v>
      </c>
      <c r="D188" s="1">
        <v>3</v>
      </c>
      <c r="E188" s="118">
        <v>12.15</v>
      </c>
      <c r="F188" s="117">
        <f t="shared" ref="F188:F205" si="21">E188*1.21</f>
        <v>14.701499999999999</v>
      </c>
      <c r="G188" s="116" t="s">
        <v>903</v>
      </c>
      <c r="H188" s="115">
        <f t="shared" ref="H188:H205" si="22">(IF(G188=$G$3,$H$3)+IF(G188=$G$4,$H$4)+IF(G188=$G$5,$H$5)+IF(G188=$G$6,$H$6)+IF(G188=$G$7,$H$7)+IF(G188=$G$8,$H$8)+IF(G188=$G$9,$H$9)+IF(G188=$G$10,$H$10)+IF(G188=$G$11,$H$11))</f>
        <v>0</v>
      </c>
      <c r="I188" s="95">
        <f>(C188/(($J$3-D188)/100))</f>
        <v>287876.28865979385</v>
      </c>
      <c r="J188" s="90">
        <f>(C188/(($J$3-D188)/100-(0.08)))</f>
        <v>313752.80898876407</v>
      </c>
      <c r="K188" s="114">
        <f>(D188+8+1.2)+(F188+H188)</f>
        <v>26.901499999999999</v>
      </c>
      <c r="L188" s="86">
        <v>22411</v>
      </c>
      <c r="M188" s="117"/>
      <c r="N188" s="113">
        <f>C188/((100-K188)/100)+L188</f>
        <v>404416.10270388587</v>
      </c>
      <c r="O188" s="114" t="s">
        <v>1454</v>
      </c>
      <c r="P188" s="118"/>
    </row>
    <row r="189" spans="1:16" x14ac:dyDescent="0.25">
      <c r="A189" s="118" t="s">
        <v>1346</v>
      </c>
      <c r="B189" s="118" t="s">
        <v>1424</v>
      </c>
      <c r="C189" s="100">
        <v>373306</v>
      </c>
      <c r="D189" s="1">
        <v>2</v>
      </c>
      <c r="E189" s="118">
        <v>12.15</v>
      </c>
      <c r="F189" s="117">
        <f t="shared" si="21"/>
        <v>14.701499999999999</v>
      </c>
      <c r="G189" s="116" t="s">
        <v>1301</v>
      </c>
      <c r="H189" s="115">
        <f t="shared" si="22"/>
        <v>0</v>
      </c>
      <c r="I189" s="95">
        <f>(C189/(($J$3-D189)/100))</f>
        <v>380924.4897959184</v>
      </c>
      <c r="J189" s="90">
        <f>(C189/(($J$3-D189)/100-(0.08)))</f>
        <v>414784.44444444444</v>
      </c>
      <c r="K189" s="114">
        <f>(D189+8+1.2)+(F189+H189)</f>
        <v>25.901499999999999</v>
      </c>
      <c r="L189" s="86">
        <v>22412</v>
      </c>
      <c r="M189" s="117"/>
      <c r="N189" s="113">
        <f>C189/((100-K189)/100)+L189</f>
        <v>526208.97294817027</v>
      </c>
      <c r="O189" s="114" t="s">
        <v>1454</v>
      </c>
      <c r="P189" s="118" t="s">
        <v>10</v>
      </c>
    </row>
    <row r="190" spans="1:16" x14ac:dyDescent="0.25">
      <c r="A190" s="118" t="s">
        <v>1486</v>
      </c>
      <c r="B190" s="118" t="s">
        <v>1488</v>
      </c>
      <c r="C190" s="100">
        <v>489400</v>
      </c>
      <c r="D190" s="1">
        <v>3</v>
      </c>
      <c r="E190" s="118">
        <v>12.15</v>
      </c>
      <c r="F190" s="117">
        <f t="shared" si="21"/>
        <v>14.701499999999999</v>
      </c>
      <c r="G190" s="116" t="s">
        <v>903</v>
      </c>
      <c r="H190" s="115">
        <f t="shared" si="22"/>
        <v>0</v>
      </c>
      <c r="I190" s="95">
        <f>(C190/(($J$3-D190)/100))</f>
        <v>504536.08247422683</v>
      </c>
      <c r="J190" s="90">
        <f>(C190/(($J$3-D190)/100-(0.08)))</f>
        <v>549887.64044943824</v>
      </c>
      <c r="K190" s="114">
        <f>(D190+8+1.2)+(F190+H190)</f>
        <v>26.901499999999999</v>
      </c>
      <c r="L190" s="86">
        <v>0</v>
      </c>
      <c r="M190" s="117"/>
      <c r="N190" s="113">
        <f>C190/((100-K190)/100)+L190</f>
        <v>669507.58223492955</v>
      </c>
      <c r="O190" s="114" t="s">
        <v>1454</v>
      </c>
      <c r="P190" s="118"/>
    </row>
    <row r="191" spans="1:16" x14ac:dyDescent="0.25">
      <c r="A191" s="118" t="s">
        <v>1238</v>
      </c>
      <c r="B191" s="118" t="s">
        <v>1239</v>
      </c>
      <c r="C191" s="100">
        <v>201600</v>
      </c>
      <c r="D191" s="1">
        <v>3</v>
      </c>
      <c r="E191" s="118">
        <v>12.15</v>
      </c>
      <c r="F191" s="117">
        <f t="shared" si="21"/>
        <v>14.701499999999999</v>
      </c>
      <c r="G191" s="116" t="s">
        <v>1300</v>
      </c>
      <c r="H191" s="115">
        <f t="shared" si="22"/>
        <v>0</v>
      </c>
      <c r="I191" s="95">
        <f>(C191/(($J$3-D191)/100))</f>
        <v>207835.05154639177</v>
      </c>
      <c r="J191" s="90">
        <f>(C191/(($J$3-D191)/100-(0.08)))</f>
        <v>226516.85393258426</v>
      </c>
      <c r="K191" s="114">
        <f>(D191+8+1.2)+(F191+H191)</f>
        <v>26.901499999999999</v>
      </c>
      <c r="L191" s="86">
        <v>0</v>
      </c>
      <c r="M191" s="117"/>
      <c r="N191" s="113">
        <f>C191/((100-K191)/100)+L191</f>
        <v>275792.25291900657</v>
      </c>
      <c r="O191" s="114" t="s">
        <v>943</v>
      </c>
      <c r="P191" s="118" t="s">
        <v>10</v>
      </c>
    </row>
    <row r="192" spans="1:16" x14ac:dyDescent="0.25">
      <c r="A192" s="118" t="s">
        <v>178</v>
      </c>
      <c r="B192" s="118" t="s">
        <v>179</v>
      </c>
      <c r="C192" s="100">
        <v>229948.95</v>
      </c>
      <c r="D192" s="1">
        <v>3</v>
      </c>
      <c r="E192" s="118">
        <v>12.15</v>
      </c>
      <c r="F192" s="117">
        <f t="shared" si="21"/>
        <v>14.701499999999999</v>
      </c>
      <c r="G192" s="116" t="s">
        <v>903</v>
      </c>
      <c r="H192" s="115">
        <f t="shared" si="22"/>
        <v>0</v>
      </c>
      <c r="I192" s="95">
        <f>(C192/(($J$3-D192)/100))</f>
        <v>237060.7731958763</v>
      </c>
      <c r="J192" s="90">
        <f>(C192/(($J$3-D192)/100-(0.08)))</f>
        <v>258369.60674157305</v>
      </c>
      <c r="K192" s="114">
        <f>(D192+8+1.2)+(F192+H192)</f>
        <v>26.901499999999999</v>
      </c>
      <c r="L192" s="86"/>
      <c r="M192" s="117"/>
      <c r="N192" s="113">
        <f>C192/((100-K192)/100)+L192</f>
        <v>314574.10206775792</v>
      </c>
      <c r="O192" s="114" t="s">
        <v>943</v>
      </c>
      <c r="P192" s="118" t="s">
        <v>10</v>
      </c>
    </row>
    <row r="193" spans="1:16" x14ac:dyDescent="0.25">
      <c r="A193" s="118" t="s">
        <v>1159</v>
      </c>
      <c r="B193" s="118" t="s">
        <v>1160</v>
      </c>
      <c r="C193" s="100">
        <v>247200</v>
      </c>
      <c r="D193" s="1">
        <v>3</v>
      </c>
      <c r="E193" s="118">
        <v>12.15</v>
      </c>
      <c r="F193" s="117">
        <f t="shared" si="21"/>
        <v>14.701499999999999</v>
      </c>
      <c r="G193" s="116" t="s">
        <v>1299</v>
      </c>
      <c r="H193" s="115">
        <f t="shared" si="22"/>
        <v>0</v>
      </c>
      <c r="I193" s="95">
        <f>(C193/(($J$3-D193)/100))</f>
        <v>254845.36082474227</v>
      </c>
      <c r="J193" s="90">
        <f>(C193/(($J$3-D193)/100-(0.08)))</f>
        <v>277752.80898876407</v>
      </c>
      <c r="K193" s="114">
        <f>(D193+8+1.2)+(F193+H193)</f>
        <v>26.901499999999999</v>
      </c>
      <c r="L193" s="86">
        <v>11000</v>
      </c>
      <c r="M193" s="117"/>
      <c r="N193" s="113">
        <f>C193/((100-K193)/100)+L193</f>
        <v>349173.83393640089</v>
      </c>
      <c r="O193" s="114" t="s">
        <v>943</v>
      </c>
      <c r="P193" s="118" t="s">
        <v>10</v>
      </c>
    </row>
    <row r="194" spans="1:16" x14ac:dyDescent="0.25">
      <c r="A194" s="118" t="s">
        <v>930</v>
      </c>
      <c r="B194" s="118" t="s">
        <v>942</v>
      </c>
      <c r="C194" s="100">
        <v>278990</v>
      </c>
      <c r="D194" s="1">
        <v>3</v>
      </c>
      <c r="E194" s="118">
        <v>12.15</v>
      </c>
      <c r="F194" s="117">
        <f t="shared" si="21"/>
        <v>14.701499999999999</v>
      </c>
      <c r="G194" s="116" t="s">
        <v>1619</v>
      </c>
      <c r="H194" s="115">
        <f t="shared" si="22"/>
        <v>16.213999999999999</v>
      </c>
      <c r="I194" s="95">
        <f>(C194/(($J$3-D194)/100))</f>
        <v>287618.55670103093</v>
      </c>
      <c r="J194" s="90">
        <f>(C194/(($J$3-D194)/100-(0.08)))</f>
        <v>313471.91011235956</v>
      </c>
      <c r="K194" s="114">
        <f>(D194+8+1.2)+(F194+H194)</f>
        <v>43.115499999999997</v>
      </c>
      <c r="L194" s="86">
        <v>22411</v>
      </c>
      <c r="M194" s="117"/>
      <c r="N194" s="113">
        <f>C194/((100-K194)/100)+L194</f>
        <v>512860.94682206924</v>
      </c>
      <c r="O194" s="114" t="s">
        <v>943</v>
      </c>
      <c r="P194" s="118" t="s">
        <v>10</v>
      </c>
    </row>
    <row r="195" spans="1:16" x14ac:dyDescent="0.25">
      <c r="A195" s="118" t="s">
        <v>8</v>
      </c>
      <c r="B195" s="118" t="s">
        <v>9</v>
      </c>
      <c r="C195" s="100">
        <v>425239.5</v>
      </c>
      <c r="D195" s="1">
        <v>10</v>
      </c>
      <c r="E195" s="118">
        <v>12.15</v>
      </c>
      <c r="F195" s="117">
        <f t="shared" si="21"/>
        <v>14.701499999999999</v>
      </c>
      <c r="G195" s="116" t="s">
        <v>1287</v>
      </c>
      <c r="H195" s="115">
        <f t="shared" si="22"/>
        <v>15.1008</v>
      </c>
      <c r="I195" s="95">
        <f>(C195/(($J$3-D195)/100))</f>
        <v>472488.33333333331</v>
      </c>
      <c r="J195" s="90">
        <f>(C195/(($J$3-D195)/100-(0.08)))</f>
        <v>518584.75609756092</v>
      </c>
      <c r="K195" s="114">
        <f>(D195+8+1.2)+(F195+H195)</f>
        <v>49.002299999999998</v>
      </c>
      <c r="L195" s="86">
        <v>0</v>
      </c>
      <c r="M195" s="117"/>
      <c r="N195" s="113">
        <f>C195/((100-K195)/100)+L195</f>
        <v>833840.54575010238</v>
      </c>
      <c r="O195" s="114" t="s">
        <v>943</v>
      </c>
      <c r="P195" s="118" t="s">
        <v>10</v>
      </c>
    </row>
    <row r="196" spans="1:16" x14ac:dyDescent="0.25">
      <c r="A196" s="118" t="s">
        <v>1003</v>
      </c>
      <c r="B196" s="118" t="s">
        <v>1004</v>
      </c>
      <c r="C196" s="100">
        <v>429317</v>
      </c>
      <c r="D196" s="1">
        <v>3</v>
      </c>
      <c r="E196" s="118">
        <v>12.15</v>
      </c>
      <c r="F196" s="117">
        <f t="shared" si="21"/>
        <v>14.701499999999999</v>
      </c>
      <c r="G196" s="116" t="s">
        <v>903</v>
      </c>
      <c r="H196" s="115">
        <f t="shared" si="22"/>
        <v>0</v>
      </c>
      <c r="I196" s="95">
        <f>(C196/(($J$3-D196)/100))</f>
        <v>442594.84536082478</v>
      </c>
      <c r="J196" s="90">
        <f>(C196/(($J$3-D196)/100-(0.08)))</f>
        <v>482378.65168539324</v>
      </c>
      <c r="K196" s="114">
        <f>(D196+8+1.2)+(F196+H196)</f>
        <v>26.901499999999999</v>
      </c>
      <c r="L196" s="86">
        <v>11200</v>
      </c>
      <c r="M196" s="117"/>
      <c r="N196" s="113">
        <f>C196/((100-K196)/100)+L196</f>
        <v>598513.00915887463</v>
      </c>
      <c r="O196" s="114" t="s">
        <v>943</v>
      </c>
      <c r="P196" s="118" t="s">
        <v>10</v>
      </c>
    </row>
    <row r="197" spans="1:16" x14ac:dyDescent="0.25">
      <c r="A197" s="118" t="s">
        <v>1479</v>
      </c>
      <c r="B197" s="118" t="s">
        <v>1489</v>
      </c>
      <c r="C197" s="100">
        <v>687790</v>
      </c>
      <c r="D197" s="1">
        <v>3</v>
      </c>
      <c r="E197" s="118">
        <v>12.15</v>
      </c>
      <c r="F197" s="117">
        <f t="shared" si="21"/>
        <v>14.701499999999999</v>
      </c>
      <c r="G197" s="116" t="s">
        <v>903</v>
      </c>
      <c r="H197" s="115">
        <f t="shared" si="22"/>
        <v>0</v>
      </c>
      <c r="I197" s="95">
        <f>(C197/(($J$3-D197)/100))</f>
        <v>709061.8556701031</v>
      </c>
      <c r="J197" s="90">
        <f>(C197/(($J$3-D197)/100-(0.08)))</f>
        <v>772797.75280898879</v>
      </c>
      <c r="K197" s="114">
        <f>(D197+8+1.2)+(F197+H197)</f>
        <v>26.901499999999999</v>
      </c>
      <c r="L197" s="86"/>
      <c r="M197" s="117"/>
      <c r="N197" s="113">
        <f>C197/((100-K197)/100)+L197</f>
        <v>940908.50017442217</v>
      </c>
      <c r="O197" s="114" t="s">
        <v>943</v>
      </c>
      <c r="P197" s="118" t="s">
        <v>10</v>
      </c>
    </row>
    <row r="198" spans="1:16" x14ac:dyDescent="0.25">
      <c r="A198" s="118" t="s">
        <v>1122</v>
      </c>
      <c r="B198" s="118" t="s">
        <v>1123</v>
      </c>
      <c r="C198" s="100">
        <v>184000</v>
      </c>
      <c r="D198" s="1">
        <v>3</v>
      </c>
      <c r="E198" s="118">
        <v>0</v>
      </c>
      <c r="F198" s="117">
        <f t="shared" si="21"/>
        <v>0</v>
      </c>
      <c r="G198" s="116" t="s">
        <v>1621</v>
      </c>
      <c r="H198" s="115">
        <f t="shared" si="22"/>
        <v>26.861999999999998</v>
      </c>
      <c r="I198" s="95">
        <f>(C198/(($J$3-D198)/100))</f>
        <v>189690.72164948453</v>
      </c>
      <c r="J198" s="90">
        <f>(C198/(($J$3-D198)/100-(0.08)))</f>
        <v>206741.57303370786</v>
      </c>
      <c r="K198" s="114">
        <f>(D198+8+1.2)+(F198+H198)</f>
        <v>39.061999999999998</v>
      </c>
      <c r="L198" s="86">
        <v>22400</v>
      </c>
      <c r="M198" s="117"/>
      <c r="N198" s="113">
        <f>C198/((100-K198)/100)+L198</f>
        <v>324346.24044110405</v>
      </c>
      <c r="O198" s="114" t="s">
        <v>1649</v>
      </c>
      <c r="P198" s="118" t="s">
        <v>10</v>
      </c>
    </row>
    <row r="199" spans="1:16" x14ac:dyDescent="0.25">
      <c r="A199" s="118" t="s">
        <v>1169</v>
      </c>
      <c r="B199" s="118" t="s">
        <v>1170</v>
      </c>
      <c r="C199" s="100">
        <v>351739.5</v>
      </c>
      <c r="D199" s="1">
        <v>3</v>
      </c>
      <c r="E199" s="118">
        <v>12.15</v>
      </c>
      <c r="F199" s="117">
        <f t="shared" si="21"/>
        <v>14.701499999999999</v>
      </c>
      <c r="G199" s="116" t="s">
        <v>903</v>
      </c>
      <c r="H199" s="115">
        <f t="shared" si="22"/>
        <v>0</v>
      </c>
      <c r="I199" s="95">
        <f>(C199/(($J$3-D199)/100))</f>
        <v>362618.04123711342</v>
      </c>
      <c r="J199" s="90">
        <f>(C199/(($J$3-D199)/100-(0.08)))</f>
        <v>395212.92134831462</v>
      </c>
      <c r="K199" s="114">
        <f>(D199+8+1.2)+(F199+H199)</f>
        <v>26.901499999999999</v>
      </c>
      <c r="L199" s="86">
        <v>0</v>
      </c>
      <c r="M199" s="117"/>
      <c r="N199" s="113">
        <f>C199/((100-K199)/100)+L199</f>
        <v>481185.66044446878</v>
      </c>
      <c r="O199" s="114" t="s">
        <v>1649</v>
      </c>
      <c r="P199" s="118" t="s">
        <v>10</v>
      </c>
    </row>
    <row r="200" spans="1:16" x14ac:dyDescent="0.25">
      <c r="A200" s="118" t="s">
        <v>30</v>
      </c>
      <c r="B200" s="118" t="s">
        <v>31</v>
      </c>
      <c r="C200" s="100">
        <v>503039.25</v>
      </c>
      <c r="D200" s="1">
        <v>3</v>
      </c>
      <c r="E200" s="118">
        <v>12.15</v>
      </c>
      <c r="F200" s="117">
        <f t="shared" si="21"/>
        <v>14.701499999999999</v>
      </c>
      <c r="G200" s="116" t="s">
        <v>903</v>
      </c>
      <c r="H200" s="115">
        <f t="shared" si="22"/>
        <v>0</v>
      </c>
      <c r="I200" s="95">
        <f>(C200/(($J$3-D200)/100))</f>
        <v>518597.1649484536</v>
      </c>
      <c r="J200" s="90">
        <f>(C200/(($J$3-D200)/100-(0.08)))</f>
        <v>565212.64044943824</v>
      </c>
      <c r="K200" s="114">
        <f>(D200+8+1.2)+(F200+H200)</f>
        <v>26.901499999999999</v>
      </c>
      <c r="L200" s="86">
        <v>0</v>
      </c>
      <c r="M200" s="117"/>
      <c r="N200" s="113">
        <f>C200/((100-K200)/100)+L200</f>
        <v>688166.3098421992</v>
      </c>
      <c r="O200" s="114" t="s">
        <v>1649</v>
      </c>
      <c r="P200" s="118" t="s">
        <v>10</v>
      </c>
    </row>
    <row r="201" spans="1:16" x14ac:dyDescent="0.25">
      <c r="A201" s="118" t="s">
        <v>1008</v>
      </c>
      <c r="B201" s="118" t="s">
        <v>1009</v>
      </c>
      <c r="C201" s="100">
        <v>178214.39999999999</v>
      </c>
      <c r="D201" s="1">
        <v>3</v>
      </c>
      <c r="E201" s="118">
        <v>12.15</v>
      </c>
      <c r="F201" s="117">
        <f t="shared" si="21"/>
        <v>14.701499999999999</v>
      </c>
      <c r="G201" s="116" t="s">
        <v>1299</v>
      </c>
      <c r="H201" s="115">
        <f t="shared" si="22"/>
        <v>0</v>
      </c>
      <c r="I201" s="95">
        <f>(C201/(($J$3-D201)/100))</f>
        <v>183726.18556701031</v>
      </c>
      <c r="J201" s="90">
        <f>(C201/(($J$3-D201)/100-(0.08)))</f>
        <v>200240.89887640448</v>
      </c>
      <c r="K201" s="114">
        <f>(D201+8+1.2)+(F201+H201)</f>
        <v>26.901499999999999</v>
      </c>
      <c r="L201" s="86">
        <v>0</v>
      </c>
      <c r="M201" s="117"/>
      <c r="N201" s="113">
        <f>C201/((100-K201)/100)+L201</f>
        <v>243800.35158040177</v>
      </c>
      <c r="O201" s="114" t="s">
        <v>1028</v>
      </c>
      <c r="P201" s="118" t="s">
        <v>10</v>
      </c>
    </row>
    <row r="202" spans="1:16" x14ac:dyDescent="0.25">
      <c r="A202" s="118" t="s">
        <v>986</v>
      </c>
      <c r="B202" s="118" t="s">
        <v>987</v>
      </c>
      <c r="C202" s="100">
        <v>341145</v>
      </c>
      <c r="D202" s="1">
        <v>2.5</v>
      </c>
      <c r="E202" s="118">
        <v>12.15</v>
      </c>
      <c r="F202" s="117">
        <f t="shared" si="21"/>
        <v>14.701499999999999</v>
      </c>
      <c r="G202" s="116" t="s">
        <v>903</v>
      </c>
      <c r="H202" s="115">
        <f t="shared" si="22"/>
        <v>0</v>
      </c>
      <c r="I202" s="95">
        <f>(C202/(($J$3-D202)/100))</f>
        <v>349892.30769230769</v>
      </c>
      <c r="J202" s="90">
        <f>(C202/(($J$3-D202)/100-(0.08)))</f>
        <v>381167.59776536311</v>
      </c>
      <c r="K202" s="114">
        <f>(D202+8+1.2)+(F202+H202)</f>
        <v>26.401499999999999</v>
      </c>
      <c r="L202" s="86">
        <v>0</v>
      </c>
      <c r="M202" s="117"/>
      <c r="N202" s="113">
        <f>C202/((100-K202)/100)+L202</f>
        <v>463521.67503413791</v>
      </c>
      <c r="O202" s="114" t="s">
        <v>1028</v>
      </c>
      <c r="P202" s="118" t="s">
        <v>10</v>
      </c>
    </row>
    <row r="203" spans="1:16" x14ac:dyDescent="0.25">
      <c r="A203" s="118" t="s">
        <v>1083</v>
      </c>
      <c r="B203" s="118" t="s">
        <v>1084</v>
      </c>
      <c r="C203" s="100">
        <v>240450</v>
      </c>
      <c r="D203" s="1">
        <v>3</v>
      </c>
      <c r="E203" s="118">
        <v>12.15</v>
      </c>
      <c r="F203" s="117">
        <f t="shared" si="21"/>
        <v>14.701499999999999</v>
      </c>
      <c r="G203" s="116" t="s">
        <v>1286</v>
      </c>
      <c r="H203" s="115">
        <f t="shared" si="22"/>
        <v>7.9255000000000004</v>
      </c>
      <c r="I203" s="95">
        <f>(C203/(($J$3-D203)/100))</f>
        <v>247886.59793814435</v>
      </c>
      <c r="J203" s="90">
        <f>(C203/(($J$3-D203)/100-(0.08)))</f>
        <v>270168.53932584269</v>
      </c>
      <c r="K203" s="114">
        <f>(D203+8+1.2)+(F203+H203)</f>
        <v>34.826999999999998</v>
      </c>
      <c r="L203" s="86">
        <v>0</v>
      </c>
      <c r="M203" s="117"/>
      <c r="N203" s="113">
        <f>C203/((100-K203)/100)+L203</f>
        <v>368941.12592638051</v>
      </c>
      <c r="O203" s="114" t="s">
        <v>1029</v>
      </c>
      <c r="P203" s="118" t="s">
        <v>10</v>
      </c>
    </row>
    <row r="204" spans="1:16" x14ac:dyDescent="0.25">
      <c r="A204" s="118" t="s">
        <v>984</v>
      </c>
      <c r="B204" s="118" t="s">
        <v>985</v>
      </c>
      <c r="C204" s="100">
        <v>220000</v>
      </c>
      <c r="D204" s="1">
        <v>3</v>
      </c>
      <c r="E204" s="118">
        <v>12.15</v>
      </c>
      <c r="F204" s="117">
        <f t="shared" si="21"/>
        <v>14.701499999999999</v>
      </c>
      <c r="G204" s="116" t="s">
        <v>1460</v>
      </c>
      <c r="H204" s="115">
        <f t="shared" si="22"/>
        <v>10.285</v>
      </c>
      <c r="I204" s="95">
        <f>(C204/(($J$3-D204)/100))</f>
        <v>226804.12371134022</v>
      </c>
      <c r="J204" s="90">
        <f>(C204/(($J$3-D204)/100-(0.08)))</f>
        <v>247191.01123595505</v>
      </c>
      <c r="K204" s="114">
        <f>(D204+8+1.2)+(F204+H204)</f>
        <v>37.186499999999995</v>
      </c>
      <c r="L204" s="86">
        <v>11200</v>
      </c>
      <c r="M204" s="117"/>
      <c r="N204" s="113">
        <f>C204/((100-K204)/100)+L204</f>
        <v>361443.18020807632</v>
      </c>
      <c r="O204" s="114" t="s">
        <v>1029</v>
      </c>
      <c r="P204" s="118" t="s">
        <v>10</v>
      </c>
    </row>
    <row r="205" spans="1:16" x14ac:dyDescent="0.25">
      <c r="A205" s="118" t="s">
        <v>1114</v>
      </c>
      <c r="B205" s="118" t="s">
        <v>1115</v>
      </c>
      <c r="C205" s="100">
        <v>377989.5</v>
      </c>
      <c r="D205" s="1">
        <v>3</v>
      </c>
      <c r="E205" s="118">
        <v>12.15</v>
      </c>
      <c r="F205" s="117">
        <f t="shared" si="21"/>
        <v>14.701499999999999</v>
      </c>
      <c r="G205" s="116" t="s">
        <v>903</v>
      </c>
      <c r="H205" s="115">
        <f t="shared" si="22"/>
        <v>0</v>
      </c>
      <c r="I205" s="95">
        <f>(C205/(($J$3-D205)/100))</f>
        <v>389679.89690721652</v>
      </c>
      <c r="J205" s="90">
        <f>(C205/(($J$3-D205)/100-(0.08)))</f>
        <v>424707.30337078648</v>
      </c>
      <c r="K205" s="114">
        <f>(D205+8+1.2)+(F205+H205)</f>
        <v>26.901499999999999</v>
      </c>
      <c r="L205" s="86">
        <v>0</v>
      </c>
      <c r="M205" s="117"/>
      <c r="N205" s="113">
        <f>C205/((100-K205)/100)+L205</f>
        <v>517096.11004329775</v>
      </c>
      <c r="O205" s="114" t="s">
        <v>1029</v>
      </c>
      <c r="P205" s="118" t="s">
        <v>10</v>
      </c>
    </row>
    <row r="206" spans="1:16" x14ac:dyDescent="0.25">
      <c r="A206" s="118" t="s">
        <v>1104</v>
      </c>
      <c r="B206" s="118" t="s">
        <v>1105</v>
      </c>
      <c r="C206" s="100">
        <v>482989.5</v>
      </c>
      <c r="D206" s="1">
        <v>4</v>
      </c>
      <c r="E206" s="118">
        <v>12.15</v>
      </c>
      <c r="F206" s="117">
        <f t="shared" si="20"/>
        <v>14.701499999999999</v>
      </c>
      <c r="G206" s="116" t="s">
        <v>903</v>
      </c>
      <c r="H206" s="115">
        <f t="shared" ref="H206:H224" si="23">(IF(G206=$G$3,$H$3)+IF(G206=$G$4,$H$4)+IF(G206=$G$5,$H$5)+IF(G206=$G$6,$H$6)+IF(G206=$G$7,$H$7)+IF(G206=$G$8,$H$8)+IF(G206=$G$9,$H$9)+IF(G206=$G$10,$H$10)+IF(G206=$G$11,$H$11))</f>
        <v>0</v>
      </c>
      <c r="I206" s="95">
        <f>(C206/(($J$3-D206)/100))</f>
        <v>503114.0625</v>
      </c>
      <c r="J206" s="90">
        <f>(C206/(($J$3-D206)/100-(0.08)))</f>
        <v>548851.70454545459</v>
      </c>
      <c r="K206" s="114">
        <f>(D206+8+1.2)+(F206+H206)</f>
        <v>27.901499999999999</v>
      </c>
      <c r="L206" s="86">
        <v>0</v>
      </c>
      <c r="M206" s="117"/>
      <c r="N206" s="113">
        <f>C206/((100-K206)/100)+L206</f>
        <v>669902.28645533544</v>
      </c>
      <c r="O206" s="114" t="s">
        <v>1029</v>
      </c>
      <c r="P206" s="118" t="s">
        <v>10</v>
      </c>
    </row>
    <row r="207" spans="1:16" x14ac:dyDescent="0.25">
      <c r="A207" s="118" t="s">
        <v>988</v>
      </c>
      <c r="B207" s="118" t="s">
        <v>989</v>
      </c>
      <c r="C207" s="100">
        <v>839895</v>
      </c>
      <c r="D207" s="1">
        <v>10</v>
      </c>
      <c r="E207" s="118">
        <v>12.15</v>
      </c>
      <c r="F207" s="117">
        <f t="shared" si="20"/>
        <v>14.701499999999999</v>
      </c>
      <c r="G207" s="116" t="s">
        <v>903</v>
      </c>
      <c r="H207" s="115">
        <f t="shared" si="23"/>
        <v>0</v>
      </c>
      <c r="I207" s="95">
        <f>(C207/(($J$3-D207)/100))</f>
        <v>933216.66666666663</v>
      </c>
      <c r="J207" s="90">
        <f>(C207/(($J$3-D207)/100-(0.08)))</f>
        <v>1024262.1951219512</v>
      </c>
      <c r="K207" s="114">
        <f>(D207+8+1.2)+(F207+H207)</f>
        <v>33.901499999999999</v>
      </c>
      <c r="L207" s="86">
        <v>0</v>
      </c>
      <c r="M207" s="117"/>
      <c r="N207" s="113">
        <f>C207/((100-K207)/100)+L207</f>
        <v>1270671.8004190715</v>
      </c>
      <c r="O207" s="114" t="s">
        <v>1029</v>
      </c>
      <c r="P207" s="118" t="s">
        <v>10</v>
      </c>
    </row>
    <row r="208" spans="1:16" x14ac:dyDescent="0.25">
      <c r="A208" s="118" t="s">
        <v>1106</v>
      </c>
      <c r="B208" s="118" t="s">
        <v>1107</v>
      </c>
      <c r="C208" s="100">
        <v>419989.5</v>
      </c>
      <c r="D208" s="1">
        <v>3</v>
      </c>
      <c r="E208" s="118">
        <v>12.15</v>
      </c>
      <c r="F208" s="117">
        <f>E208*1.21</f>
        <v>14.701499999999999</v>
      </c>
      <c r="G208" s="116" t="s">
        <v>903</v>
      </c>
      <c r="H208" s="115">
        <f>(IF(G208=$G$3,$H$3)+IF(G208=$G$4,$H$4)+IF(G208=$G$5,$H$5)+IF(G208=$G$6,$H$6)+IF(G208=$G$7,$H$7)+IF(G208=$G$8,$H$8)+IF(G208=$G$9,$H$9)+IF(G208=$G$10,$H$10)+IF(G208=$G$11,$H$11))</f>
        <v>0</v>
      </c>
      <c r="I208" s="95">
        <f>(C208/(($J$3-D208)/100))</f>
        <v>432978.86597938143</v>
      </c>
      <c r="J208" s="90">
        <f>(C208/(($J$3-D208)/100-(0.08)))</f>
        <v>471898.31460674159</v>
      </c>
      <c r="K208" s="114">
        <f>(D208+8+1.2)+(F208+H208)</f>
        <v>26.901499999999999</v>
      </c>
      <c r="L208" s="86">
        <v>0</v>
      </c>
      <c r="M208" s="117"/>
      <c r="N208" s="113">
        <f>C208/((100-K208)/100)+L208</f>
        <v>574552.82940142415</v>
      </c>
      <c r="O208" s="114" t="s">
        <v>1650</v>
      </c>
      <c r="P208" s="118" t="s">
        <v>10</v>
      </c>
    </row>
    <row r="209" spans="1:16" x14ac:dyDescent="0.25">
      <c r="A209" s="118" t="s">
        <v>1637</v>
      </c>
      <c r="B209" s="118" t="s">
        <v>1638</v>
      </c>
      <c r="C209" s="100">
        <v>376980</v>
      </c>
      <c r="D209" s="1">
        <v>3</v>
      </c>
      <c r="E209" s="118">
        <v>12.15</v>
      </c>
      <c r="F209" s="117">
        <f t="shared" ref="F209" si="24">E209*1.21</f>
        <v>14.701499999999999</v>
      </c>
      <c r="G209" s="116" t="s">
        <v>903</v>
      </c>
      <c r="H209" s="115">
        <f t="shared" ref="H209" si="25">(IF(G209=$G$3,$H$3)+IF(G209=$G$4,$H$4)+IF(G209=$G$5,$H$5)+IF(G209=$G$6,$H$6)+IF(G209=$G$7,$H$7)+IF(G209=$G$8,$H$8)+IF(G209=$G$9,$H$9)+IF(G209=$G$10,$H$10)+IF(G209=$G$11,$H$11))</f>
        <v>0</v>
      </c>
      <c r="I209" s="95">
        <f>(C209/(($J$3-D209)/100))</f>
        <v>388639.17525773199</v>
      </c>
      <c r="J209" s="90">
        <f>(C209/(($J$3-D209)/100-(0.08)))</f>
        <v>423573.03370786516</v>
      </c>
      <c r="K209" s="114">
        <f>(D209+8+1.2)+(F209+H209)</f>
        <v>26.901499999999999</v>
      </c>
      <c r="L209" s="86">
        <v>1</v>
      </c>
      <c r="M209" s="117"/>
      <c r="N209" s="113">
        <f>C209/((100-K209)/100)+L209</f>
        <v>515716.09675301134</v>
      </c>
      <c r="O209" s="114" t="s">
        <v>22</v>
      </c>
      <c r="P209" s="118" t="s">
        <v>10</v>
      </c>
    </row>
    <row r="210" spans="1:16" x14ac:dyDescent="0.25">
      <c r="A210" s="118" t="s">
        <v>20</v>
      </c>
      <c r="B210" s="118" t="s">
        <v>21</v>
      </c>
      <c r="C210" s="100">
        <v>524895</v>
      </c>
      <c r="D210" s="1">
        <v>3</v>
      </c>
      <c r="E210" s="118">
        <v>12.15</v>
      </c>
      <c r="F210" s="117">
        <f t="shared" si="20"/>
        <v>14.701499999999999</v>
      </c>
      <c r="G210" s="116" t="s">
        <v>903</v>
      </c>
      <c r="H210" s="115">
        <f t="shared" si="23"/>
        <v>0</v>
      </c>
      <c r="I210" s="95">
        <f>(C210/(($J$3-D210)/100))</f>
        <v>541128.86597938149</v>
      </c>
      <c r="J210" s="90">
        <f>(C210/(($J$3-D210)/100-(0.08)))</f>
        <v>589769.66292134835</v>
      </c>
      <c r="K210" s="114">
        <f>(D210+8+1.2)+(F210+H210)</f>
        <v>26.901499999999999</v>
      </c>
      <c r="L210" s="86">
        <v>0</v>
      </c>
      <c r="M210" s="117"/>
      <c r="N210" s="113">
        <f>C210/((100-K210)/100)+L210</f>
        <v>718065.35017818422</v>
      </c>
      <c r="O210" s="114" t="s">
        <v>22</v>
      </c>
      <c r="P210" s="118" t="s">
        <v>10</v>
      </c>
    </row>
    <row r="211" spans="1:16" x14ac:dyDescent="0.25">
      <c r="A211" s="118" t="s">
        <v>132</v>
      </c>
      <c r="B211" s="118" t="s">
        <v>133</v>
      </c>
      <c r="C211" s="100">
        <v>839989.5</v>
      </c>
      <c r="D211" s="1">
        <v>3</v>
      </c>
      <c r="E211" s="118">
        <v>12.15</v>
      </c>
      <c r="F211" s="117">
        <f>E211*1.21</f>
        <v>14.701499999999999</v>
      </c>
      <c r="G211" s="116" t="s">
        <v>903</v>
      </c>
      <c r="H211" s="115">
        <f>(IF(G211=$G$3,$H$3)+IF(G211=$G$4,$H$4)+IF(G211=$G$5,$H$5)+IF(G211=$G$6,$H$6)+IF(G211=$G$7,$H$7)+IF(G211=$G$8,$H$8)+IF(G211=$G$9,$H$9)+IF(G211=$G$10,$H$10)+IF(G211=$G$11,$H$11))</f>
        <v>0</v>
      </c>
      <c r="I211" s="95">
        <f>(C211/(($J$3-D211)/100))</f>
        <v>865968.55670103093</v>
      </c>
      <c r="J211" s="90">
        <f>(C211/(($J$3-D211)/100-(0.08)))</f>
        <v>943808.42696629209</v>
      </c>
      <c r="K211" s="114">
        <f>(D211+8+1.2)+(F211+H211)</f>
        <v>26.901499999999999</v>
      </c>
      <c r="L211" s="86">
        <v>0</v>
      </c>
      <c r="M211" s="117"/>
      <c r="N211" s="113">
        <f>C211/((100-K211)/100)+L211</f>
        <v>1149120.0229826877</v>
      </c>
      <c r="O211" s="114" t="s">
        <v>22</v>
      </c>
      <c r="P211" s="118" t="s">
        <v>10</v>
      </c>
    </row>
    <row r="212" spans="1:16" x14ac:dyDescent="0.25">
      <c r="A212" s="118" t="s">
        <v>91</v>
      </c>
      <c r="B212" s="118" t="s">
        <v>1545</v>
      </c>
      <c r="C212" s="100">
        <v>172543</v>
      </c>
      <c r="D212" s="1">
        <v>3</v>
      </c>
      <c r="E212" s="118">
        <v>12.15</v>
      </c>
      <c r="F212" s="117">
        <f>E212*1.21</f>
        <v>14.701499999999999</v>
      </c>
      <c r="G212" s="116" t="s">
        <v>1460</v>
      </c>
      <c r="H212" s="115">
        <f>(IF(G212=$G$3,$H$3)+IF(G212=$G$4,$H$4)+IF(G212=$G$5,$H$5)+IF(G212=$G$6,$H$6)+IF(G212=$G$7,$H$7)+IF(G212=$G$8,$H$8)+IF(G212=$G$9,$H$9)+IF(G212=$G$10,$H$10)+IF(G212=$G$11,$H$11))</f>
        <v>10.285</v>
      </c>
      <c r="I212" s="95">
        <f>(C212/(($J$3-D212)/100))</f>
        <v>177879.38144329897</v>
      </c>
      <c r="J212" s="90">
        <f>(C212/(($J$3-D212)/100-(0.08)))</f>
        <v>193868.53932584269</v>
      </c>
      <c r="K212" s="114">
        <f>(D212+8+1.2)+(F212+H212)</f>
        <v>37.186499999999995</v>
      </c>
      <c r="L212" s="86">
        <v>22411.49</v>
      </c>
      <c r="M212" s="117"/>
      <c r="N212" s="113">
        <f>C212/((100-K212)/100)+L212</f>
        <v>297102.44019382773</v>
      </c>
      <c r="O212" s="114" t="s">
        <v>92</v>
      </c>
      <c r="P212" s="118" t="s">
        <v>10</v>
      </c>
    </row>
    <row r="213" spans="1:16" x14ac:dyDescent="0.25">
      <c r="A213" s="118" t="s">
        <v>33</v>
      </c>
      <c r="B213" s="118" t="s">
        <v>34</v>
      </c>
      <c r="C213" s="100">
        <v>211974</v>
      </c>
      <c r="D213" s="1">
        <v>3</v>
      </c>
      <c r="E213" s="118">
        <v>12.15</v>
      </c>
      <c r="F213" s="117">
        <f t="shared" si="20"/>
        <v>14.701499999999999</v>
      </c>
      <c r="G213" s="116" t="s">
        <v>1621</v>
      </c>
      <c r="H213" s="115">
        <f t="shared" si="23"/>
        <v>26.861999999999998</v>
      </c>
      <c r="I213" s="95">
        <f>(C213/(($J$3-D213)/100))</f>
        <v>218529.89690721649</v>
      </c>
      <c r="J213" s="90">
        <f>(C213/(($J$3-D213)/100-(0.08)))</f>
        <v>238173.03370786516</v>
      </c>
      <c r="K213" s="114">
        <f>(D213+8+1.2)+(F213+H213)</f>
        <v>53.763499999999993</v>
      </c>
      <c r="L213" s="86">
        <v>11455.49</v>
      </c>
      <c r="M213" s="117"/>
      <c r="N213" s="113">
        <f>C213/((100-K213)/100)+L213</f>
        <v>469911.47174602305</v>
      </c>
      <c r="O213" s="114" t="s">
        <v>35</v>
      </c>
      <c r="P213" s="118" t="s">
        <v>10</v>
      </c>
    </row>
    <row r="214" spans="1:16" x14ac:dyDescent="0.25">
      <c r="A214" s="118" t="s">
        <v>1641</v>
      </c>
      <c r="B214" s="118" t="s">
        <v>1642</v>
      </c>
      <c r="C214" s="100">
        <v>164800</v>
      </c>
      <c r="D214" s="1">
        <v>3</v>
      </c>
      <c r="E214" s="118">
        <v>12.15</v>
      </c>
      <c r="F214" s="117">
        <f>E214*1.21</f>
        <v>14.701499999999999</v>
      </c>
      <c r="G214" s="116" t="s">
        <v>903</v>
      </c>
      <c r="H214" s="115">
        <f>(IF(G214=$G$3,$H$3)+IF(G214=$G$4,$H$4)+IF(G214=$G$5,$H$5)+IF(G214=$G$6,$H$6)+IF(G214=$G$7,$H$7)+IF(G214=$G$8,$H$8)+IF(G214=$G$9,$H$9)+IF(G214=$G$10,$H$10)+IF(G214=$G$11,$H$11))</f>
        <v>0</v>
      </c>
      <c r="I214" s="95">
        <f>(C214/(($J$3-D214)/100))</f>
        <v>169896.90721649484</v>
      </c>
      <c r="J214" s="90">
        <f>(C214/(($J$3-D214)/100-(0.08)))</f>
        <v>185168.53932584269</v>
      </c>
      <c r="K214" s="114">
        <f>(D214+8+1.2)+(F214+H214)</f>
        <v>26.901499999999999</v>
      </c>
      <c r="L214" s="86">
        <v>11200</v>
      </c>
      <c r="M214" s="117"/>
      <c r="N214" s="113">
        <f>C214/((100-K214)/100)+L214</f>
        <v>236649.22262426725</v>
      </c>
      <c r="O214" s="114" t="s">
        <v>1090</v>
      </c>
      <c r="P214" s="118" t="s">
        <v>10</v>
      </c>
    </row>
    <row r="215" spans="1:16" x14ac:dyDescent="0.25">
      <c r="A215" s="118" t="s">
        <v>108</v>
      </c>
      <c r="B215" s="118" t="s">
        <v>109</v>
      </c>
      <c r="C215" s="100">
        <v>321300</v>
      </c>
      <c r="D215" s="1">
        <v>2</v>
      </c>
      <c r="E215" s="118">
        <v>12.15</v>
      </c>
      <c r="F215" s="117">
        <f>E215*1.21</f>
        <v>14.701499999999999</v>
      </c>
      <c r="G215" s="116" t="s">
        <v>1302</v>
      </c>
      <c r="H215" s="115">
        <f>(IF(G215=$G$3,$H$3)+IF(G215=$G$4,$H$4)+IF(G215=$G$5,$H$5)+IF(G215=$G$6,$H$6)+IF(G215=$G$7,$H$7)+IF(G215=$G$8,$H$8)+IF(G215=$G$9,$H$9)+IF(G215=$G$10,$H$10)+IF(G215=$G$11,$H$11))</f>
        <v>0</v>
      </c>
      <c r="I215" s="95">
        <f>(C215/(($J$3-D215)/100))</f>
        <v>327857.14285714284</v>
      </c>
      <c r="J215" s="90">
        <f>(C215/(($J$3-D215)/100-(0.08)))</f>
        <v>357000</v>
      </c>
      <c r="K215" s="114">
        <f>(D215+8+1.2)+(F215+H215)</f>
        <v>25.901499999999999</v>
      </c>
      <c r="L215" s="86">
        <v>20100</v>
      </c>
      <c r="M215" s="117"/>
      <c r="N215" s="113">
        <f>C215/((100-K215)/100)+L215</f>
        <v>453712.0164375797</v>
      </c>
      <c r="O215" s="114" t="s">
        <v>35</v>
      </c>
      <c r="P215" s="118" t="s">
        <v>10</v>
      </c>
    </row>
    <row r="216" spans="1:16" x14ac:dyDescent="0.25">
      <c r="A216" s="118" t="s">
        <v>140</v>
      </c>
      <c r="B216" s="118" t="s">
        <v>1632</v>
      </c>
      <c r="C216" s="100">
        <v>376980</v>
      </c>
      <c r="D216" s="1">
        <v>3</v>
      </c>
      <c r="E216" s="118">
        <v>12.15</v>
      </c>
      <c r="F216" s="117">
        <f t="shared" si="20"/>
        <v>14.701499999999999</v>
      </c>
      <c r="G216" s="116" t="s">
        <v>1621</v>
      </c>
      <c r="H216" s="115">
        <f t="shared" si="23"/>
        <v>26.861999999999998</v>
      </c>
      <c r="I216" s="95">
        <f>(C216/(($J$3-D216)/100))</f>
        <v>388639.17525773199</v>
      </c>
      <c r="J216" s="90">
        <f>(C216/(($J$3-D216)/100-(0.08)))</f>
        <v>423573.03370786516</v>
      </c>
      <c r="K216" s="114">
        <f>(D216+8+1.2)+(F216+H216)</f>
        <v>53.763499999999993</v>
      </c>
      <c r="L216" s="86">
        <v>11200</v>
      </c>
      <c r="M216" s="117"/>
      <c r="N216" s="113">
        <f>C216/((100-K216)/100)+L216</f>
        <v>826529.88007310231</v>
      </c>
      <c r="O216" s="114" t="s">
        <v>35</v>
      </c>
      <c r="P216" s="118" t="s">
        <v>10</v>
      </c>
    </row>
    <row r="217" spans="1:16" x14ac:dyDescent="0.25">
      <c r="A217" s="118" t="s">
        <v>1659</v>
      </c>
      <c r="B217" s="118" t="s">
        <v>1660</v>
      </c>
      <c r="C217" s="100">
        <v>439810</v>
      </c>
      <c r="D217" s="1">
        <v>3</v>
      </c>
      <c r="E217" s="118">
        <v>12.15</v>
      </c>
      <c r="F217" s="117">
        <f t="shared" ref="F217" si="26">E217*1.21</f>
        <v>14.701499999999999</v>
      </c>
      <c r="G217" s="116" t="s">
        <v>903</v>
      </c>
      <c r="H217" s="115">
        <f t="shared" ref="H217" si="27">(IF(G217=$G$3,$H$3)+IF(G217=$G$4,$H$4)+IF(G217=$G$5,$H$5)+IF(G217=$G$6,$H$6)+IF(G217=$G$7,$H$7)+IF(G217=$G$8,$H$8)+IF(G217=$G$9,$H$9)+IF(G217=$G$10,$H$10)+IF(G217=$G$11,$H$11))</f>
        <v>0</v>
      </c>
      <c r="I217" s="95">
        <f>(C217/(($J$3-D217)/100))</f>
        <v>453412.37113402062</v>
      </c>
      <c r="J217" s="90">
        <f>(C217/(($J$3-D217)/100-(0.08)))</f>
        <v>494168.53932584269</v>
      </c>
      <c r="K217" s="114">
        <f>(D217+8+1.2)+(F217+H217)</f>
        <v>26.901499999999999</v>
      </c>
      <c r="L217" s="86">
        <v>22411</v>
      </c>
      <c r="M217" s="117"/>
      <c r="N217" s="113">
        <f>C217/((100-K217)/100)+L217</f>
        <v>624078.61287851329</v>
      </c>
      <c r="O217" s="114" t="s">
        <v>35</v>
      </c>
      <c r="P217" s="118" t="s">
        <v>10</v>
      </c>
    </row>
    <row r="218" spans="1:16" x14ac:dyDescent="0.25">
      <c r="A218" s="118" t="s">
        <v>1340</v>
      </c>
      <c r="B218" s="118" t="s">
        <v>1449</v>
      </c>
      <c r="C218" s="100">
        <v>220500</v>
      </c>
      <c r="D218" s="1">
        <v>3</v>
      </c>
      <c r="E218" s="118">
        <v>12.15</v>
      </c>
      <c r="F218" s="117">
        <f t="shared" si="20"/>
        <v>14.701499999999999</v>
      </c>
      <c r="G218" s="116" t="s">
        <v>1300</v>
      </c>
      <c r="H218" s="115">
        <f t="shared" si="23"/>
        <v>0</v>
      </c>
      <c r="I218" s="95">
        <f>(C218/(($J$3-D218)/100))</f>
        <v>227319.58762886599</v>
      </c>
      <c r="J218" s="90">
        <f>(C218/(($J$3-D218)/100-(0.08)))</f>
        <v>247752.80898876404</v>
      </c>
      <c r="K218" s="114">
        <f>(D218+8+1.2)+(F218+H218)</f>
        <v>26.901499999999999</v>
      </c>
      <c r="L218" s="86">
        <v>6266</v>
      </c>
      <c r="M218" s="117"/>
      <c r="N218" s="113">
        <f>C218/((100-K218)/100)+L218</f>
        <v>307913.77663016343</v>
      </c>
      <c r="O218" s="114" t="s">
        <v>1453</v>
      </c>
      <c r="P218" s="118" t="s">
        <v>1455</v>
      </c>
    </row>
    <row r="219" spans="1:16" x14ac:dyDescent="0.25">
      <c r="A219" s="118" t="s">
        <v>1328</v>
      </c>
      <c r="B219" s="118" t="s">
        <v>1332</v>
      </c>
      <c r="C219" s="100">
        <v>55000</v>
      </c>
      <c r="D219" s="1">
        <v>3</v>
      </c>
      <c r="E219" s="118">
        <v>14.5</v>
      </c>
      <c r="F219" s="117">
        <f t="shared" si="20"/>
        <v>17.544999999999998</v>
      </c>
      <c r="G219" s="116" t="s">
        <v>903</v>
      </c>
      <c r="H219" s="115">
        <f t="shared" si="23"/>
        <v>0</v>
      </c>
      <c r="I219" s="95">
        <f>(C219/(($J$3-D219)/100))</f>
        <v>56701.030927835054</v>
      </c>
      <c r="J219" s="90">
        <f>(C219/(($J$3-D219)/100-(0.08)))</f>
        <v>61797.752808988764</v>
      </c>
      <c r="K219" s="114">
        <f>(D219+8+1.2)+(F219+H219)</f>
        <v>29.744999999999997</v>
      </c>
      <c r="L219" s="86">
        <v>8500</v>
      </c>
      <c r="M219" s="117"/>
      <c r="N219" s="113">
        <f>C219/((100-K219)/100)+L219</f>
        <v>86786.242972030464</v>
      </c>
      <c r="O219" s="114" t="s">
        <v>1452</v>
      </c>
      <c r="P219" s="118" t="s">
        <v>1456</v>
      </c>
    </row>
    <row r="220" spans="1:16" x14ac:dyDescent="0.25">
      <c r="A220" s="118" t="s">
        <v>1329</v>
      </c>
      <c r="B220" s="118" t="s">
        <v>1330</v>
      </c>
      <c r="C220" s="100">
        <v>28000</v>
      </c>
      <c r="D220" s="1">
        <v>3</v>
      </c>
      <c r="E220" s="118">
        <v>14.5</v>
      </c>
      <c r="F220" s="117">
        <f t="shared" si="20"/>
        <v>17.544999999999998</v>
      </c>
      <c r="G220" s="116" t="s">
        <v>903</v>
      </c>
      <c r="H220" s="115">
        <f t="shared" si="23"/>
        <v>0</v>
      </c>
      <c r="I220" s="95">
        <f>(C220/(($J$3-D220)/100))</f>
        <v>28865.9793814433</v>
      </c>
      <c r="J220" s="90">
        <f>(C220/(($J$3-D220)/100-(0.08)))</f>
        <v>31460.674157303369</v>
      </c>
      <c r="K220" s="114">
        <f>(D220+8+1.2)+(F220+H220)</f>
        <v>29.744999999999997</v>
      </c>
      <c r="L220" s="86">
        <v>8500</v>
      </c>
      <c r="M220" s="117"/>
      <c r="N220" s="113">
        <f>C220/((100-K220)/100)+L220</f>
        <v>48354.814603942781</v>
      </c>
      <c r="O220" s="114" t="s">
        <v>1452</v>
      </c>
      <c r="P220" s="118" t="s">
        <v>1456</v>
      </c>
    </row>
    <row r="221" spans="1:16" x14ac:dyDescent="0.25">
      <c r="A221" s="118" t="s">
        <v>307</v>
      </c>
      <c r="B221" s="118" t="s">
        <v>308</v>
      </c>
      <c r="C221" s="100">
        <v>6624</v>
      </c>
      <c r="D221" s="1">
        <v>3</v>
      </c>
      <c r="E221" s="118">
        <v>12.65</v>
      </c>
      <c r="F221" s="117">
        <f t="shared" si="20"/>
        <v>15.3065</v>
      </c>
      <c r="G221" s="116" t="s">
        <v>903</v>
      </c>
      <c r="H221" s="115">
        <f t="shared" si="23"/>
        <v>0</v>
      </c>
      <c r="I221" s="95">
        <f>(C221/(($J$3-D221)/100))</f>
        <v>6828.8659793814431</v>
      </c>
      <c r="J221" s="90">
        <f>(C221/(($J$3-D221)/100-(0.08)))</f>
        <v>7442.696629213483</v>
      </c>
      <c r="K221" s="114">
        <f>(D221+8+1.2)+(F221+H221)</f>
        <v>27.506499999999999</v>
      </c>
      <c r="L221" s="86">
        <v>0</v>
      </c>
      <c r="M221" s="117"/>
      <c r="N221" s="113">
        <f>C221/((100-K221)/100)+L221</f>
        <v>9137.3709367046704</v>
      </c>
      <c r="O221" s="114" t="s">
        <v>183</v>
      </c>
      <c r="P221" s="118" t="s">
        <v>277</v>
      </c>
    </row>
    <row r="222" spans="1:16" x14ac:dyDescent="0.25">
      <c r="A222" s="118" t="s">
        <v>309</v>
      </c>
      <c r="B222" s="118" t="s">
        <v>310</v>
      </c>
      <c r="C222" s="100">
        <v>6624</v>
      </c>
      <c r="D222" s="1">
        <v>3</v>
      </c>
      <c r="E222" s="118">
        <v>12.65</v>
      </c>
      <c r="F222" s="117">
        <f t="shared" si="20"/>
        <v>15.3065</v>
      </c>
      <c r="G222" s="116" t="s">
        <v>903</v>
      </c>
      <c r="H222" s="115">
        <f t="shared" si="23"/>
        <v>0</v>
      </c>
      <c r="I222" s="95">
        <f>(C222/(($J$3-D222)/100))</f>
        <v>6828.8659793814431</v>
      </c>
      <c r="J222" s="90">
        <f>(C222/(($J$3-D222)/100-(0.08)))</f>
        <v>7442.696629213483</v>
      </c>
      <c r="K222" s="114">
        <f>(D222+8+1.2)+(F222+H222)</f>
        <v>27.506499999999999</v>
      </c>
      <c r="L222" s="86">
        <v>0</v>
      </c>
      <c r="M222" s="117"/>
      <c r="N222" s="113">
        <f>C222/((100-K222)/100)+L222</f>
        <v>9137.3709367046704</v>
      </c>
      <c r="O222" s="114" t="s">
        <v>311</v>
      </c>
      <c r="P222" s="118" t="s">
        <v>277</v>
      </c>
    </row>
    <row r="223" spans="1:16" x14ac:dyDescent="0.25">
      <c r="A223" s="118" t="s">
        <v>275</v>
      </c>
      <c r="B223" s="118" t="s">
        <v>276</v>
      </c>
      <c r="C223" s="100">
        <v>6624</v>
      </c>
      <c r="D223" s="1">
        <v>3</v>
      </c>
      <c r="E223" s="118">
        <v>12.65</v>
      </c>
      <c r="F223" s="117">
        <f t="shared" si="20"/>
        <v>15.3065</v>
      </c>
      <c r="G223" s="116" t="s">
        <v>903</v>
      </c>
      <c r="H223" s="115">
        <f t="shared" si="23"/>
        <v>0</v>
      </c>
      <c r="I223" s="95">
        <f>(C223/(($J$3-D223)/100))</f>
        <v>6828.8659793814431</v>
      </c>
      <c r="J223" s="90">
        <f>(C223/(($J$3-D223)/100-(0.08)))</f>
        <v>7442.696629213483</v>
      </c>
      <c r="K223" s="114">
        <f>(D223+8+1.2)+(F223+H223)</f>
        <v>27.506499999999999</v>
      </c>
      <c r="L223" s="86">
        <v>2200</v>
      </c>
      <c r="M223" s="117"/>
      <c r="N223" s="113">
        <f>C223/((100-K223)/100)+L223</f>
        <v>11337.37093670467</v>
      </c>
      <c r="O223" s="114" t="s">
        <v>183</v>
      </c>
      <c r="P223" s="118" t="s">
        <v>277</v>
      </c>
    </row>
    <row r="224" spans="1:16" x14ac:dyDescent="0.25">
      <c r="A224" s="118" t="s">
        <v>280</v>
      </c>
      <c r="B224" s="118" t="s">
        <v>281</v>
      </c>
      <c r="C224" s="100">
        <v>5790</v>
      </c>
      <c r="D224" s="1">
        <v>3</v>
      </c>
      <c r="E224" s="118">
        <v>12.65</v>
      </c>
      <c r="F224" s="117">
        <f t="shared" si="20"/>
        <v>15.3065</v>
      </c>
      <c r="G224" s="116" t="s">
        <v>903</v>
      </c>
      <c r="H224" s="115">
        <f t="shared" si="23"/>
        <v>0</v>
      </c>
      <c r="I224" s="95">
        <f>(C224/(($J$3-D224)/100))</f>
        <v>5969.072164948454</v>
      </c>
      <c r="J224" s="90">
        <f>(C224/(($J$3-D224)/100-(0.08)))</f>
        <v>6505.6179775280898</v>
      </c>
      <c r="K224" s="114">
        <f>(D224+8+1.2)+(F224+H224)</f>
        <v>27.506499999999999</v>
      </c>
      <c r="L224" s="86">
        <v>0</v>
      </c>
      <c r="M224" s="117"/>
      <c r="N224" s="113">
        <f>C224/((100-K224)/100)+L224</f>
        <v>7986.9229655072522</v>
      </c>
      <c r="O224" s="114" t="s">
        <v>230</v>
      </c>
      <c r="P224" s="118" t="s">
        <v>277</v>
      </c>
    </row>
    <row r="225" spans="1:16" x14ac:dyDescent="0.25">
      <c r="A225" s="118" t="s">
        <v>355</v>
      </c>
      <c r="B225" s="118" t="s">
        <v>356</v>
      </c>
      <c r="C225" s="100">
        <v>5790</v>
      </c>
      <c r="D225" s="1">
        <v>3</v>
      </c>
      <c r="E225" s="118">
        <v>12.65</v>
      </c>
      <c r="F225" s="117">
        <f t="shared" si="20"/>
        <v>15.3065</v>
      </c>
      <c r="G225" s="116" t="s">
        <v>903</v>
      </c>
      <c r="H225" s="115">
        <f>(IF(G225='base para costos'!$G$3,'base para costos'!$H$3)+IF(G225='base para costos'!$G$4,'base para costos'!$H$4)+IF(G225='base para costos'!$G$5,'base para costos'!$H$5)+IF(G225='base para costos'!$G$6,'base para costos'!$H$6)+IF(G225='base para costos'!$G$7,'base para costos'!$H$7)+IF(G225='base para costos'!$G$8,'base para costos'!$H$8)+IF(G225='base para costos'!$G$9,'base para costos'!$H$9)+IF(G225='base para costos'!$G$10,'base para costos'!$H$10)+IF(G225='base para costos'!$G$11,'base para costos'!$H$11))</f>
        <v>0</v>
      </c>
      <c r="I225" s="95">
        <f>(C225/(('base para costos'!$J$3-D225)/100))</f>
        <v>5969.072164948454</v>
      </c>
      <c r="J225" s="90">
        <f>(C225/(('base para costos'!$J$3-D225)/100-(0.08)))</f>
        <v>6505.6179775280898</v>
      </c>
      <c r="K225" s="114">
        <f>(D225+8+1.2)+(F225+H225)</f>
        <v>27.506499999999999</v>
      </c>
      <c r="L225" s="86">
        <v>0</v>
      </c>
      <c r="M225" s="117"/>
      <c r="N225" s="113">
        <f>C225/((100-K225)/100)+L225</f>
        <v>7986.9229655072522</v>
      </c>
      <c r="O225" s="114" t="s">
        <v>230</v>
      </c>
      <c r="P225" s="118" t="s">
        <v>277</v>
      </c>
    </row>
    <row r="226" spans="1:16" x14ac:dyDescent="0.25">
      <c r="A226" s="118" t="s">
        <v>446</v>
      </c>
      <c r="B226" s="118" t="s">
        <v>447</v>
      </c>
      <c r="C226" s="100">
        <v>5752.7</v>
      </c>
      <c r="D226" s="1">
        <v>3</v>
      </c>
      <c r="E226" s="118">
        <v>12.65</v>
      </c>
      <c r="F226" s="117">
        <f t="shared" si="20"/>
        <v>15.3065</v>
      </c>
      <c r="G226" s="116" t="s">
        <v>903</v>
      </c>
      <c r="H226" s="115">
        <f>(IF(G226='base para costos'!$G$3,'base para costos'!$H$3)+IF(G226='base para costos'!$G$4,'base para costos'!$H$4)+IF(G226='base para costos'!$G$5,'base para costos'!$H$5)+IF(G226='base para costos'!$G$6,'base para costos'!$H$6)+IF(G226='base para costos'!$G$7,'base para costos'!$H$7)+IF(G226='base para costos'!$G$8,'base para costos'!$H$8)+IF(G226='base para costos'!$G$9,'base para costos'!$H$9)+IF(G226='base para costos'!$G$10,'base para costos'!$H$10)+IF(G226='base para costos'!$G$11,'base para costos'!$H$11))</f>
        <v>0</v>
      </c>
      <c r="I226" s="95">
        <f>(C226/(('base para costos'!$J$3-D226)/100))</f>
        <v>5930.6185567010307</v>
      </c>
      <c r="J226" s="90">
        <f>(C226/(('base para costos'!$J$3-D226)/100-(0.08)))</f>
        <v>6463.7078651685388</v>
      </c>
      <c r="K226" s="114">
        <f>(D226+8+1.2)+(F226+H226)</f>
        <v>27.506499999999999</v>
      </c>
      <c r="L226" s="86">
        <v>0</v>
      </c>
      <c r="M226" s="117"/>
      <c r="N226" s="113">
        <f>C226/((100-K226)/100)+L226</f>
        <v>7935.4700766275591</v>
      </c>
      <c r="O226" s="114" t="s">
        <v>230</v>
      </c>
      <c r="P226" s="118" t="s">
        <v>277</v>
      </c>
    </row>
    <row r="227" spans="1:16" x14ac:dyDescent="0.25">
      <c r="A227" s="118" t="s">
        <v>214</v>
      </c>
      <c r="B227" s="118" t="s">
        <v>215</v>
      </c>
      <c r="C227" s="100">
        <v>2390.46</v>
      </c>
      <c r="D227" s="1">
        <v>3</v>
      </c>
      <c r="E227" s="118">
        <v>15.5</v>
      </c>
      <c r="F227" s="117">
        <f t="shared" si="20"/>
        <v>18.754999999999999</v>
      </c>
      <c r="G227" s="116" t="s">
        <v>903</v>
      </c>
      <c r="H227" s="115">
        <f>(IF(G227=$G$3,$H$3)+IF(G227=$G$4,$H$4)+IF(G227=$G$5,$H$5)+IF(G227=$G$6,$H$6)+IF(G227=$G$7,$H$7)+IF(G227=$G$8,$H$8)+IF(G227=$G$9,$H$9)+IF(G227=$G$10,$H$10)+IF(G227=$G$11,$H$11))</f>
        <v>0</v>
      </c>
      <c r="I227" s="95">
        <f>(C227/(($J$3-D227)/100))</f>
        <v>2464.3917525773195</v>
      </c>
      <c r="J227" s="90">
        <f>(C227/(($J$3-D227)/100-(0.08)))</f>
        <v>2685.9101123595506</v>
      </c>
      <c r="K227" s="114">
        <f>(D227+8+1.2)+(F227+H227)</f>
        <v>30.954999999999998</v>
      </c>
      <c r="L227" s="86">
        <v>1000</v>
      </c>
      <c r="M227" s="117"/>
      <c r="N227" s="113">
        <f>C227/((100-K227)/100)+L227</f>
        <v>4462.1768411905277</v>
      </c>
      <c r="O227" s="114" t="s">
        <v>153</v>
      </c>
      <c r="P227" s="118" t="s">
        <v>216</v>
      </c>
    </row>
    <row r="228" spans="1:16" x14ac:dyDescent="0.25">
      <c r="A228" s="118" t="s">
        <v>221</v>
      </c>
      <c r="B228" s="118" t="s">
        <v>222</v>
      </c>
      <c r="C228" s="100">
        <v>2390.46</v>
      </c>
      <c r="D228" s="1">
        <v>3</v>
      </c>
      <c r="E228" s="118">
        <v>15.5</v>
      </c>
      <c r="F228" s="117">
        <f t="shared" si="20"/>
        <v>18.754999999999999</v>
      </c>
      <c r="G228" s="116" t="s">
        <v>903</v>
      </c>
      <c r="H228" s="115">
        <f>(IF(G228=$G$3,$H$3)+IF(G228=$G$4,$H$4)+IF(G228=$G$5,$H$5)+IF(G228=$G$6,$H$6)+IF(G228=$G$7,$H$7)+IF(G228=$G$8,$H$8)+IF(G228=$G$9,$H$9)+IF(G228=$G$10,$H$10)+IF(G228=$G$11,$H$11))</f>
        <v>0</v>
      </c>
      <c r="I228" s="95">
        <f>(C228/(($J$3-D228)/100))</f>
        <v>2464.3917525773195</v>
      </c>
      <c r="J228" s="90">
        <f>(C228/(($J$3-D228)/100-(0.08)))</f>
        <v>2685.9101123595506</v>
      </c>
      <c r="K228" s="114">
        <f>(D228+8+1.2)+(F228+H228)</f>
        <v>30.954999999999998</v>
      </c>
      <c r="L228" s="86">
        <v>1000</v>
      </c>
      <c r="M228" s="117"/>
      <c r="N228" s="113">
        <f>C228/((100-K228)/100)+L228</f>
        <v>4462.1768411905277</v>
      </c>
      <c r="O228" s="114" t="s">
        <v>153</v>
      </c>
      <c r="P228" s="118" t="s">
        <v>216</v>
      </c>
    </row>
    <row r="229" spans="1:16" x14ac:dyDescent="0.25">
      <c r="A229" s="118" t="s">
        <v>365</v>
      </c>
      <c r="B229" s="118" t="s">
        <v>366</v>
      </c>
      <c r="C229" s="100">
        <v>1287.17</v>
      </c>
      <c r="D229" s="1">
        <v>10</v>
      </c>
      <c r="E229" s="118">
        <v>15.5</v>
      </c>
      <c r="F229" s="117">
        <f t="shared" si="20"/>
        <v>18.754999999999999</v>
      </c>
      <c r="G229" s="116" t="s">
        <v>903</v>
      </c>
      <c r="H229" s="115">
        <f>(IF(G229='base para costos'!$G$3,'base para costos'!$H$3)+IF(G229='base para costos'!$G$4,'base para costos'!$H$4)+IF(G229='base para costos'!$G$5,'base para costos'!$H$5)+IF(G229='base para costos'!$G$6,'base para costos'!$H$6)+IF(G229='base para costos'!$G$7,'base para costos'!$H$7)+IF(G229='base para costos'!$G$8,'base para costos'!$H$8)+IF(G229='base para costos'!$G$9,'base para costos'!$H$9)+IF(G229='base para costos'!$G$10,'base para costos'!$H$10)+IF(G229='base para costos'!$G$11,'base para costos'!$H$11))</f>
        <v>0</v>
      </c>
      <c r="I229" s="95">
        <f>(C229/(('base para costos'!$J$3-D229)/100))</f>
        <v>1430.1888888888889</v>
      </c>
      <c r="J229" s="90">
        <f>(C229/(('base para costos'!$J$3-D229)/100-(0.08)))</f>
        <v>1569.719512195122</v>
      </c>
      <c r="K229" s="114">
        <f>(D229+8+1.2)+(F229+H229)</f>
        <v>37.954999999999998</v>
      </c>
      <c r="L229" s="86">
        <v>1000</v>
      </c>
      <c r="M229" s="117"/>
      <c r="N229" s="113">
        <f>C229/((100-K229)/100)+L229</f>
        <v>3074.5749053106615</v>
      </c>
      <c r="O229" s="114" t="s">
        <v>153</v>
      </c>
      <c r="P229" s="118" t="s">
        <v>216</v>
      </c>
    </row>
    <row r="230" spans="1:16" x14ac:dyDescent="0.25">
      <c r="A230" s="118" t="s">
        <v>545</v>
      </c>
      <c r="B230" s="118" t="s">
        <v>546</v>
      </c>
      <c r="C230" s="100">
        <v>3900</v>
      </c>
      <c r="D230" s="1">
        <v>3</v>
      </c>
      <c r="E230" s="118">
        <v>15.5</v>
      </c>
      <c r="F230" s="117">
        <f t="shared" si="20"/>
        <v>18.754999999999999</v>
      </c>
      <c r="G230" s="116" t="s">
        <v>903</v>
      </c>
      <c r="H230" s="115">
        <f>(IF(G230='base para costos'!$G$3,'base para costos'!$H$3)+IF(G230='base para costos'!$G$4,'base para costos'!$H$4)+IF(G230='base para costos'!$G$5,'base para costos'!$H$5)+IF(G230='base para costos'!$G$6,'base para costos'!$H$6)+IF(G230='base para costos'!$G$7,'base para costos'!$H$7)+IF(G230='base para costos'!$G$8,'base para costos'!$H$8)+IF(G230='base para costos'!$G$9,'base para costos'!$H$9)+IF(G230='base para costos'!$G$10,'base para costos'!$H$10)+IF(G230='base para costos'!$G$11,'base para costos'!$H$11))</f>
        <v>0</v>
      </c>
      <c r="I230" s="95">
        <f>(C230/(('base para costos'!$J$3-D230)/100))</f>
        <v>4020.6185567010311</v>
      </c>
      <c r="J230" s="90">
        <f>(C230/(('base para costos'!$J$3-D230)/100-(0.08)))</f>
        <v>4382.0224719101125</v>
      </c>
      <c r="K230" s="114">
        <f>(D230+8+1.2)+(F230+H230)</f>
        <v>30.954999999999998</v>
      </c>
      <c r="L230" s="86">
        <v>0</v>
      </c>
      <c r="M230" s="117"/>
      <c r="N230" s="113">
        <f>C230/((100-K230)/100)+L230</f>
        <v>5648.4901151422982</v>
      </c>
      <c r="O230" s="114" t="s">
        <v>153</v>
      </c>
      <c r="P230" s="118" t="s">
        <v>216</v>
      </c>
    </row>
    <row r="231" spans="1:16" x14ac:dyDescent="0.25">
      <c r="A231" s="118" t="s">
        <v>465</v>
      </c>
      <c r="B231" s="118" t="s">
        <v>466</v>
      </c>
      <c r="C231" s="100">
        <v>5200</v>
      </c>
      <c r="D231" s="1">
        <v>3</v>
      </c>
      <c r="E231" s="118">
        <v>15.5</v>
      </c>
      <c r="F231" s="117">
        <f t="shared" si="20"/>
        <v>18.754999999999999</v>
      </c>
      <c r="G231" s="116" t="s">
        <v>903</v>
      </c>
      <c r="H231" s="115">
        <f>(IF(G231='base para costos'!$G$3,'base para costos'!$H$3)+IF(G231='base para costos'!$G$4,'base para costos'!$H$4)+IF(G231='base para costos'!$G$5,'base para costos'!$H$5)+IF(G231='base para costos'!$G$6,'base para costos'!$H$6)+IF(G231='base para costos'!$G$7,'base para costos'!$H$7)+IF(G231='base para costos'!$G$8,'base para costos'!$H$8)+IF(G231='base para costos'!$G$9,'base para costos'!$H$9)+IF(G231='base para costos'!$G$10,'base para costos'!$H$10)+IF(G231='base para costos'!$G$11,'base para costos'!$H$11))</f>
        <v>0</v>
      </c>
      <c r="I231" s="95">
        <f>(C231/(('base para costos'!$J$3-D231)/100))</f>
        <v>5360.8247422680415</v>
      </c>
      <c r="J231" s="90">
        <f>(C231/(('base para costos'!$J$3-D231)/100-(0.08)))</f>
        <v>5842.696629213483</v>
      </c>
      <c r="K231" s="114">
        <f>(D231+8+1.2)+(F231+H231)</f>
        <v>30.954999999999998</v>
      </c>
      <c r="L231" s="86">
        <v>0</v>
      </c>
      <c r="M231" s="117"/>
      <c r="N231" s="113">
        <f>C231/((100-K231)/100)+L231</f>
        <v>7531.3201535230646</v>
      </c>
      <c r="O231" s="114" t="s">
        <v>230</v>
      </c>
      <c r="P231" s="118" t="s">
        <v>216</v>
      </c>
    </row>
    <row r="232" spans="1:16" x14ac:dyDescent="0.25">
      <c r="A232" s="118" t="s">
        <v>401</v>
      </c>
      <c r="B232" s="118" t="s">
        <v>402</v>
      </c>
      <c r="C232" s="100">
        <v>1195.23</v>
      </c>
      <c r="D232" s="1">
        <v>10</v>
      </c>
      <c r="E232" s="118">
        <v>15.5</v>
      </c>
      <c r="F232" s="117">
        <f t="shared" si="20"/>
        <v>18.754999999999999</v>
      </c>
      <c r="G232" s="116" t="s">
        <v>903</v>
      </c>
      <c r="H232" s="115">
        <f>(IF(G232='base para costos'!$G$3,'base para costos'!$H$3)+IF(G232='base para costos'!$G$4,'base para costos'!$H$4)+IF(G232='base para costos'!$G$5,'base para costos'!$H$5)+IF(G232='base para costos'!$G$6,'base para costos'!$H$6)+IF(G232='base para costos'!$G$7,'base para costos'!$H$7)+IF(G232='base para costos'!$G$8,'base para costos'!$H$8)+IF(G232='base para costos'!$G$9,'base para costos'!$H$9)+IF(G232='base para costos'!$G$10,'base para costos'!$H$10)+IF(G232='base para costos'!$G$11,'base para costos'!$H$11))</f>
        <v>0</v>
      </c>
      <c r="I232" s="95">
        <f>(C232/(('base para costos'!$J$3-D232)/100))</f>
        <v>1328.0333333333333</v>
      </c>
      <c r="J232" s="90">
        <f>(C232/(('base para costos'!$J$3-D232)/100-(0.08)))</f>
        <v>1457.5975609756097</v>
      </c>
      <c r="K232" s="114">
        <f>(D232+8+1.2)+(F232+H232)</f>
        <v>37.954999999999998</v>
      </c>
      <c r="L232" s="86">
        <v>0</v>
      </c>
      <c r="M232" s="117"/>
      <c r="N232" s="113">
        <f>C232/((100-K232)/100)+L232</f>
        <v>1926.3921347409137</v>
      </c>
      <c r="O232" s="114" t="s">
        <v>153</v>
      </c>
      <c r="P232" s="118" t="s">
        <v>216</v>
      </c>
    </row>
    <row r="233" spans="1:16" x14ac:dyDescent="0.25">
      <c r="A233" s="118" t="s">
        <v>403</v>
      </c>
      <c r="B233" s="118" t="s">
        <v>404</v>
      </c>
      <c r="C233" s="100">
        <v>2390.46</v>
      </c>
      <c r="D233" s="1">
        <v>3</v>
      </c>
      <c r="E233" s="118">
        <v>15.5</v>
      </c>
      <c r="F233" s="117">
        <f t="shared" si="20"/>
        <v>18.754999999999999</v>
      </c>
      <c r="G233" s="116" t="s">
        <v>903</v>
      </c>
      <c r="H233" s="115">
        <f>(IF(G233='base para costos'!$G$3,'base para costos'!$H$3)+IF(G233='base para costos'!$G$4,'base para costos'!$H$4)+IF(G233='base para costos'!$G$5,'base para costos'!$H$5)+IF(G233='base para costos'!$G$6,'base para costos'!$H$6)+IF(G233='base para costos'!$G$7,'base para costos'!$H$7)+IF(G233='base para costos'!$G$8,'base para costos'!$H$8)+IF(G233='base para costos'!$G$9,'base para costos'!$H$9)+IF(G233='base para costos'!$G$10,'base para costos'!$H$10)+IF(G233='base para costos'!$G$11,'base para costos'!$H$11))</f>
        <v>0</v>
      </c>
      <c r="I233" s="95">
        <f>(C233/(('base para costos'!$J$3-D233)/100))</f>
        <v>2464.3917525773195</v>
      </c>
      <c r="J233" s="90">
        <f>(C233/(('base para costos'!$J$3-D233)/100-(0.08)))</f>
        <v>2685.9101123595506</v>
      </c>
      <c r="K233" s="114">
        <f>(D233+8+1.2)+(F233+H233)</f>
        <v>30.954999999999998</v>
      </c>
      <c r="L233" s="86">
        <v>0</v>
      </c>
      <c r="M233" s="117"/>
      <c r="N233" s="113">
        <f>C233/((100-K233)/100)+L233</f>
        <v>3462.1768411905277</v>
      </c>
      <c r="O233" s="114" t="s">
        <v>153</v>
      </c>
      <c r="P233" s="118" t="s">
        <v>216</v>
      </c>
    </row>
    <row r="234" spans="1:16" x14ac:dyDescent="0.25">
      <c r="A234" s="118" t="s">
        <v>385</v>
      </c>
      <c r="B234" s="118" t="s">
        <v>386</v>
      </c>
      <c r="C234" s="100">
        <v>4137.3</v>
      </c>
      <c r="D234" s="1">
        <v>3</v>
      </c>
      <c r="E234" s="118">
        <v>15.5</v>
      </c>
      <c r="F234" s="117">
        <f t="shared" si="20"/>
        <v>18.754999999999999</v>
      </c>
      <c r="G234" s="116" t="s">
        <v>903</v>
      </c>
      <c r="H234" s="115">
        <f>(IF(G234='base para costos'!$G$3,'base para costos'!$H$3)+IF(G234='base para costos'!$G$4,'base para costos'!$H$4)+IF(G234='base para costos'!$G$5,'base para costos'!$H$5)+IF(G234='base para costos'!$G$6,'base para costos'!$H$6)+IF(G234='base para costos'!$G$7,'base para costos'!$H$7)+IF(G234='base para costos'!$G$8,'base para costos'!$H$8)+IF(G234='base para costos'!$G$9,'base para costos'!$H$9)+IF(G234='base para costos'!$G$10,'base para costos'!$H$10)+IF(G234='base para costos'!$G$11,'base para costos'!$H$11))</f>
        <v>0</v>
      </c>
      <c r="I234" s="95">
        <f>(C234/(('base para costos'!$J$3-D234)/100))</f>
        <v>4265.2577319587635</v>
      </c>
      <c r="J234" s="90">
        <f>(C234/(('base para costos'!$J$3-D234)/100-(0.08)))</f>
        <v>4648.651685393259</v>
      </c>
      <c r="K234" s="114">
        <f>(D234+8+1.2)+(F234+H234)</f>
        <v>30.954999999999998</v>
      </c>
      <c r="L234" s="86">
        <v>0</v>
      </c>
      <c r="M234" s="117"/>
      <c r="N234" s="113">
        <f>C234/((100-K234)/100)+L234</f>
        <v>5992.1790136867266</v>
      </c>
      <c r="O234" s="114" t="s">
        <v>153</v>
      </c>
      <c r="P234" s="118" t="s">
        <v>387</v>
      </c>
    </row>
    <row r="235" spans="1:16" x14ac:dyDescent="0.25">
      <c r="A235" s="118" t="s">
        <v>811</v>
      </c>
      <c r="B235" s="118" t="s">
        <v>812</v>
      </c>
      <c r="C235" s="100">
        <v>1572.48</v>
      </c>
      <c r="D235" s="1">
        <v>3</v>
      </c>
      <c r="E235" s="118">
        <v>15.5</v>
      </c>
      <c r="F235" s="117">
        <f t="shared" si="20"/>
        <v>18.754999999999999</v>
      </c>
      <c r="G235" s="116" t="s">
        <v>903</v>
      </c>
      <c r="H235" s="115">
        <f>(IF(G235='base para costos'!$G$3,'base para costos'!$H$3)+IF(G235='base para costos'!$G$4,'base para costos'!$H$4)+IF(G235='base para costos'!$G$5,'base para costos'!$H$5)+IF(G235='base para costos'!$G$6,'base para costos'!$H$6)+IF(G235='base para costos'!$G$7,'base para costos'!$H$7)+IF(G235='base para costos'!$G$8,'base para costos'!$H$8)+IF(G235='base para costos'!$G$9,'base para costos'!$H$9)+IF(G235='base para costos'!$G$10,'base para costos'!$H$10)+IF(G235='base para costos'!$G$11,'base para costos'!$H$11))</f>
        <v>0</v>
      </c>
      <c r="I235" s="95">
        <f>(C235/(('base para costos'!$J$3-D235)/100))</f>
        <v>1621.1134020618558</v>
      </c>
      <c r="J235" s="90">
        <f>(C235/(('base para costos'!$J$3-D235)/100-(0.08)))</f>
        <v>1766.8314606741574</v>
      </c>
      <c r="K235" s="114">
        <f>(D235+8+1.2)+(F235+H235)</f>
        <v>30.954999999999998</v>
      </c>
      <c r="L235" s="86">
        <v>0</v>
      </c>
      <c r="M235" s="117"/>
      <c r="N235" s="113">
        <f>C235/((100-K235)/100)+L235</f>
        <v>2277.4712144253749</v>
      </c>
      <c r="O235" s="114" t="s">
        <v>299</v>
      </c>
      <c r="P235" s="118" t="s">
        <v>216</v>
      </c>
    </row>
    <row r="236" spans="1:16" x14ac:dyDescent="0.25">
      <c r="A236" s="118" t="s">
        <v>641</v>
      </c>
      <c r="B236" s="118" t="s">
        <v>642</v>
      </c>
      <c r="C236" s="100">
        <v>1195.23</v>
      </c>
      <c r="D236" s="1">
        <v>3</v>
      </c>
      <c r="E236" s="118">
        <v>15.5</v>
      </c>
      <c r="F236" s="117">
        <f t="shared" si="20"/>
        <v>18.754999999999999</v>
      </c>
      <c r="G236" s="116" t="s">
        <v>903</v>
      </c>
      <c r="H236" s="115">
        <f>(IF(G236='base para costos'!$G$3,'base para costos'!$H$3)+IF(G236='base para costos'!$G$4,'base para costos'!$H$4)+IF(G236='base para costos'!$G$5,'base para costos'!$H$5)+IF(G236='base para costos'!$G$6,'base para costos'!$H$6)+IF(G236='base para costos'!$G$7,'base para costos'!$H$7)+IF(G236='base para costos'!$G$8,'base para costos'!$H$8)+IF(G236='base para costos'!$G$9,'base para costos'!$H$9)+IF(G236='base para costos'!$G$10,'base para costos'!$H$10)+IF(G236='base para costos'!$G$11,'base para costos'!$H$11))</f>
        <v>0</v>
      </c>
      <c r="I236" s="95">
        <f>(C236/(('base para costos'!$J$3-D236)/100))</f>
        <v>1232.1958762886597</v>
      </c>
      <c r="J236" s="90">
        <f>(C236/(('base para costos'!$J$3-D236)/100-(0.08)))</f>
        <v>1342.9550561797753</v>
      </c>
      <c r="K236" s="114">
        <f>(D236+8+1.2)+(F236+H236)</f>
        <v>30.954999999999998</v>
      </c>
      <c r="L236" s="86">
        <v>0</v>
      </c>
      <c r="M236" s="117"/>
      <c r="N236" s="113">
        <f>C236/((100-K236)/100)+L236</f>
        <v>1731.0884205952639</v>
      </c>
      <c r="O236" s="114" t="s">
        <v>153</v>
      </c>
      <c r="P236" s="118" t="s">
        <v>216</v>
      </c>
    </row>
    <row r="237" spans="1:16" x14ac:dyDescent="0.25">
      <c r="A237" s="118" t="s">
        <v>779</v>
      </c>
      <c r="B237" s="118" t="s">
        <v>780</v>
      </c>
      <c r="C237" s="100">
        <v>4550</v>
      </c>
      <c r="D237" s="1">
        <v>3</v>
      </c>
      <c r="E237" s="118">
        <v>15.5</v>
      </c>
      <c r="F237" s="117">
        <f t="shared" si="20"/>
        <v>18.754999999999999</v>
      </c>
      <c r="G237" s="116" t="s">
        <v>903</v>
      </c>
      <c r="H237" s="115">
        <f>(IF(G237='base para costos'!$G$3,'base para costos'!$H$3)+IF(G237='base para costos'!$G$4,'base para costos'!$H$4)+IF(G237='base para costos'!$G$5,'base para costos'!$H$5)+IF(G237='base para costos'!$G$6,'base para costos'!$H$6)+IF(G237='base para costos'!$G$7,'base para costos'!$H$7)+IF(G237='base para costos'!$G$8,'base para costos'!$H$8)+IF(G237='base para costos'!$G$9,'base para costos'!$H$9)+IF(G237='base para costos'!$G$10,'base para costos'!$H$10)+IF(G237='base para costos'!$G$11,'base para costos'!$H$11))</f>
        <v>0</v>
      </c>
      <c r="I237" s="95">
        <f>(C237/(('base para costos'!$J$3-D237)/100))</f>
        <v>4690.7216494845361</v>
      </c>
      <c r="J237" s="90">
        <f>(C237/(('base para costos'!$J$3-D237)/100-(0.08)))</f>
        <v>5112.3595505617977</v>
      </c>
      <c r="K237" s="114">
        <f>(D237+8+1.2)+(F237+H237)</f>
        <v>30.954999999999998</v>
      </c>
      <c r="L237" s="86">
        <v>0</v>
      </c>
      <c r="M237" s="117"/>
      <c r="N237" s="113">
        <f>C237/((100-K237)/100)+L237</f>
        <v>6589.9051343326819</v>
      </c>
      <c r="O237" s="114" t="s">
        <v>153</v>
      </c>
      <c r="P237" s="118" t="s">
        <v>566</v>
      </c>
    </row>
    <row r="238" spans="1:16" x14ac:dyDescent="0.25">
      <c r="A238" s="118" t="s">
        <v>712</v>
      </c>
      <c r="B238" s="118" t="s">
        <v>713</v>
      </c>
      <c r="C238" s="100">
        <v>2266.69</v>
      </c>
      <c r="D238" s="1">
        <v>3</v>
      </c>
      <c r="E238" s="118">
        <v>15.5</v>
      </c>
      <c r="F238" s="117">
        <f t="shared" si="20"/>
        <v>18.754999999999999</v>
      </c>
      <c r="G238" s="116" t="s">
        <v>903</v>
      </c>
      <c r="H238" s="115">
        <f>(IF(G238='base para costos'!$G$3,'base para costos'!$H$3)+IF(G238='base para costos'!$G$4,'base para costos'!$H$4)+IF(G238='base para costos'!$G$5,'base para costos'!$H$5)+IF(G238='base para costos'!$G$6,'base para costos'!$H$6)+IF(G238='base para costos'!$G$7,'base para costos'!$H$7)+IF(G238='base para costos'!$G$8,'base para costos'!$H$8)+IF(G238='base para costos'!$G$9,'base para costos'!$H$9)+IF(G238='base para costos'!$G$10,'base para costos'!$H$10)+IF(G238='base para costos'!$G$11,'base para costos'!$H$11))</f>
        <v>0</v>
      </c>
      <c r="I238" s="95">
        <f>(C238/(('base para costos'!$J$3-D238)/100))</f>
        <v>2336.7938144329896</v>
      </c>
      <c r="J238" s="90">
        <f>(C238/(('base para costos'!$J$3-D238)/100-(0.08)))</f>
        <v>2546.8426966292136</v>
      </c>
      <c r="K238" s="114">
        <f>(D238+8+1.2)+(F238+H238)</f>
        <v>30.954999999999998</v>
      </c>
      <c r="L238" s="86">
        <v>0</v>
      </c>
      <c r="M238" s="117"/>
      <c r="N238" s="113">
        <f>C238/((100-K238)/100)+L238</f>
        <v>3282.9169382286914</v>
      </c>
      <c r="O238" s="114" t="s">
        <v>230</v>
      </c>
      <c r="P238" s="118" t="s">
        <v>216</v>
      </c>
    </row>
    <row r="239" spans="1:16" x14ac:dyDescent="0.25">
      <c r="A239" s="118" t="s">
        <v>647</v>
      </c>
      <c r="B239" s="118" t="s">
        <v>648</v>
      </c>
      <c r="C239" s="100">
        <v>3900</v>
      </c>
      <c r="D239" s="1">
        <v>3</v>
      </c>
      <c r="E239" s="118">
        <v>15.5</v>
      </c>
      <c r="F239" s="117">
        <f t="shared" si="20"/>
        <v>18.754999999999999</v>
      </c>
      <c r="G239" s="116" t="s">
        <v>903</v>
      </c>
      <c r="H239" s="115">
        <f>(IF(G239='base para costos'!$G$3,'base para costos'!$H$3)+IF(G239='base para costos'!$G$4,'base para costos'!$H$4)+IF(G239='base para costos'!$G$5,'base para costos'!$H$5)+IF(G239='base para costos'!$G$6,'base para costos'!$H$6)+IF(G239='base para costos'!$G$7,'base para costos'!$H$7)+IF(G239='base para costos'!$G$8,'base para costos'!$H$8)+IF(G239='base para costos'!$G$9,'base para costos'!$H$9)+IF(G239='base para costos'!$G$10,'base para costos'!$H$10)+IF(G239='base para costos'!$G$11,'base para costos'!$H$11))</f>
        <v>0</v>
      </c>
      <c r="I239" s="95">
        <f>(C239/(('base para costos'!$J$3-D239)/100))</f>
        <v>4020.6185567010311</v>
      </c>
      <c r="J239" s="90">
        <f>(C239/(('base para costos'!$J$3-D239)/100-(0.08)))</f>
        <v>4382.0224719101125</v>
      </c>
      <c r="K239" s="114">
        <f>(D239+8+1.2)+(F239+H239)</f>
        <v>30.954999999999998</v>
      </c>
      <c r="L239" s="86">
        <v>0</v>
      </c>
      <c r="M239" s="117"/>
      <c r="N239" s="113">
        <f>C239/((100-K239)/100)+L239</f>
        <v>5648.4901151422982</v>
      </c>
      <c r="O239" s="114" t="s">
        <v>153</v>
      </c>
      <c r="P239" s="118" t="s">
        <v>216</v>
      </c>
    </row>
    <row r="240" spans="1:16" x14ac:dyDescent="0.25">
      <c r="A240" s="118" t="s">
        <v>666</v>
      </c>
      <c r="B240" s="118" t="s">
        <v>667</v>
      </c>
      <c r="C240" s="100">
        <v>10090.09</v>
      </c>
      <c r="D240" s="1">
        <v>3</v>
      </c>
      <c r="E240" s="118">
        <v>15.5</v>
      </c>
      <c r="F240" s="117">
        <f t="shared" si="20"/>
        <v>18.754999999999999</v>
      </c>
      <c r="G240" s="116" t="s">
        <v>903</v>
      </c>
      <c r="H240" s="115">
        <f>(IF(G240='base para costos'!$G$3,'base para costos'!$H$3)+IF(G240='base para costos'!$G$4,'base para costos'!$H$4)+IF(G240='base para costos'!$G$5,'base para costos'!$H$5)+IF(G240='base para costos'!$G$6,'base para costos'!$H$6)+IF(G240='base para costos'!$G$7,'base para costos'!$H$7)+IF(G240='base para costos'!$G$8,'base para costos'!$H$8)+IF(G240='base para costos'!$G$9,'base para costos'!$H$9)+IF(G240='base para costos'!$G$10,'base para costos'!$H$10)+IF(G240='base para costos'!$G$11,'base para costos'!$H$11))</f>
        <v>0</v>
      </c>
      <c r="I240" s="95">
        <f>(C240/(('base para costos'!$J$3-D240)/100))</f>
        <v>10402.154639175258</v>
      </c>
      <c r="J240" s="90">
        <f>(C240/(('base para costos'!$J$3-D240)/100-(0.08)))</f>
        <v>11337.1797752809</v>
      </c>
      <c r="K240" s="114">
        <f>(D240+8+1.2)+(F240+H240)</f>
        <v>30.954999999999998</v>
      </c>
      <c r="L240" s="86">
        <v>0</v>
      </c>
      <c r="M240" s="117"/>
      <c r="N240" s="113">
        <f>C240/((100-K240)/100)+L240</f>
        <v>14613.788109204143</v>
      </c>
      <c r="O240" s="114" t="s">
        <v>230</v>
      </c>
      <c r="P240" s="118" t="s">
        <v>566</v>
      </c>
    </row>
    <row r="241" spans="1:16" x14ac:dyDescent="0.25">
      <c r="A241" s="118" t="s">
        <v>768</v>
      </c>
      <c r="B241" s="118" t="s">
        <v>769</v>
      </c>
      <c r="C241" s="100">
        <v>4900</v>
      </c>
      <c r="D241" s="1">
        <v>3</v>
      </c>
      <c r="E241" s="118">
        <v>15.5</v>
      </c>
      <c r="F241" s="117">
        <f t="shared" si="20"/>
        <v>18.754999999999999</v>
      </c>
      <c r="G241" s="116" t="s">
        <v>903</v>
      </c>
      <c r="H241" s="115">
        <f>(IF(G241='base para costos'!$G$3,'base para costos'!$H$3)+IF(G241='base para costos'!$G$4,'base para costos'!$H$4)+IF(G241='base para costos'!$G$5,'base para costos'!$H$5)+IF(G241='base para costos'!$G$6,'base para costos'!$H$6)+IF(G241='base para costos'!$G$7,'base para costos'!$H$7)+IF(G241='base para costos'!$G$8,'base para costos'!$H$8)+IF(G241='base para costos'!$G$9,'base para costos'!$H$9)+IF(G241='base para costos'!$G$10,'base para costos'!$H$10)+IF(G241='base para costos'!$G$11,'base para costos'!$H$11))</f>
        <v>0</v>
      </c>
      <c r="I241" s="95">
        <f>(C241/(('base para costos'!$J$3-D241)/100))</f>
        <v>5051.5463917525776</v>
      </c>
      <c r="J241" s="90">
        <f>(C241/(('base para costos'!$J$3-D241)/100-(0.08)))</f>
        <v>5505.6179775280898</v>
      </c>
      <c r="K241" s="114">
        <f>(D241+8+1.2)+(F241+H241)</f>
        <v>30.954999999999998</v>
      </c>
      <c r="L241" s="86">
        <v>0</v>
      </c>
      <c r="M241" s="117"/>
      <c r="N241" s="113">
        <f>C241/((100-K241)/100)+L241</f>
        <v>7096.8209138967341</v>
      </c>
      <c r="O241" s="114" t="s">
        <v>230</v>
      </c>
      <c r="P241" s="118" t="s">
        <v>387</v>
      </c>
    </row>
    <row r="242" spans="1:16" x14ac:dyDescent="0.25">
      <c r="A242" s="118" t="s">
        <v>828</v>
      </c>
      <c r="B242" s="118" t="s">
        <v>829</v>
      </c>
      <c r="C242" s="100">
        <v>2599.35</v>
      </c>
      <c r="D242" s="1">
        <v>3</v>
      </c>
      <c r="E242" s="118">
        <v>15.5</v>
      </c>
      <c r="F242" s="117">
        <f t="shared" si="20"/>
        <v>18.754999999999999</v>
      </c>
      <c r="G242" s="116" t="s">
        <v>903</v>
      </c>
      <c r="H242" s="115">
        <f>(IF(G242='base para costos'!$G$3,'base para costos'!$H$3)+IF(G242='base para costos'!$G$4,'base para costos'!$H$4)+IF(G242='base para costos'!$G$5,'base para costos'!$H$5)+IF(G242='base para costos'!$G$6,'base para costos'!$H$6)+IF(G242='base para costos'!$G$7,'base para costos'!$H$7)+IF(G242='base para costos'!$G$8,'base para costos'!$H$8)+IF(G242='base para costos'!$G$9,'base para costos'!$H$9)+IF(G242='base para costos'!$G$10,'base para costos'!$H$10)+IF(G242='base para costos'!$G$11,'base para costos'!$H$11))</f>
        <v>0</v>
      </c>
      <c r="I242" s="95">
        <f>(C242/(('base para costos'!$J$3-D242)/100))</f>
        <v>2679.7422680412369</v>
      </c>
      <c r="J242" s="90">
        <f>(C242/(('base para costos'!$J$3-D242)/100-(0.08)))</f>
        <v>2920.6179775280898</v>
      </c>
      <c r="K242" s="114">
        <f>(D242+8+1.2)+(F242+H242)</f>
        <v>30.954999999999998</v>
      </c>
      <c r="L242" s="86">
        <v>0</v>
      </c>
      <c r="M242" s="117"/>
      <c r="N242" s="113">
        <f>C242/((100-K242)/100)+L242</f>
        <v>3764.7186617423417</v>
      </c>
      <c r="O242" s="114" t="s">
        <v>230</v>
      </c>
      <c r="P242" s="118" t="s">
        <v>387</v>
      </c>
    </row>
    <row r="243" spans="1:16" x14ac:dyDescent="0.25">
      <c r="A243" s="118" t="s">
        <v>794</v>
      </c>
      <c r="B243" s="118" t="s">
        <v>795</v>
      </c>
      <c r="C243" s="100">
        <v>3858.37</v>
      </c>
      <c r="D243" s="1">
        <v>3</v>
      </c>
      <c r="E243" s="118">
        <v>15.5</v>
      </c>
      <c r="F243" s="117">
        <f t="shared" si="20"/>
        <v>18.754999999999999</v>
      </c>
      <c r="G243" s="116" t="s">
        <v>903</v>
      </c>
      <c r="H243" s="115">
        <f>(IF(G243='base para costos'!$G$3,'base para costos'!$H$3)+IF(G243='base para costos'!$G$4,'base para costos'!$H$4)+IF(G243='base para costos'!$G$5,'base para costos'!$H$5)+IF(G243='base para costos'!$G$6,'base para costos'!$H$6)+IF(G243='base para costos'!$G$7,'base para costos'!$H$7)+IF(G243='base para costos'!$G$8,'base para costos'!$H$8)+IF(G243='base para costos'!$G$9,'base para costos'!$H$9)+IF(G243='base para costos'!$G$10,'base para costos'!$H$10)+IF(G243='base para costos'!$G$11,'base para costos'!$H$11))</f>
        <v>0</v>
      </c>
      <c r="I243" s="95">
        <f>(C243/(('base para costos'!$J$3-D243)/100))</f>
        <v>3977.7010309278348</v>
      </c>
      <c r="J243" s="90">
        <f>(C243/(('base para costos'!$J$3-D243)/100-(0.08)))</f>
        <v>4335.2471910112354</v>
      </c>
      <c r="K243" s="114">
        <f>(D243+8+1.2)+(F243+H243)</f>
        <v>30.954999999999998</v>
      </c>
      <c r="L243" s="86">
        <v>0</v>
      </c>
      <c r="M243" s="117"/>
      <c r="N243" s="113">
        <f>C243/((100-K243)/100)+L243</f>
        <v>5588.1961039901507</v>
      </c>
      <c r="O243" s="114" t="s">
        <v>462</v>
      </c>
      <c r="P243" s="118" t="s">
        <v>387</v>
      </c>
    </row>
    <row r="244" spans="1:16" x14ac:dyDescent="0.25">
      <c r="A244" s="118" t="s">
        <v>832</v>
      </c>
      <c r="B244" s="118" t="s">
        <v>833</v>
      </c>
      <c r="C244" s="100">
        <v>2340</v>
      </c>
      <c r="D244" s="1">
        <v>3</v>
      </c>
      <c r="E244" s="118">
        <v>15.5</v>
      </c>
      <c r="F244" s="117">
        <f t="shared" ref="F244:F306" si="28">E244*1.21</f>
        <v>18.754999999999999</v>
      </c>
      <c r="G244" s="116" t="s">
        <v>903</v>
      </c>
      <c r="H244" s="115">
        <f>(IF(G244='base para costos'!$G$3,'base para costos'!$H$3)+IF(G244='base para costos'!$G$4,'base para costos'!$H$4)+IF(G244='base para costos'!$G$5,'base para costos'!$H$5)+IF(G244='base para costos'!$G$6,'base para costos'!$H$6)+IF(G244='base para costos'!$G$7,'base para costos'!$H$7)+IF(G244='base para costos'!$G$8,'base para costos'!$H$8)+IF(G244='base para costos'!$G$9,'base para costos'!$H$9)+IF(G244='base para costos'!$G$10,'base para costos'!$H$10)+IF(G244='base para costos'!$G$11,'base para costos'!$H$11))</f>
        <v>0</v>
      </c>
      <c r="I244" s="95">
        <f>(C244/(('base para costos'!$J$3-D244)/100))</f>
        <v>2412.3711340206187</v>
      </c>
      <c r="J244" s="90">
        <f>(C244/(('base para costos'!$J$3-D244)/100-(0.08)))</f>
        <v>2629.2134831460676</v>
      </c>
      <c r="K244" s="114">
        <f>(D244+8+1.2)+(F244+H244)</f>
        <v>30.954999999999998</v>
      </c>
      <c r="L244" s="86">
        <v>0</v>
      </c>
      <c r="M244" s="117"/>
      <c r="N244" s="113">
        <f>C244/((100-K244)/100)+L244</f>
        <v>3389.094069085379</v>
      </c>
      <c r="O244" s="114" t="s">
        <v>230</v>
      </c>
      <c r="P244" s="118" t="s">
        <v>387</v>
      </c>
    </row>
    <row r="245" spans="1:16" x14ac:dyDescent="0.25">
      <c r="A245" s="118" t="s">
        <v>834</v>
      </c>
      <c r="B245" s="118" t="s">
        <v>835</v>
      </c>
      <c r="C245" s="100">
        <v>2185.0700000000002</v>
      </c>
      <c r="D245" s="1">
        <v>3</v>
      </c>
      <c r="E245" s="118">
        <v>15.5</v>
      </c>
      <c r="F245" s="117">
        <f t="shared" si="28"/>
        <v>18.754999999999999</v>
      </c>
      <c r="G245" s="116" t="s">
        <v>903</v>
      </c>
      <c r="H245" s="115">
        <f>(IF(G245='base para costos'!$G$3,'base para costos'!$H$3)+IF(G245='base para costos'!$G$4,'base para costos'!$H$4)+IF(G245='base para costos'!$G$5,'base para costos'!$H$5)+IF(G245='base para costos'!$G$6,'base para costos'!$H$6)+IF(G245='base para costos'!$G$7,'base para costos'!$H$7)+IF(G245='base para costos'!$G$8,'base para costos'!$H$8)+IF(G245='base para costos'!$G$9,'base para costos'!$H$9)+IF(G245='base para costos'!$G$10,'base para costos'!$H$10)+IF(G245='base para costos'!$G$11,'base para costos'!$H$11))</f>
        <v>0</v>
      </c>
      <c r="I245" s="95">
        <f>(C245/(('base para costos'!$J$3-D245)/100))</f>
        <v>2252.6494845360826</v>
      </c>
      <c r="J245" s="90">
        <f>(C245/(('base para costos'!$J$3-D245)/100-(0.08)))</f>
        <v>2455.1348314606744</v>
      </c>
      <c r="K245" s="114">
        <f>(D245+8+1.2)+(F245+H245)</f>
        <v>30.954999999999998</v>
      </c>
      <c r="L245" s="86">
        <v>0</v>
      </c>
      <c r="M245" s="117"/>
      <c r="N245" s="113">
        <f>C245/((100-K245)/100)+L245</f>
        <v>3164.7041784343546</v>
      </c>
      <c r="O245" s="114" t="s">
        <v>462</v>
      </c>
      <c r="P245" s="118" t="s">
        <v>387</v>
      </c>
    </row>
    <row r="246" spans="1:16" x14ac:dyDescent="0.25">
      <c r="A246" s="118" t="s">
        <v>460</v>
      </c>
      <c r="B246" s="118" t="s">
        <v>461</v>
      </c>
      <c r="C246" s="100">
        <v>32049.99</v>
      </c>
      <c r="D246" s="1">
        <v>3</v>
      </c>
      <c r="E246" s="118">
        <v>15.5</v>
      </c>
      <c r="F246" s="117">
        <f t="shared" si="28"/>
        <v>18.754999999999999</v>
      </c>
      <c r="G246" s="116" t="s">
        <v>903</v>
      </c>
      <c r="H246" s="115">
        <f>(IF(G246='base para costos'!$G$3,'base para costos'!$H$3)+IF(G246='base para costos'!$G$4,'base para costos'!$H$4)+IF(G246='base para costos'!$G$5,'base para costos'!$H$5)+IF(G246='base para costos'!$G$6,'base para costos'!$H$6)+IF(G246='base para costos'!$G$7,'base para costos'!$H$7)+IF(G246='base para costos'!$G$8,'base para costos'!$H$8)+IF(G246='base para costos'!$G$9,'base para costos'!$H$9)+IF(G246='base para costos'!$G$10,'base para costos'!$H$10)+IF(G246='base para costos'!$G$11,'base para costos'!$H$11))</f>
        <v>0</v>
      </c>
      <c r="I246" s="95">
        <f>(C246/(('base para costos'!$J$3-D246)/100))</f>
        <v>33041.226804123711</v>
      </c>
      <c r="J246" s="90">
        <f>(C246/(('base para costos'!$J$3-D246)/100-(0.08)))</f>
        <v>36011.224719101127</v>
      </c>
      <c r="K246" s="114">
        <f>(D246+8+1.2)+(F246+H246)</f>
        <v>30.954999999999998</v>
      </c>
      <c r="L246" s="86">
        <v>0</v>
      </c>
      <c r="M246" s="117"/>
      <c r="N246" s="113">
        <f>C246/((100-K246)/100)+L246</f>
        <v>46418.987616771672</v>
      </c>
      <c r="O246" s="114" t="s">
        <v>462</v>
      </c>
      <c r="P246" s="118" t="s">
        <v>387</v>
      </c>
    </row>
    <row r="247" spans="1:16" x14ac:dyDescent="0.25">
      <c r="A247" s="118" t="s">
        <v>564</v>
      </c>
      <c r="B247" s="118" t="s">
        <v>565</v>
      </c>
      <c r="C247" s="100">
        <v>17745</v>
      </c>
      <c r="D247" s="1">
        <v>3</v>
      </c>
      <c r="E247" s="118">
        <v>15.5</v>
      </c>
      <c r="F247" s="117">
        <f t="shared" si="28"/>
        <v>18.754999999999999</v>
      </c>
      <c r="G247" s="116" t="s">
        <v>903</v>
      </c>
      <c r="H247" s="115">
        <f>(IF(G247='base para costos'!$G$3,'base para costos'!$H$3)+IF(G247='base para costos'!$G$4,'base para costos'!$H$4)+IF(G247='base para costos'!$G$5,'base para costos'!$H$5)+IF(G247='base para costos'!$G$6,'base para costos'!$H$6)+IF(G247='base para costos'!$G$7,'base para costos'!$H$7)+IF(G247='base para costos'!$G$8,'base para costos'!$H$8)+IF(G247='base para costos'!$G$9,'base para costos'!$H$9)+IF(G247='base para costos'!$G$10,'base para costos'!$H$10)+IF(G247='base para costos'!$G$11,'base para costos'!$H$11))</f>
        <v>0</v>
      </c>
      <c r="I247" s="95">
        <f>(C247/(('base para costos'!$J$3-D247)/100))</f>
        <v>18293.81443298969</v>
      </c>
      <c r="J247" s="90">
        <f>(C247/(('base para costos'!$J$3-D247)/100-(0.08)))</f>
        <v>19938.20224719101</v>
      </c>
      <c r="K247" s="114">
        <f>(D247+8+1.2)+(F247+H247)</f>
        <v>30.954999999999998</v>
      </c>
      <c r="L247" s="86">
        <v>0</v>
      </c>
      <c r="M247" s="117"/>
      <c r="N247" s="113">
        <f>C247/((100-K247)/100)+L247</f>
        <v>25700.630023897458</v>
      </c>
      <c r="O247" s="114" t="s">
        <v>230</v>
      </c>
      <c r="P247" s="118" t="s">
        <v>566</v>
      </c>
    </row>
    <row r="248" spans="1:16" x14ac:dyDescent="0.25">
      <c r="A248" s="118" t="s">
        <v>388</v>
      </c>
      <c r="B248" s="118" t="s">
        <v>389</v>
      </c>
      <c r="C248" s="100">
        <v>8896.5499999999993</v>
      </c>
      <c r="D248" s="1">
        <v>3</v>
      </c>
      <c r="E248" s="118">
        <v>15.5</v>
      </c>
      <c r="F248" s="117">
        <f t="shared" si="28"/>
        <v>18.754999999999999</v>
      </c>
      <c r="G248" s="116" t="s">
        <v>903</v>
      </c>
      <c r="H248" s="115">
        <f>(IF(G248='base para costos'!$G$3,'base para costos'!$H$3)+IF(G248='base para costos'!$G$4,'base para costos'!$H$4)+IF(G248='base para costos'!$G$5,'base para costos'!$H$5)+IF(G248='base para costos'!$G$6,'base para costos'!$H$6)+IF(G248='base para costos'!$G$7,'base para costos'!$H$7)+IF(G248='base para costos'!$G$8,'base para costos'!$H$8)+IF(G248='base para costos'!$G$9,'base para costos'!$H$9)+IF(G248='base para costos'!$G$10,'base para costos'!$H$10)+IF(G248='base para costos'!$G$11,'base para costos'!$H$11))</f>
        <v>0</v>
      </c>
      <c r="I248" s="95">
        <f>(C248/(('base para costos'!$J$3-D248)/100))</f>
        <v>9171.7010309278339</v>
      </c>
      <c r="J248" s="90">
        <f>(C248/(('base para costos'!$J$3-D248)/100-(0.08)))</f>
        <v>9996.1235955056163</v>
      </c>
      <c r="K248" s="114">
        <f>(D248+8+1.2)+(F248+H248)</f>
        <v>30.954999999999998</v>
      </c>
      <c r="L248" s="86">
        <v>0</v>
      </c>
      <c r="M248" s="117"/>
      <c r="N248" s="113">
        <f>C248/((100-K248)/100)+L248</f>
        <v>12885.147367658772</v>
      </c>
      <c r="O248" s="114" t="s">
        <v>230</v>
      </c>
      <c r="P248" s="118" t="s">
        <v>229</v>
      </c>
    </row>
    <row r="249" spans="1:16" x14ac:dyDescent="0.25">
      <c r="A249" s="118" t="s">
        <v>361</v>
      </c>
      <c r="B249" s="118" t="s">
        <v>362</v>
      </c>
      <c r="C249" s="100">
        <v>2210</v>
      </c>
      <c r="D249" s="1">
        <v>3</v>
      </c>
      <c r="E249" s="118">
        <v>15.5</v>
      </c>
      <c r="F249" s="117">
        <f t="shared" si="28"/>
        <v>18.754999999999999</v>
      </c>
      <c r="G249" s="116" t="s">
        <v>903</v>
      </c>
      <c r="H249" s="115">
        <f>(IF(G249='base para costos'!$G$3,'base para costos'!$H$3)+IF(G249='base para costos'!$G$4,'base para costos'!$H$4)+IF(G249='base para costos'!$G$5,'base para costos'!$H$5)+IF(G249='base para costos'!$G$6,'base para costos'!$H$6)+IF(G249='base para costos'!$G$7,'base para costos'!$H$7)+IF(G249='base para costos'!$G$8,'base para costos'!$H$8)+IF(G249='base para costos'!$G$9,'base para costos'!$H$9)+IF(G249='base para costos'!$G$10,'base para costos'!$H$10)+IF(G249='base para costos'!$G$11,'base para costos'!$H$11))</f>
        <v>0</v>
      </c>
      <c r="I249" s="95">
        <f>(C249/(('base para costos'!$J$3-D249)/100))</f>
        <v>2278.3505154639174</v>
      </c>
      <c r="J249" s="90">
        <f>(C249/(('base para costos'!$J$3-D249)/100-(0.08)))</f>
        <v>2483.1460674157302</v>
      </c>
      <c r="K249" s="114">
        <f>(D249+8+1.2)+(F249+H249)</f>
        <v>30.954999999999998</v>
      </c>
      <c r="L249" s="86">
        <v>1000</v>
      </c>
      <c r="M249" s="117"/>
      <c r="N249" s="113">
        <f>C249/((100-K249)/100)+L249</f>
        <v>4200.8110652473024</v>
      </c>
      <c r="O249" s="114" t="s">
        <v>230</v>
      </c>
      <c r="P249" s="118" t="s">
        <v>229</v>
      </c>
    </row>
    <row r="250" spans="1:16" x14ac:dyDescent="0.25">
      <c r="A250" s="118" t="s">
        <v>303</v>
      </c>
      <c r="B250" s="118" t="s">
        <v>304</v>
      </c>
      <c r="C250" s="100">
        <v>6045</v>
      </c>
      <c r="D250" s="1">
        <v>3</v>
      </c>
      <c r="E250" s="118">
        <v>15.5</v>
      </c>
      <c r="F250" s="117">
        <f t="shared" si="28"/>
        <v>18.754999999999999</v>
      </c>
      <c r="G250" s="116" t="s">
        <v>903</v>
      </c>
      <c r="H250" s="115">
        <f t="shared" ref="H250:H255" si="29">(IF(G250=$G$3,$H$3)+IF(G250=$G$4,$H$4)+IF(G250=$G$5,$H$5)+IF(G250=$G$6,$H$6)+IF(G250=$G$7,$H$7)+IF(G250=$G$8,$H$8)+IF(G250=$G$9,$H$9)+IF(G250=$G$10,$H$10)+IF(G250=$G$11,$H$11))</f>
        <v>0</v>
      </c>
      <c r="I250" s="95">
        <f>(C250/(($J$3-D250)/100))</f>
        <v>6231.9587628865984</v>
      </c>
      <c r="J250" s="90">
        <f>(C250/(($J$3-D250)/100-(0.08)))</f>
        <v>6792.1348314606739</v>
      </c>
      <c r="K250" s="114">
        <f>(D250+8+1.2)+(F250+H250)</f>
        <v>30.954999999999998</v>
      </c>
      <c r="L250" s="86">
        <v>0</v>
      </c>
      <c r="M250" s="117"/>
      <c r="N250" s="113">
        <f>C250/((100-K250)/100)+L250</f>
        <v>8755.1596784705634</v>
      </c>
      <c r="O250" s="114" t="s">
        <v>230</v>
      </c>
      <c r="P250" s="118" t="s">
        <v>229</v>
      </c>
    </row>
    <row r="251" spans="1:16" x14ac:dyDescent="0.25">
      <c r="A251" s="118" t="s">
        <v>227</v>
      </c>
      <c r="B251" s="118" t="s">
        <v>228</v>
      </c>
      <c r="C251" s="100">
        <v>2925.01</v>
      </c>
      <c r="D251" s="1">
        <v>3</v>
      </c>
      <c r="E251" s="118">
        <v>15.5</v>
      </c>
      <c r="F251" s="117">
        <f t="shared" si="28"/>
        <v>18.754999999999999</v>
      </c>
      <c r="G251" s="116" t="s">
        <v>903</v>
      </c>
      <c r="H251" s="115">
        <f t="shared" si="29"/>
        <v>0</v>
      </c>
      <c r="I251" s="95">
        <f>(C251/(($J$3-D251)/100))</f>
        <v>3015.4742268041241</v>
      </c>
      <c r="J251" s="90">
        <f>(C251/(($J$3-D251)/100-(0.08)))</f>
        <v>3286.5280898876408</v>
      </c>
      <c r="K251" s="114">
        <f>(D251+8+1.2)+(F251+H251)</f>
        <v>30.954999999999998</v>
      </c>
      <c r="L251" s="86">
        <v>1000</v>
      </c>
      <c r="M251" s="117"/>
      <c r="N251" s="113">
        <f>C251/((100-K251)/100)+L251</f>
        <v>5236.3820696647117</v>
      </c>
      <c r="O251" s="114" t="s">
        <v>230</v>
      </c>
      <c r="P251" s="118" t="s">
        <v>229</v>
      </c>
    </row>
    <row r="252" spans="1:16" x14ac:dyDescent="0.25">
      <c r="A252" s="118" t="s">
        <v>238</v>
      </c>
      <c r="B252" s="118" t="s">
        <v>239</v>
      </c>
      <c r="C252" s="100">
        <v>5583.5</v>
      </c>
      <c r="D252" s="1">
        <v>3</v>
      </c>
      <c r="E252" s="118">
        <v>15.5</v>
      </c>
      <c r="F252" s="117">
        <f t="shared" si="28"/>
        <v>18.754999999999999</v>
      </c>
      <c r="G252" s="116" t="s">
        <v>903</v>
      </c>
      <c r="H252" s="115">
        <f t="shared" si="29"/>
        <v>0</v>
      </c>
      <c r="I252" s="95">
        <f>(C252/(($J$3-D252)/100))</f>
        <v>5756.1855670103096</v>
      </c>
      <c r="J252" s="90">
        <f>(C252/(($J$3-D252)/100-(0.08)))</f>
        <v>6273.5955056179773</v>
      </c>
      <c r="K252" s="114">
        <f>(D252+8+1.2)+(F252+H252)</f>
        <v>30.954999999999998</v>
      </c>
      <c r="L252" s="86">
        <v>5900</v>
      </c>
      <c r="M252" s="117"/>
      <c r="N252" s="113">
        <f>C252/((100-K252)/100)+L252</f>
        <v>13986.75501484539</v>
      </c>
      <c r="O252" s="114" t="s">
        <v>230</v>
      </c>
      <c r="P252" s="118" t="s">
        <v>229</v>
      </c>
    </row>
    <row r="253" spans="1:16" x14ac:dyDescent="0.25">
      <c r="A253" s="118" t="s">
        <v>288</v>
      </c>
      <c r="B253" s="118" t="s">
        <v>289</v>
      </c>
      <c r="C253" s="100">
        <v>10971</v>
      </c>
      <c r="D253" s="1">
        <v>3</v>
      </c>
      <c r="E253" s="118">
        <v>15.5</v>
      </c>
      <c r="F253" s="117">
        <f t="shared" si="28"/>
        <v>18.754999999999999</v>
      </c>
      <c r="G253" s="116" t="s">
        <v>903</v>
      </c>
      <c r="H253" s="115">
        <f t="shared" si="29"/>
        <v>0</v>
      </c>
      <c r="I253" s="95">
        <f>(C253/(($J$3-D253)/100))</f>
        <v>11310.309278350516</v>
      </c>
      <c r="J253" s="90">
        <f>(C253/(($J$3-D253)/100-(0.08)))</f>
        <v>12326.966292134832</v>
      </c>
      <c r="K253" s="114">
        <f>(D253+8+1.2)+(F253+H253)</f>
        <v>30.954999999999998</v>
      </c>
      <c r="L253" s="86">
        <v>0</v>
      </c>
      <c r="M253" s="117"/>
      <c r="N253" s="113">
        <f>C253/((100-K253)/100)+L253</f>
        <v>15889.637193134911</v>
      </c>
      <c r="O253" s="114" t="s">
        <v>183</v>
      </c>
      <c r="P253" s="118" t="s">
        <v>229</v>
      </c>
    </row>
    <row r="254" spans="1:16" x14ac:dyDescent="0.25">
      <c r="A254" s="118" t="s">
        <v>290</v>
      </c>
      <c r="B254" s="118" t="s">
        <v>291</v>
      </c>
      <c r="C254" s="100">
        <v>2210</v>
      </c>
      <c r="D254" s="1">
        <v>3</v>
      </c>
      <c r="E254" s="118">
        <v>15.5</v>
      </c>
      <c r="F254" s="117">
        <f t="shared" si="28"/>
        <v>18.754999999999999</v>
      </c>
      <c r="G254" s="116" t="s">
        <v>903</v>
      </c>
      <c r="H254" s="115">
        <f t="shared" si="29"/>
        <v>0</v>
      </c>
      <c r="I254" s="95">
        <f>(C254/(($J$3-D254)/100))</f>
        <v>2278.3505154639174</v>
      </c>
      <c r="J254" s="90">
        <f>(C254/(($J$3-D254)/100-(0.08)))</f>
        <v>2483.1460674157302</v>
      </c>
      <c r="K254" s="114">
        <f>(D254+8+1.2)+(F254+H254)</f>
        <v>30.954999999999998</v>
      </c>
      <c r="L254" s="86">
        <v>1000</v>
      </c>
      <c r="M254" s="117"/>
      <c r="N254" s="113">
        <f>C254/((100-K254)/100)+L254</f>
        <v>4200.8110652473024</v>
      </c>
      <c r="O254" s="114" t="s">
        <v>230</v>
      </c>
      <c r="P254" s="118" t="s">
        <v>229</v>
      </c>
    </row>
    <row r="255" spans="1:16" x14ac:dyDescent="0.25">
      <c r="A255" s="118" t="s">
        <v>271</v>
      </c>
      <c r="B255" s="118" t="s">
        <v>272</v>
      </c>
      <c r="C255" s="100">
        <v>10971</v>
      </c>
      <c r="D255" s="1">
        <v>5</v>
      </c>
      <c r="E255" s="118">
        <v>15.5</v>
      </c>
      <c r="F255" s="117">
        <f t="shared" si="28"/>
        <v>18.754999999999999</v>
      </c>
      <c r="G255" s="116" t="s">
        <v>1621</v>
      </c>
      <c r="H255" s="115">
        <f t="shared" si="29"/>
        <v>26.861999999999998</v>
      </c>
      <c r="I255" s="95">
        <f>(C255/(($J$3-D255)/100))</f>
        <v>11548.42105263158</v>
      </c>
      <c r="J255" s="90">
        <f>(C255/(($J$3-D255)/100-(0.08)))</f>
        <v>12610.344827586207</v>
      </c>
      <c r="K255" s="114">
        <f>(D255+8+1.2)+(F255+H255)</f>
        <v>59.816999999999993</v>
      </c>
      <c r="L255" s="86">
        <v>2200</v>
      </c>
      <c r="M255" s="117"/>
      <c r="N255" s="113">
        <f>C255/((100-K255)/100)+L255</f>
        <v>29502.590647786372</v>
      </c>
      <c r="O255" s="114" t="s">
        <v>230</v>
      </c>
      <c r="P255" s="118" t="s">
        <v>229</v>
      </c>
    </row>
    <row r="256" spans="1:16" x14ac:dyDescent="0.25">
      <c r="A256" s="118" t="s">
        <v>341</v>
      </c>
      <c r="B256" s="118" t="s">
        <v>342</v>
      </c>
      <c r="C256" s="100">
        <v>6045</v>
      </c>
      <c r="D256" s="1">
        <v>3</v>
      </c>
      <c r="E256" s="118">
        <v>15.5</v>
      </c>
      <c r="F256" s="117">
        <f t="shared" si="28"/>
        <v>18.754999999999999</v>
      </c>
      <c r="G256" s="116" t="s">
        <v>903</v>
      </c>
      <c r="H256" s="115">
        <f>(IF(G256='base para costos'!$G$3,'base para costos'!$H$3)+IF(G256='base para costos'!$G$4,'base para costos'!$H$4)+IF(G256='base para costos'!$G$5,'base para costos'!$H$5)+IF(G256='base para costos'!$G$6,'base para costos'!$H$6)+IF(G256='base para costos'!$G$7,'base para costos'!$H$7)+IF(G256='base para costos'!$G$8,'base para costos'!$H$8)+IF(G256='base para costos'!$G$9,'base para costos'!$H$9)+IF(G256='base para costos'!$G$10,'base para costos'!$H$10)+IF(G256='base para costos'!$G$11,'base para costos'!$H$11))</f>
        <v>0</v>
      </c>
      <c r="I256" s="95">
        <f>(C256/(('base para costos'!$J$3-D256)/100))</f>
        <v>6231.9587628865984</v>
      </c>
      <c r="J256" s="90">
        <f>(C256/(('base para costos'!$J$3-D256)/100-(0.08)))</f>
        <v>6792.1348314606739</v>
      </c>
      <c r="K256" s="114">
        <f>(D256+8+1.2)+(F256+H256)</f>
        <v>30.954999999999998</v>
      </c>
      <c r="L256" s="86">
        <v>1000</v>
      </c>
      <c r="M256" s="117"/>
      <c r="N256" s="113">
        <f>C256/((100-K256)/100)+L256</f>
        <v>9755.1596784705634</v>
      </c>
      <c r="O256" s="114" t="s">
        <v>230</v>
      </c>
      <c r="P256" s="118" t="s">
        <v>229</v>
      </c>
    </row>
    <row r="257" spans="1:16" x14ac:dyDescent="0.25">
      <c r="A257" s="118" t="s">
        <v>442</v>
      </c>
      <c r="B257" s="118" t="s">
        <v>443</v>
      </c>
      <c r="C257" s="100">
        <v>11895</v>
      </c>
      <c r="D257" s="1">
        <v>3</v>
      </c>
      <c r="E257" s="118">
        <v>15.5</v>
      </c>
      <c r="F257" s="117">
        <f t="shared" si="28"/>
        <v>18.754999999999999</v>
      </c>
      <c r="G257" s="116" t="s">
        <v>903</v>
      </c>
      <c r="H257" s="115">
        <f>(IF(G257='base para costos'!$G$3,'base para costos'!$H$3)+IF(G257='base para costos'!$G$4,'base para costos'!$H$4)+IF(G257='base para costos'!$G$5,'base para costos'!$H$5)+IF(G257='base para costos'!$G$6,'base para costos'!$H$6)+IF(G257='base para costos'!$G$7,'base para costos'!$H$7)+IF(G257='base para costos'!$G$8,'base para costos'!$H$8)+IF(G257='base para costos'!$G$9,'base para costos'!$H$9)+IF(G257='base para costos'!$G$10,'base para costos'!$H$10)+IF(G257='base para costos'!$G$11,'base para costos'!$H$11))</f>
        <v>0</v>
      </c>
      <c r="I257" s="95">
        <f>(C257/(('base para costos'!$J$3-D257)/100))</f>
        <v>12262.886597938144</v>
      </c>
      <c r="J257" s="90">
        <f>(C257/(('base para costos'!$J$3-D257)/100-(0.08)))</f>
        <v>13365.168539325843</v>
      </c>
      <c r="K257" s="114">
        <f>(D257+8+1.2)+(F257+H257)</f>
        <v>30.954999999999998</v>
      </c>
      <c r="L257" s="86">
        <v>0</v>
      </c>
      <c r="M257" s="117"/>
      <c r="N257" s="113">
        <f>C257/((100-K257)/100)+L257</f>
        <v>17227.89485118401</v>
      </c>
      <c r="O257" s="114" t="s">
        <v>230</v>
      </c>
      <c r="P257" s="118" t="s">
        <v>229</v>
      </c>
    </row>
    <row r="258" spans="1:16" x14ac:dyDescent="0.25">
      <c r="A258" s="118" t="s">
        <v>444</v>
      </c>
      <c r="B258" s="118" t="s">
        <v>445</v>
      </c>
      <c r="C258" s="100">
        <v>8896.5499999999993</v>
      </c>
      <c r="D258" s="1">
        <v>3</v>
      </c>
      <c r="E258" s="118">
        <v>15.5</v>
      </c>
      <c r="F258" s="117">
        <f t="shared" si="28"/>
        <v>18.754999999999999</v>
      </c>
      <c r="G258" s="116" t="s">
        <v>903</v>
      </c>
      <c r="H258" s="115">
        <f>(IF(G258='base para costos'!$G$3,'base para costos'!$H$3)+IF(G258='base para costos'!$G$4,'base para costos'!$H$4)+IF(G258='base para costos'!$G$5,'base para costos'!$H$5)+IF(G258='base para costos'!$G$6,'base para costos'!$H$6)+IF(G258='base para costos'!$G$7,'base para costos'!$H$7)+IF(G258='base para costos'!$G$8,'base para costos'!$H$8)+IF(G258='base para costos'!$G$9,'base para costos'!$H$9)+IF(G258='base para costos'!$G$10,'base para costos'!$H$10)+IF(G258='base para costos'!$G$11,'base para costos'!$H$11))</f>
        <v>0</v>
      </c>
      <c r="I258" s="95">
        <f>(C258/(('base para costos'!$J$3-D258)/100))</f>
        <v>9171.7010309278339</v>
      </c>
      <c r="J258" s="90">
        <f>(C258/(('base para costos'!$J$3-D258)/100-(0.08)))</f>
        <v>9996.1235955056163</v>
      </c>
      <c r="K258" s="114">
        <f>(D258+8+1.2)+(F258+H258)</f>
        <v>30.954999999999998</v>
      </c>
      <c r="L258" s="86">
        <v>0</v>
      </c>
      <c r="M258" s="117"/>
      <c r="N258" s="113">
        <f>C258/((100-K258)/100)+L258</f>
        <v>12885.147367658772</v>
      </c>
      <c r="O258" s="114" t="s">
        <v>230</v>
      </c>
      <c r="P258" s="118" t="s">
        <v>229</v>
      </c>
    </row>
    <row r="259" spans="1:16" x14ac:dyDescent="0.25">
      <c r="A259" s="118" t="s">
        <v>820</v>
      </c>
      <c r="B259" s="118" t="s">
        <v>821</v>
      </c>
      <c r="C259" s="100">
        <v>2600</v>
      </c>
      <c r="D259" s="1">
        <v>3</v>
      </c>
      <c r="E259" s="118">
        <v>15.5</v>
      </c>
      <c r="F259" s="117">
        <f t="shared" si="28"/>
        <v>18.754999999999999</v>
      </c>
      <c r="G259" s="116" t="s">
        <v>903</v>
      </c>
      <c r="H259" s="115">
        <f>(IF(G259='base para costos'!$G$3,'base para costos'!$H$3)+IF(G259='base para costos'!$G$4,'base para costos'!$H$4)+IF(G259='base para costos'!$G$5,'base para costos'!$H$5)+IF(G259='base para costos'!$G$6,'base para costos'!$H$6)+IF(G259='base para costos'!$G$7,'base para costos'!$H$7)+IF(G259='base para costos'!$G$8,'base para costos'!$H$8)+IF(G259='base para costos'!$G$9,'base para costos'!$H$9)+IF(G259='base para costos'!$G$10,'base para costos'!$H$10)+IF(G259='base para costos'!$G$11,'base para costos'!$H$11))</f>
        <v>0</v>
      </c>
      <c r="I259" s="95">
        <f>(C259/(('base para costos'!$J$3-D259)/100))</f>
        <v>2680.4123711340208</v>
      </c>
      <c r="J259" s="90">
        <f>(C259/(('base para costos'!$J$3-D259)/100-(0.08)))</f>
        <v>2921.3483146067415</v>
      </c>
      <c r="K259" s="114">
        <f>(D259+8+1.2)+(F259+H259)</f>
        <v>30.954999999999998</v>
      </c>
      <c r="L259" s="86">
        <v>0</v>
      </c>
      <c r="M259" s="117"/>
      <c r="N259" s="113">
        <f>C259/((100-K259)/100)+L259</f>
        <v>3765.6600767615323</v>
      </c>
      <c r="O259" s="114" t="s">
        <v>153</v>
      </c>
      <c r="P259" s="118" t="s">
        <v>229</v>
      </c>
    </row>
    <row r="260" spans="1:16" x14ac:dyDescent="0.25">
      <c r="A260" s="118" t="s">
        <v>822</v>
      </c>
      <c r="B260" s="118" t="s">
        <v>823</v>
      </c>
      <c r="C260" s="100">
        <v>2600</v>
      </c>
      <c r="D260" s="1">
        <v>3</v>
      </c>
      <c r="E260" s="118">
        <v>15.5</v>
      </c>
      <c r="F260" s="117">
        <f t="shared" si="28"/>
        <v>18.754999999999999</v>
      </c>
      <c r="G260" s="116" t="s">
        <v>903</v>
      </c>
      <c r="H260" s="115">
        <f>(IF(G260='base para costos'!$G$3,'base para costos'!$H$3)+IF(G260='base para costos'!$G$4,'base para costos'!$H$4)+IF(G260='base para costos'!$G$5,'base para costos'!$H$5)+IF(G260='base para costos'!$G$6,'base para costos'!$H$6)+IF(G260='base para costos'!$G$7,'base para costos'!$H$7)+IF(G260='base para costos'!$G$8,'base para costos'!$H$8)+IF(G260='base para costos'!$G$9,'base para costos'!$H$9)+IF(G260='base para costos'!$G$10,'base para costos'!$H$10)+IF(G260='base para costos'!$G$11,'base para costos'!$H$11))</f>
        <v>0</v>
      </c>
      <c r="I260" s="95">
        <f>(C260/(('base para costos'!$J$3-D260)/100))</f>
        <v>2680.4123711340208</v>
      </c>
      <c r="J260" s="90">
        <f>(C260/(('base para costos'!$J$3-D260)/100-(0.08)))</f>
        <v>2921.3483146067415</v>
      </c>
      <c r="K260" s="114">
        <f>(D260+8+1.2)+(F260+H260)</f>
        <v>30.954999999999998</v>
      </c>
      <c r="L260" s="86">
        <v>0</v>
      </c>
      <c r="M260" s="117"/>
      <c r="N260" s="113">
        <f>C260/((100-K260)/100)+L260</f>
        <v>3765.6600767615323</v>
      </c>
      <c r="O260" s="114" t="s">
        <v>230</v>
      </c>
      <c r="P260" s="118" t="s">
        <v>229</v>
      </c>
    </row>
    <row r="261" spans="1:16" x14ac:dyDescent="0.25">
      <c r="A261" s="118" t="s">
        <v>824</v>
      </c>
      <c r="B261" s="118" t="s">
        <v>825</v>
      </c>
      <c r="C261" s="100">
        <v>2600</v>
      </c>
      <c r="D261" s="1">
        <v>3</v>
      </c>
      <c r="E261" s="118">
        <v>15.5</v>
      </c>
      <c r="F261" s="117">
        <f t="shared" si="28"/>
        <v>18.754999999999999</v>
      </c>
      <c r="G261" s="116" t="s">
        <v>903</v>
      </c>
      <c r="H261" s="115">
        <f>(IF(G261='base para costos'!$G$3,'base para costos'!$H$3)+IF(G261='base para costos'!$G$4,'base para costos'!$H$4)+IF(G261='base para costos'!$G$5,'base para costos'!$H$5)+IF(G261='base para costos'!$G$6,'base para costos'!$H$6)+IF(G261='base para costos'!$G$7,'base para costos'!$H$7)+IF(G261='base para costos'!$G$8,'base para costos'!$H$8)+IF(G261='base para costos'!$G$9,'base para costos'!$H$9)+IF(G261='base para costos'!$G$10,'base para costos'!$H$10)+IF(G261='base para costos'!$G$11,'base para costos'!$H$11))</f>
        <v>0</v>
      </c>
      <c r="I261" s="95">
        <f>(C261/(('base para costos'!$J$3-D261)/100))</f>
        <v>2680.4123711340208</v>
      </c>
      <c r="J261" s="90">
        <f>(C261/(('base para costos'!$J$3-D261)/100-(0.08)))</f>
        <v>2921.3483146067415</v>
      </c>
      <c r="K261" s="114">
        <f>(D261+8+1.2)+(F261+H261)</f>
        <v>30.954999999999998</v>
      </c>
      <c r="L261" s="86">
        <v>0</v>
      </c>
      <c r="M261" s="117"/>
      <c r="N261" s="113">
        <f>C261/((100-K261)/100)+L261</f>
        <v>3765.6600767615323</v>
      </c>
      <c r="O261" s="114" t="s">
        <v>230</v>
      </c>
      <c r="P261" s="118" t="s">
        <v>229</v>
      </c>
    </row>
    <row r="262" spans="1:16" x14ac:dyDescent="0.25">
      <c r="A262" s="118" t="s">
        <v>714</v>
      </c>
      <c r="B262" s="118" t="s">
        <v>715</v>
      </c>
      <c r="C262" s="100">
        <v>6641.48</v>
      </c>
      <c r="D262" s="1">
        <v>3</v>
      </c>
      <c r="E262" s="118">
        <v>15.5</v>
      </c>
      <c r="F262" s="117">
        <f t="shared" si="28"/>
        <v>18.754999999999999</v>
      </c>
      <c r="G262" s="116" t="s">
        <v>903</v>
      </c>
      <c r="H262" s="115">
        <f>(IF(G262='base para costos'!$G$3,'base para costos'!$H$3)+IF(G262='base para costos'!$G$4,'base para costos'!$H$4)+IF(G262='base para costos'!$G$5,'base para costos'!$H$5)+IF(G262='base para costos'!$G$6,'base para costos'!$H$6)+IF(G262='base para costos'!$G$7,'base para costos'!$H$7)+IF(G262='base para costos'!$G$8,'base para costos'!$H$8)+IF(G262='base para costos'!$G$9,'base para costos'!$H$9)+IF(G262='base para costos'!$G$10,'base para costos'!$H$10)+IF(G262='base para costos'!$G$11,'base para costos'!$H$11))</f>
        <v>0</v>
      </c>
      <c r="I262" s="95">
        <f>(C262/(('base para costos'!$J$3-D262)/100))</f>
        <v>6846.8865979381444</v>
      </c>
      <c r="J262" s="90">
        <f>(C262/(('base para costos'!$J$3-D262)/100-(0.08)))</f>
        <v>7462.3370786516844</v>
      </c>
      <c r="K262" s="114">
        <f>(D262+8+1.2)+(F262+H262)</f>
        <v>30.954999999999998</v>
      </c>
      <c r="L262" s="86">
        <v>0</v>
      </c>
      <c r="M262" s="117"/>
      <c r="N262" s="113">
        <f>C262/((100-K262)/100)+L262</f>
        <v>9619.0600333116072</v>
      </c>
      <c r="O262" s="114" t="s">
        <v>630</v>
      </c>
      <c r="P262" s="118" t="s">
        <v>229</v>
      </c>
    </row>
    <row r="263" spans="1:16" x14ac:dyDescent="0.25">
      <c r="A263" s="118" t="s">
        <v>485</v>
      </c>
      <c r="B263" s="118" t="s">
        <v>486</v>
      </c>
      <c r="C263" s="100">
        <v>7150</v>
      </c>
      <c r="D263" s="1">
        <v>3</v>
      </c>
      <c r="E263" s="118">
        <v>15.5</v>
      </c>
      <c r="F263" s="117">
        <f t="shared" si="28"/>
        <v>18.754999999999999</v>
      </c>
      <c r="G263" s="116" t="s">
        <v>903</v>
      </c>
      <c r="H263" s="115">
        <f>(IF(G263='base para costos'!$G$3,'base para costos'!$H$3)+IF(G263='base para costos'!$G$4,'base para costos'!$H$4)+IF(G263='base para costos'!$G$5,'base para costos'!$H$5)+IF(G263='base para costos'!$G$6,'base para costos'!$H$6)+IF(G263='base para costos'!$G$7,'base para costos'!$H$7)+IF(G263='base para costos'!$G$8,'base para costos'!$H$8)+IF(G263='base para costos'!$G$9,'base para costos'!$H$9)+IF(G263='base para costos'!$G$10,'base para costos'!$H$10)+IF(G263='base para costos'!$G$11,'base para costos'!$H$11))</f>
        <v>0</v>
      </c>
      <c r="I263" s="95">
        <f>(C263/(('base para costos'!$J$3-D263)/100))</f>
        <v>7371.1340206185569</v>
      </c>
      <c r="J263" s="90">
        <f>(C263/(('base para costos'!$J$3-D263)/100-(0.08)))</f>
        <v>8033.7078651685388</v>
      </c>
      <c r="K263" s="114">
        <f>(D263+8+1.2)+(F263+H263)</f>
        <v>30.954999999999998</v>
      </c>
      <c r="L263" s="86">
        <v>0</v>
      </c>
      <c r="M263" s="117"/>
      <c r="N263" s="113">
        <f>C263/((100-K263)/100)+L263</f>
        <v>10355.565211094214</v>
      </c>
      <c r="O263" s="114" t="s">
        <v>230</v>
      </c>
      <c r="P263" s="118" t="s">
        <v>229</v>
      </c>
    </row>
    <row r="264" spans="1:16" x14ac:dyDescent="0.25">
      <c r="A264" s="118" t="s">
        <v>458</v>
      </c>
      <c r="B264" s="118" t="s">
        <v>459</v>
      </c>
      <c r="C264" s="100">
        <v>1949.35</v>
      </c>
      <c r="D264" s="1">
        <v>3</v>
      </c>
      <c r="E264" s="118">
        <v>15.5</v>
      </c>
      <c r="F264" s="117">
        <f t="shared" si="28"/>
        <v>18.754999999999999</v>
      </c>
      <c r="G264" s="116" t="s">
        <v>903</v>
      </c>
      <c r="H264" s="115">
        <f>(IF(G264='base para costos'!$G$3,'base para costos'!$H$3)+IF(G264='base para costos'!$G$4,'base para costos'!$H$4)+IF(G264='base para costos'!$G$5,'base para costos'!$H$5)+IF(G264='base para costos'!$G$6,'base para costos'!$H$6)+IF(G264='base para costos'!$G$7,'base para costos'!$H$7)+IF(G264='base para costos'!$G$8,'base para costos'!$H$8)+IF(G264='base para costos'!$G$9,'base para costos'!$H$9)+IF(G264='base para costos'!$G$10,'base para costos'!$H$10)+IF(G264='base para costos'!$G$11,'base para costos'!$H$11))</f>
        <v>0</v>
      </c>
      <c r="I264" s="95">
        <f>(C264/(('base para costos'!$J$3-D264)/100))</f>
        <v>2009.6391752577319</v>
      </c>
      <c r="J264" s="90">
        <f>(C264/(('base para costos'!$J$3-D264)/100-(0.08)))</f>
        <v>2190.2808988764045</v>
      </c>
      <c r="K264" s="114">
        <f>(D264+8+1.2)+(F264+H264)</f>
        <v>30.954999999999998</v>
      </c>
      <c r="L264" s="86">
        <v>1000</v>
      </c>
      <c r="M264" s="117"/>
      <c r="N264" s="113">
        <f>C264/((100-K264)/100)+L264</f>
        <v>3823.3036425519585</v>
      </c>
      <c r="O264" s="114" t="s">
        <v>230</v>
      </c>
      <c r="P264" s="118" t="s">
        <v>229</v>
      </c>
    </row>
    <row r="265" spans="1:16" x14ac:dyDescent="0.25">
      <c r="A265" s="118" t="s">
        <v>495</v>
      </c>
      <c r="B265" s="118" t="s">
        <v>496</v>
      </c>
      <c r="C265" s="100">
        <v>12993.5</v>
      </c>
      <c r="D265" s="1">
        <v>3</v>
      </c>
      <c r="E265" s="118">
        <v>15.5</v>
      </c>
      <c r="F265" s="117">
        <f t="shared" si="28"/>
        <v>18.754999999999999</v>
      </c>
      <c r="G265" s="116" t="s">
        <v>903</v>
      </c>
      <c r="H265" s="115">
        <f>(IF(G265='base para costos'!$G$3,'base para costos'!$H$3)+IF(G265='base para costos'!$G$4,'base para costos'!$H$4)+IF(G265='base para costos'!$G$5,'base para costos'!$H$5)+IF(G265='base para costos'!$G$6,'base para costos'!$H$6)+IF(G265='base para costos'!$G$7,'base para costos'!$H$7)+IF(G265='base para costos'!$G$8,'base para costos'!$H$8)+IF(G265='base para costos'!$G$9,'base para costos'!$H$9)+IF(G265='base para costos'!$G$10,'base para costos'!$H$10)+IF(G265='base para costos'!$G$11,'base para costos'!$H$11))</f>
        <v>0</v>
      </c>
      <c r="I265" s="95">
        <f>(C265/(('base para costos'!$J$3-D265)/100))</f>
        <v>13395.360824742269</v>
      </c>
      <c r="J265" s="90">
        <f>(C265/(('base para costos'!$J$3-D265)/100-(0.08)))</f>
        <v>14599.438202247191</v>
      </c>
      <c r="K265" s="114">
        <f>(D265+8+1.2)+(F265+H265)</f>
        <v>30.954999999999998</v>
      </c>
      <c r="L265" s="86">
        <v>0</v>
      </c>
      <c r="M265" s="117"/>
      <c r="N265" s="113">
        <f>C265/((100-K265)/100)+L265</f>
        <v>18818.886233615758</v>
      </c>
      <c r="O265" s="114" t="s">
        <v>183</v>
      </c>
      <c r="P265" s="118" t="s">
        <v>229</v>
      </c>
    </row>
    <row r="266" spans="1:16" x14ac:dyDescent="0.25">
      <c r="A266" s="118" t="s">
        <v>628</v>
      </c>
      <c r="B266" s="118" t="s">
        <v>629</v>
      </c>
      <c r="C266" s="100">
        <v>12870</v>
      </c>
      <c r="D266" s="1">
        <v>3</v>
      </c>
      <c r="E266" s="118">
        <v>15.5</v>
      </c>
      <c r="F266" s="117">
        <f t="shared" si="28"/>
        <v>18.754999999999999</v>
      </c>
      <c r="G266" s="116" t="s">
        <v>903</v>
      </c>
      <c r="H266" s="115">
        <f>(IF(G266='base para costos'!$G$3,'base para costos'!$H$3)+IF(G266='base para costos'!$G$4,'base para costos'!$H$4)+IF(G266='base para costos'!$G$5,'base para costos'!$H$5)+IF(G266='base para costos'!$G$6,'base para costos'!$H$6)+IF(G266='base para costos'!$G$7,'base para costos'!$H$7)+IF(G266='base para costos'!$G$8,'base para costos'!$H$8)+IF(G266='base para costos'!$G$9,'base para costos'!$H$9)+IF(G266='base para costos'!$G$10,'base para costos'!$H$10)+IF(G266='base para costos'!$G$11,'base para costos'!$H$11))</f>
        <v>0</v>
      </c>
      <c r="I266" s="95">
        <f>(C266/(('base para costos'!$J$3-D266)/100))</f>
        <v>13268.041237113403</v>
      </c>
      <c r="J266" s="90">
        <f>(C266/(('base para costos'!$J$3-D266)/100-(0.08)))</f>
        <v>14460.674157303371</v>
      </c>
      <c r="K266" s="114">
        <f>(D266+8+1.2)+(F266+H266)</f>
        <v>30.954999999999998</v>
      </c>
      <c r="L266" s="86">
        <v>0</v>
      </c>
      <c r="M266" s="117"/>
      <c r="N266" s="113">
        <f>C266/((100-K266)/100)+L266</f>
        <v>18640.017379969584</v>
      </c>
      <c r="O266" s="114" t="s">
        <v>630</v>
      </c>
      <c r="P266" s="118" t="s">
        <v>229</v>
      </c>
    </row>
    <row r="267" spans="1:16" x14ac:dyDescent="0.25">
      <c r="A267" s="118" t="s">
        <v>643</v>
      </c>
      <c r="B267" s="118" t="s">
        <v>644</v>
      </c>
      <c r="C267" s="100">
        <v>5850</v>
      </c>
      <c r="D267" s="1">
        <v>3</v>
      </c>
      <c r="E267" s="118">
        <v>15.5</v>
      </c>
      <c r="F267" s="117">
        <f t="shared" si="28"/>
        <v>18.754999999999999</v>
      </c>
      <c r="G267" s="116" t="s">
        <v>903</v>
      </c>
      <c r="H267" s="115">
        <f>(IF(G267='base para costos'!$G$3,'base para costos'!$H$3)+IF(G267='base para costos'!$G$4,'base para costos'!$H$4)+IF(G267='base para costos'!$G$5,'base para costos'!$H$5)+IF(G267='base para costos'!$G$6,'base para costos'!$H$6)+IF(G267='base para costos'!$G$7,'base para costos'!$H$7)+IF(G267='base para costos'!$G$8,'base para costos'!$H$8)+IF(G267='base para costos'!$G$9,'base para costos'!$H$9)+IF(G267='base para costos'!$G$10,'base para costos'!$H$10)+IF(G267='base para costos'!$G$11,'base para costos'!$H$11))</f>
        <v>0</v>
      </c>
      <c r="I267" s="95">
        <f>(C267/(('base para costos'!$J$3-D267)/100))</f>
        <v>6030.9278350515469</v>
      </c>
      <c r="J267" s="90">
        <f>(C267/(('base para costos'!$J$3-D267)/100-(0.08)))</f>
        <v>6573.0337078651683</v>
      </c>
      <c r="K267" s="114">
        <f>(D267+8+1.2)+(F267+H267)</f>
        <v>30.954999999999998</v>
      </c>
      <c r="L267" s="86">
        <v>0</v>
      </c>
      <c r="M267" s="117"/>
      <c r="N267" s="113">
        <f>C267/((100-K267)/100)+L267</f>
        <v>8472.7351727134483</v>
      </c>
      <c r="O267" s="114" t="s">
        <v>230</v>
      </c>
      <c r="P267" s="118" t="s">
        <v>229</v>
      </c>
    </row>
    <row r="268" spans="1:16" x14ac:dyDescent="0.25">
      <c r="A268" s="118" t="s">
        <v>645</v>
      </c>
      <c r="B268" s="118" t="s">
        <v>646</v>
      </c>
      <c r="C268" s="100">
        <v>5850</v>
      </c>
      <c r="D268" s="1">
        <v>3</v>
      </c>
      <c r="E268" s="118">
        <v>15.5</v>
      </c>
      <c r="F268" s="117">
        <f t="shared" si="28"/>
        <v>18.754999999999999</v>
      </c>
      <c r="G268" s="116" t="s">
        <v>903</v>
      </c>
      <c r="H268" s="115">
        <f>(IF(G268='base para costos'!$G$3,'base para costos'!$H$3)+IF(G268='base para costos'!$G$4,'base para costos'!$H$4)+IF(G268='base para costos'!$G$5,'base para costos'!$H$5)+IF(G268='base para costos'!$G$6,'base para costos'!$H$6)+IF(G268='base para costos'!$G$7,'base para costos'!$H$7)+IF(G268='base para costos'!$G$8,'base para costos'!$H$8)+IF(G268='base para costos'!$G$9,'base para costos'!$H$9)+IF(G268='base para costos'!$G$10,'base para costos'!$H$10)+IF(G268='base para costos'!$G$11,'base para costos'!$H$11))</f>
        <v>0</v>
      </c>
      <c r="I268" s="95">
        <f>(C268/(('base para costos'!$J$3-D268)/100))</f>
        <v>6030.9278350515469</v>
      </c>
      <c r="J268" s="90">
        <f>(C268/(('base para costos'!$J$3-D268)/100-(0.08)))</f>
        <v>6573.0337078651683</v>
      </c>
      <c r="K268" s="114">
        <f>(D268+8+1.2)+(F268+H268)</f>
        <v>30.954999999999998</v>
      </c>
      <c r="L268" s="86">
        <v>0</v>
      </c>
      <c r="M268" s="117"/>
      <c r="N268" s="113">
        <f>C268/((100-K268)/100)+L268</f>
        <v>8472.7351727134483</v>
      </c>
      <c r="O268" s="114" t="s">
        <v>230</v>
      </c>
      <c r="P268" s="118" t="s">
        <v>229</v>
      </c>
    </row>
    <row r="269" spans="1:16" x14ac:dyDescent="0.25">
      <c r="A269" s="118" t="s">
        <v>685</v>
      </c>
      <c r="B269" s="118" t="s">
        <v>686</v>
      </c>
      <c r="C269" s="100">
        <v>8449.35</v>
      </c>
      <c r="D269" s="1">
        <v>3</v>
      </c>
      <c r="E269" s="118">
        <v>15.5</v>
      </c>
      <c r="F269" s="117">
        <f t="shared" si="28"/>
        <v>18.754999999999999</v>
      </c>
      <c r="G269" s="116" t="s">
        <v>903</v>
      </c>
      <c r="H269" s="115">
        <f>(IF(G269='base para costos'!$G$3,'base para costos'!$H$3)+IF(G269='base para costos'!$G$4,'base para costos'!$H$4)+IF(G269='base para costos'!$G$5,'base para costos'!$H$5)+IF(G269='base para costos'!$G$6,'base para costos'!$H$6)+IF(G269='base para costos'!$G$7,'base para costos'!$H$7)+IF(G269='base para costos'!$G$8,'base para costos'!$H$8)+IF(G269='base para costos'!$G$9,'base para costos'!$H$9)+IF(G269='base para costos'!$G$10,'base para costos'!$H$10)+IF(G269='base para costos'!$G$11,'base para costos'!$H$11))</f>
        <v>0</v>
      </c>
      <c r="I269" s="95">
        <f>(C269/(('base para costos'!$J$3-D269)/100))</f>
        <v>8710.6701030927834</v>
      </c>
      <c r="J269" s="90">
        <f>(C269/(('base para costos'!$J$3-D269)/100-(0.08)))</f>
        <v>9493.651685393259</v>
      </c>
      <c r="K269" s="114">
        <f>(D269+8+1.2)+(F269+H269)</f>
        <v>30.954999999999998</v>
      </c>
      <c r="L269" s="86">
        <v>0</v>
      </c>
      <c r="M269" s="117"/>
      <c r="N269" s="113">
        <f>C269/((100-K269)/100)+L269</f>
        <v>12237.45383445579</v>
      </c>
      <c r="O269" s="114" t="s">
        <v>230</v>
      </c>
      <c r="P269" s="118" t="s">
        <v>229</v>
      </c>
    </row>
    <row r="270" spans="1:16" x14ac:dyDescent="0.25">
      <c r="A270" s="118" t="s">
        <v>698</v>
      </c>
      <c r="B270" s="118" t="s">
        <v>699</v>
      </c>
      <c r="C270" s="100">
        <v>7945.04</v>
      </c>
      <c r="D270" s="1">
        <v>3</v>
      </c>
      <c r="E270" s="118">
        <v>15.5</v>
      </c>
      <c r="F270" s="117">
        <f t="shared" si="28"/>
        <v>18.754999999999999</v>
      </c>
      <c r="G270" s="116" t="s">
        <v>903</v>
      </c>
      <c r="H270" s="115">
        <f>(IF(G270='base para costos'!$G$3,'base para costos'!$H$3)+IF(G270='base para costos'!$G$4,'base para costos'!$H$4)+IF(G270='base para costos'!$G$5,'base para costos'!$H$5)+IF(G270='base para costos'!$G$6,'base para costos'!$H$6)+IF(G270='base para costos'!$G$7,'base para costos'!$H$7)+IF(G270='base para costos'!$G$8,'base para costos'!$H$8)+IF(G270='base para costos'!$G$9,'base para costos'!$H$9)+IF(G270='base para costos'!$G$10,'base para costos'!$H$10)+IF(G270='base para costos'!$G$11,'base para costos'!$H$11))</f>
        <v>0</v>
      </c>
      <c r="I270" s="95">
        <f>(C270/(('base para costos'!$J$3-D270)/100))</f>
        <v>8190.7628865979386</v>
      </c>
      <c r="J270" s="90">
        <f>(C270/(('base para costos'!$J$3-D270)/100-(0.08)))</f>
        <v>8927.0112359550567</v>
      </c>
      <c r="K270" s="114">
        <f>(D270+8+1.2)+(F270+H270)</f>
        <v>30.954999999999998</v>
      </c>
      <c r="L270" s="86">
        <v>0</v>
      </c>
      <c r="M270" s="117"/>
      <c r="N270" s="113">
        <f>C270/((100-K270)/100)+L270</f>
        <v>11507.04612933594</v>
      </c>
      <c r="O270" s="114" t="s">
        <v>230</v>
      </c>
      <c r="P270" s="118" t="s">
        <v>229</v>
      </c>
    </row>
    <row r="271" spans="1:16" x14ac:dyDescent="0.25">
      <c r="A271" s="118" t="s">
        <v>726</v>
      </c>
      <c r="B271" s="118" t="s">
        <v>727</v>
      </c>
      <c r="C271" s="100">
        <v>6493.5</v>
      </c>
      <c r="D271" s="1">
        <v>3</v>
      </c>
      <c r="E271" s="118">
        <v>15.5</v>
      </c>
      <c r="F271" s="117">
        <f t="shared" si="28"/>
        <v>18.754999999999999</v>
      </c>
      <c r="G271" s="116" t="s">
        <v>903</v>
      </c>
      <c r="H271" s="115">
        <f>(IF(G271='base para costos'!$G$3,'base para costos'!$H$3)+IF(G271='base para costos'!$G$4,'base para costos'!$H$4)+IF(G271='base para costos'!$G$5,'base para costos'!$H$5)+IF(G271='base para costos'!$G$6,'base para costos'!$H$6)+IF(G271='base para costos'!$G$7,'base para costos'!$H$7)+IF(G271='base para costos'!$G$8,'base para costos'!$H$8)+IF(G271='base para costos'!$G$9,'base para costos'!$H$9)+IF(G271='base para costos'!$G$10,'base para costos'!$H$10)+IF(G271='base para costos'!$G$11,'base para costos'!$H$11))</f>
        <v>0</v>
      </c>
      <c r="I271" s="95">
        <f>(C271/(('base para costos'!$J$3-D271)/100))</f>
        <v>6694.3298969072166</v>
      </c>
      <c r="J271" s="90">
        <f>(C271/(('base para costos'!$J$3-D271)/100-(0.08)))</f>
        <v>7296.0674157303374</v>
      </c>
      <c r="K271" s="114">
        <f>(D271+8+1.2)+(F271+H271)</f>
        <v>30.954999999999998</v>
      </c>
      <c r="L271" s="86">
        <v>0</v>
      </c>
      <c r="M271" s="117"/>
      <c r="N271" s="113">
        <f>C271/((100-K271)/100)+L271</f>
        <v>9404.7360417119271</v>
      </c>
      <c r="O271" s="114" t="s">
        <v>230</v>
      </c>
      <c r="P271" s="118" t="s">
        <v>229</v>
      </c>
    </row>
    <row r="272" spans="1:16" x14ac:dyDescent="0.25">
      <c r="A272" s="118" t="s">
        <v>749</v>
      </c>
      <c r="B272" s="118" t="s">
        <v>750</v>
      </c>
      <c r="C272" s="100">
        <v>5525.01</v>
      </c>
      <c r="D272" s="1">
        <v>3</v>
      </c>
      <c r="E272" s="118">
        <v>15.5</v>
      </c>
      <c r="F272" s="117">
        <f t="shared" si="28"/>
        <v>18.754999999999999</v>
      </c>
      <c r="G272" s="116" t="s">
        <v>903</v>
      </c>
      <c r="H272" s="115">
        <f>(IF(G272='base para costos'!$G$3,'base para costos'!$H$3)+IF(G272='base para costos'!$G$4,'base para costos'!$H$4)+IF(G272='base para costos'!$G$5,'base para costos'!$H$5)+IF(G272='base para costos'!$G$6,'base para costos'!$H$6)+IF(G272='base para costos'!$G$7,'base para costos'!$H$7)+IF(G272='base para costos'!$G$8,'base para costos'!$H$8)+IF(G272='base para costos'!$G$9,'base para costos'!$H$9)+IF(G272='base para costos'!$G$10,'base para costos'!$H$10)+IF(G272='base para costos'!$G$11,'base para costos'!$H$11))</f>
        <v>0</v>
      </c>
      <c r="I272" s="95">
        <f>(C272/(('base para costos'!$J$3-D272)/100))</f>
        <v>5695.8865979381444</v>
      </c>
      <c r="J272" s="90">
        <f>(C272/(('base para costos'!$J$3-D272)/100-(0.08)))</f>
        <v>6207.8764044943819</v>
      </c>
      <c r="K272" s="114">
        <f>(D272+8+1.2)+(F272+H272)</f>
        <v>30.954999999999998</v>
      </c>
      <c r="L272" s="86">
        <v>0</v>
      </c>
      <c r="M272" s="117"/>
      <c r="N272" s="113">
        <f>C272/((100-K272)/100)+L272</f>
        <v>8002.0421464262436</v>
      </c>
      <c r="O272" s="114" t="s">
        <v>230</v>
      </c>
      <c r="P272" s="118" t="s">
        <v>229</v>
      </c>
    </row>
    <row r="273" spans="1:16" x14ac:dyDescent="0.25">
      <c r="A273" s="118" t="s">
        <v>764</v>
      </c>
      <c r="B273" s="118" t="s">
        <v>765</v>
      </c>
      <c r="C273" s="100">
        <v>5031</v>
      </c>
      <c r="D273" s="1">
        <v>3</v>
      </c>
      <c r="E273" s="118">
        <v>15.5</v>
      </c>
      <c r="F273" s="117">
        <f t="shared" si="28"/>
        <v>18.754999999999999</v>
      </c>
      <c r="G273" s="116" t="s">
        <v>903</v>
      </c>
      <c r="H273" s="115">
        <f>(IF(G273='base para costos'!$G$3,'base para costos'!$H$3)+IF(G273='base para costos'!$G$4,'base para costos'!$H$4)+IF(G273='base para costos'!$G$5,'base para costos'!$H$5)+IF(G273='base para costos'!$G$6,'base para costos'!$H$6)+IF(G273='base para costos'!$G$7,'base para costos'!$H$7)+IF(G273='base para costos'!$G$8,'base para costos'!$H$8)+IF(G273='base para costos'!$G$9,'base para costos'!$H$9)+IF(G273='base para costos'!$G$10,'base para costos'!$H$10)+IF(G273='base para costos'!$G$11,'base para costos'!$H$11))</f>
        <v>0</v>
      </c>
      <c r="I273" s="95">
        <f>(C273/(('base para costos'!$J$3-D273)/100))</f>
        <v>5186.5979381443303</v>
      </c>
      <c r="J273" s="90">
        <f>(C273/(('base para costos'!$J$3-D273)/100-(0.08)))</f>
        <v>5652.8089887640444</v>
      </c>
      <c r="K273" s="114">
        <f>(D273+8+1.2)+(F273+H273)</f>
        <v>30.954999999999998</v>
      </c>
      <c r="L273" s="86">
        <v>0</v>
      </c>
      <c r="M273" s="117"/>
      <c r="N273" s="113">
        <f>C273/((100-K273)/100)+L273</f>
        <v>7286.552248533565</v>
      </c>
      <c r="O273" s="114" t="s">
        <v>230</v>
      </c>
      <c r="P273" s="118" t="s">
        <v>229</v>
      </c>
    </row>
    <row r="274" spans="1:16" x14ac:dyDescent="0.25">
      <c r="A274" s="118" t="s">
        <v>766</v>
      </c>
      <c r="B274" s="118" t="s">
        <v>767</v>
      </c>
      <c r="C274" s="100">
        <v>5003</v>
      </c>
      <c r="D274" s="1">
        <v>5</v>
      </c>
      <c r="E274" s="118">
        <v>15.5</v>
      </c>
      <c r="F274" s="117">
        <f t="shared" si="28"/>
        <v>18.754999999999999</v>
      </c>
      <c r="G274" s="116" t="s">
        <v>903</v>
      </c>
      <c r="H274" s="115">
        <f>(IF(G274='base para costos'!$G$3,'base para costos'!$H$3)+IF(G274='base para costos'!$G$4,'base para costos'!$H$4)+IF(G274='base para costos'!$G$5,'base para costos'!$H$5)+IF(G274='base para costos'!$G$6,'base para costos'!$H$6)+IF(G274='base para costos'!$G$7,'base para costos'!$H$7)+IF(G274='base para costos'!$G$8,'base para costos'!$H$8)+IF(G274='base para costos'!$G$9,'base para costos'!$H$9)+IF(G274='base para costos'!$G$10,'base para costos'!$H$10)+IF(G274='base para costos'!$G$11,'base para costos'!$H$11))</f>
        <v>0</v>
      </c>
      <c r="I274" s="95">
        <f>(C274/(('base para costos'!$J$3-D274)/100))</f>
        <v>5266.3157894736842</v>
      </c>
      <c r="J274" s="90">
        <f>(C274/(('base para costos'!$J$3-D274)/100-(0.08)))</f>
        <v>5750.5747126436781</v>
      </c>
      <c r="K274" s="114">
        <f>(D274+8+1.2)+(F274+H274)</f>
        <v>32.954999999999998</v>
      </c>
      <c r="L274" s="86">
        <v>0</v>
      </c>
      <c r="M274" s="117"/>
      <c r="N274" s="113">
        <f>C274/((100-K274)/100)+L274</f>
        <v>7462.1522857782084</v>
      </c>
      <c r="O274" s="114" t="s">
        <v>230</v>
      </c>
      <c r="P274" s="118" t="s">
        <v>229</v>
      </c>
    </row>
    <row r="275" spans="1:16" x14ac:dyDescent="0.25">
      <c r="A275" s="118" t="s">
        <v>781</v>
      </c>
      <c r="B275" s="118" t="s">
        <v>782</v>
      </c>
      <c r="C275" s="100">
        <v>4485</v>
      </c>
      <c r="D275" s="1">
        <v>3</v>
      </c>
      <c r="E275" s="118">
        <v>15.5</v>
      </c>
      <c r="F275" s="117">
        <f t="shared" si="28"/>
        <v>18.754999999999999</v>
      </c>
      <c r="G275" s="116" t="s">
        <v>903</v>
      </c>
      <c r="H275" s="115">
        <f>(IF(G275='base para costos'!$G$3,'base para costos'!$H$3)+IF(G275='base para costos'!$G$4,'base para costos'!$H$4)+IF(G275='base para costos'!$G$5,'base para costos'!$H$5)+IF(G275='base para costos'!$G$6,'base para costos'!$H$6)+IF(G275='base para costos'!$G$7,'base para costos'!$H$7)+IF(G275='base para costos'!$G$8,'base para costos'!$H$8)+IF(G275='base para costos'!$G$9,'base para costos'!$H$9)+IF(G275='base para costos'!$G$10,'base para costos'!$H$10)+IF(G275='base para costos'!$G$11,'base para costos'!$H$11))</f>
        <v>0</v>
      </c>
      <c r="I275" s="95">
        <f>(C275/(('base para costos'!$J$3-D275)/100))</f>
        <v>4623.7113402061859</v>
      </c>
      <c r="J275" s="90">
        <f>(C275/(('base para costos'!$J$3-D275)/100-(0.08)))</f>
        <v>5039.3258426966295</v>
      </c>
      <c r="K275" s="114">
        <f>(D275+8+1.2)+(F275+H275)</f>
        <v>30.954999999999998</v>
      </c>
      <c r="L275" s="86">
        <v>0</v>
      </c>
      <c r="M275" s="117"/>
      <c r="N275" s="113">
        <f>C275/((100-K275)/100)+L275</f>
        <v>6495.7636324136429</v>
      </c>
      <c r="O275" s="114" t="s">
        <v>230</v>
      </c>
      <c r="P275" s="118" t="s">
        <v>229</v>
      </c>
    </row>
    <row r="276" spans="1:16" x14ac:dyDescent="0.25">
      <c r="A276" s="118" t="s">
        <v>624</v>
      </c>
      <c r="B276" s="118" t="s">
        <v>625</v>
      </c>
      <c r="C276" s="100">
        <v>12890.26</v>
      </c>
      <c r="D276" s="1">
        <v>3</v>
      </c>
      <c r="E276" s="118">
        <v>14.15</v>
      </c>
      <c r="F276" s="117">
        <f t="shared" si="28"/>
        <v>17.121500000000001</v>
      </c>
      <c r="G276" s="116" t="s">
        <v>903</v>
      </c>
      <c r="H276" s="115">
        <f>(IF(G276='base para costos'!$G$3,'base para costos'!$H$3)+IF(G276='base para costos'!$G$4,'base para costos'!$H$4)+IF(G276='base para costos'!$G$5,'base para costos'!$H$5)+IF(G276='base para costos'!$G$6,'base para costos'!$H$6)+IF(G276='base para costos'!$G$7,'base para costos'!$H$7)+IF(G276='base para costos'!$G$8,'base para costos'!$H$8)+IF(G276='base para costos'!$G$9,'base para costos'!$H$9)+IF(G276='base para costos'!$G$10,'base para costos'!$H$10)+IF(G276='base para costos'!$G$11,'base para costos'!$H$11))</f>
        <v>0</v>
      </c>
      <c r="I276" s="95">
        <f>(C276/(('base para costos'!$J$3-D276)/100))</f>
        <v>13288.927835051547</v>
      </c>
      <c r="J276" s="90">
        <f>(C276/(('base para costos'!$J$3-D276)/100-(0.08)))</f>
        <v>14483.438202247191</v>
      </c>
      <c r="K276" s="114">
        <f>(D276+8+1.2)+(F276+H276)</f>
        <v>29.3215</v>
      </c>
      <c r="L276" s="86">
        <v>0</v>
      </c>
      <c r="M276" s="117"/>
      <c r="N276" s="113">
        <f>C276/((100-K276)/100)+L276</f>
        <v>18237.879977645254</v>
      </c>
      <c r="O276" s="114" t="s">
        <v>107</v>
      </c>
      <c r="P276" s="118" t="s">
        <v>28</v>
      </c>
    </row>
    <row r="277" spans="1:16" x14ac:dyDescent="0.25">
      <c r="A277" s="118" t="s">
        <v>278</v>
      </c>
      <c r="B277" s="118" t="s">
        <v>279</v>
      </c>
      <c r="C277" s="100">
        <v>32573.26</v>
      </c>
      <c r="D277" s="1">
        <v>3</v>
      </c>
      <c r="E277" s="118">
        <v>14.15</v>
      </c>
      <c r="F277" s="117">
        <f t="shared" si="28"/>
        <v>17.121500000000001</v>
      </c>
      <c r="G277" s="116" t="s">
        <v>903</v>
      </c>
      <c r="H277" s="115">
        <f>(IF(G277=$G$3,$H$3)+IF(G277=$G$4,$H$4)+IF(G277=$G$5,$H$5)+IF(G277=$G$6,$H$6)+IF(G277=$G$7,$H$7)+IF(G277=$G$8,$H$8)+IF(G277=$G$9,$H$9)+IF(G277=$G$10,$H$10)+IF(G277=$G$11,$H$11))</f>
        <v>0</v>
      </c>
      <c r="I277" s="95">
        <f>(C277/(($J$3-D277)/100))</f>
        <v>33580.680412371134</v>
      </c>
      <c r="J277" s="90">
        <f>(C277/(($J$3-D277)/100-(0.08)))</f>
        <v>36599.168539325838</v>
      </c>
      <c r="K277" s="114">
        <f>(D277+8+1.2)+(F277+H277)</f>
        <v>29.3215</v>
      </c>
      <c r="L277" s="86">
        <v>0</v>
      </c>
      <c r="M277" s="117"/>
      <c r="N277" s="113">
        <f>C277/((100-K277)/100)+L277</f>
        <v>46086.518531095026</v>
      </c>
      <c r="O277" s="114" t="s">
        <v>107</v>
      </c>
      <c r="P277" s="118" t="s">
        <v>28</v>
      </c>
    </row>
    <row r="278" spans="1:16" x14ac:dyDescent="0.25">
      <c r="A278" s="118" t="s">
        <v>217</v>
      </c>
      <c r="B278" s="118" t="s">
        <v>218</v>
      </c>
      <c r="C278" s="100">
        <v>28316.63</v>
      </c>
      <c r="D278" s="1">
        <v>3</v>
      </c>
      <c r="E278" s="118">
        <v>14.15</v>
      </c>
      <c r="F278" s="117">
        <f t="shared" si="28"/>
        <v>17.121500000000001</v>
      </c>
      <c r="G278" s="116" t="s">
        <v>903</v>
      </c>
      <c r="H278" s="115">
        <f>(IF(G278=$G$3,$H$3)+IF(G278=$G$4,$H$4)+IF(G278=$G$5,$H$5)+IF(G278=$G$6,$H$6)+IF(G278=$G$7,$H$7)+IF(G278=$G$8,$H$8)+IF(G278=$G$9,$H$9)+IF(G278=$G$10,$H$10)+IF(G278=$G$11,$H$11))</f>
        <v>0</v>
      </c>
      <c r="I278" s="95">
        <f>(C278/(($J$3-D278)/100))</f>
        <v>29192.402061855671</v>
      </c>
      <c r="J278" s="90">
        <f>(C278/(($J$3-D278)/100-(0.08)))</f>
        <v>31816.438202247191</v>
      </c>
      <c r="K278" s="114">
        <f>(D278+8+1.2)+(F278+H278)</f>
        <v>29.3215</v>
      </c>
      <c r="L278" s="86">
        <v>6300</v>
      </c>
      <c r="M278" s="117"/>
      <c r="N278" s="113">
        <f>C278/((100-K278)/100)+L278</f>
        <v>46363.994001004554</v>
      </c>
      <c r="O278" s="114" t="s">
        <v>107</v>
      </c>
      <c r="P278" s="118" t="s">
        <v>28</v>
      </c>
    </row>
    <row r="279" spans="1:16" x14ac:dyDescent="0.25">
      <c r="A279" s="118" t="s">
        <v>219</v>
      </c>
      <c r="B279" s="118" t="s">
        <v>220</v>
      </c>
      <c r="C279" s="100">
        <v>18052.16</v>
      </c>
      <c r="D279" s="1">
        <v>2</v>
      </c>
      <c r="E279" s="118">
        <v>14</v>
      </c>
      <c r="F279" s="117">
        <f t="shared" si="28"/>
        <v>16.939999999999998</v>
      </c>
      <c r="G279" s="116" t="s">
        <v>903</v>
      </c>
      <c r="H279" s="115">
        <f>(IF(G279=$G$3,$H$3)+IF(G279=$G$4,$H$4)+IF(G279=$G$5,$H$5)+IF(G279=$G$6,$H$6)+IF(G279=$G$7,$H$7)+IF(G279=$G$8,$H$8)+IF(G279=$G$9,$H$9)+IF(G279=$G$10,$H$10)+IF(G279=$G$11,$H$11))</f>
        <v>0</v>
      </c>
      <c r="I279" s="95">
        <f>(C279/(($J$3-D279)/100))</f>
        <v>18420.571428571428</v>
      </c>
      <c r="J279" s="90">
        <f>(C279/(($J$3-D279)/100-(0.08)))</f>
        <v>20057.955555555556</v>
      </c>
      <c r="K279" s="114">
        <f>(D279+8+1.2)+(F279+H279)</f>
        <v>28.139999999999997</v>
      </c>
      <c r="L279" s="86">
        <v>6300</v>
      </c>
      <c r="M279" s="117"/>
      <c r="N279" s="113">
        <f>C279/((100-K279)/100)+L279</f>
        <v>31421.291399944337</v>
      </c>
      <c r="O279" s="114" t="s">
        <v>107</v>
      </c>
      <c r="P279" s="118" t="s">
        <v>28</v>
      </c>
    </row>
    <row r="280" spans="1:16" x14ac:dyDescent="0.25">
      <c r="A280" s="118" t="s">
        <v>243</v>
      </c>
      <c r="B280" s="118" t="s">
        <v>244</v>
      </c>
      <c r="C280" s="100">
        <v>23842.05</v>
      </c>
      <c r="D280" s="1">
        <v>3</v>
      </c>
      <c r="E280" s="118">
        <v>14.15</v>
      </c>
      <c r="F280" s="117">
        <f t="shared" si="28"/>
        <v>17.121500000000001</v>
      </c>
      <c r="G280" s="116" t="s">
        <v>903</v>
      </c>
      <c r="H280" s="115">
        <f>(IF(G280=$G$3,$H$3)+IF(G280=$G$4,$H$4)+IF(G280=$G$5,$H$5)+IF(G280=$G$6,$H$6)+IF(G280=$G$7,$H$7)+IF(G280=$G$8,$H$8)+IF(G280=$G$9,$H$9)+IF(G280=$G$10,$H$10)+IF(G280=$G$11,$H$11))</f>
        <v>0</v>
      </c>
      <c r="I280" s="95">
        <f>(C280/(($J$3-D280)/100))</f>
        <v>24579.432989690722</v>
      </c>
      <c r="J280" s="90">
        <f>(C280/(($J$3-D280)/100-(0.08)))</f>
        <v>26788.8202247191</v>
      </c>
      <c r="K280" s="114">
        <f>(D280+8+1.2)+(F280+H280)</f>
        <v>29.3215</v>
      </c>
      <c r="L280" s="86">
        <v>6300</v>
      </c>
      <c r="M280" s="117"/>
      <c r="N280" s="113">
        <f>C280/((100-K280)/100)+L280</f>
        <v>40033.101296716821</v>
      </c>
      <c r="O280" s="114" t="s">
        <v>107</v>
      </c>
      <c r="P280" s="118" t="s">
        <v>28</v>
      </c>
    </row>
    <row r="281" spans="1:16" x14ac:dyDescent="0.25">
      <c r="A281" s="118" t="s">
        <v>547</v>
      </c>
      <c r="B281" s="118" t="s">
        <v>548</v>
      </c>
      <c r="C281" s="100">
        <v>19238.87</v>
      </c>
      <c r="D281" s="1">
        <v>3</v>
      </c>
      <c r="E281" s="118">
        <v>16</v>
      </c>
      <c r="F281" s="117">
        <f t="shared" si="28"/>
        <v>19.36</v>
      </c>
      <c r="G281" s="116" t="s">
        <v>903</v>
      </c>
      <c r="H281" s="115">
        <f>(IF(G281='base para costos'!$G$3,'base para costos'!$H$3)+IF(G281='base para costos'!$G$4,'base para costos'!$H$4)+IF(G281='base para costos'!$G$5,'base para costos'!$H$5)+IF(G281='base para costos'!$G$6,'base para costos'!$H$6)+IF(G281='base para costos'!$G$7,'base para costos'!$H$7)+IF(G281='base para costos'!$G$8,'base para costos'!$H$8)+IF(G281='base para costos'!$G$9,'base para costos'!$H$9)+IF(G281='base para costos'!$G$10,'base para costos'!$H$10)+IF(G281='base para costos'!$G$11,'base para costos'!$H$11))</f>
        <v>0</v>
      </c>
      <c r="I281" s="95">
        <f>(C281/(('base para costos'!$J$3-D281)/100))</f>
        <v>19833.886597938144</v>
      </c>
      <c r="J281" s="90">
        <f>(C281/(('base para costos'!$J$3-D281)/100-(0.08)))</f>
        <v>21616.707865168537</v>
      </c>
      <c r="K281" s="114">
        <f>(D281+8+1.2)+(F281+H281)</f>
        <v>31.56</v>
      </c>
      <c r="L281" s="86">
        <v>0</v>
      </c>
      <c r="M281" s="117"/>
      <c r="N281" s="113">
        <f>C281/((100-K281)/100)+L281</f>
        <v>28110.563997662182</v>
      </c>
      <c r="O281" s="114" t="s">
        <v>107</v>
      </c>
      <c r="P281" s="118" t="s">
        <v>106</v>
      </c>
    </row>
    <row r="282" spans="1:16" x14ac:dyDescent="0.25">
      <c r="A282" s="118" t="s">
        <v>509</v>
      </c>
      <c r="B282" s="118" t="s">
        <v>510</v>
      </c>
      <c r="C282" s="100">
        <v>23829.35</v>
      </c>
      <c r="D282" s="1">
        <v>3</v>
      </c>
      <c r="E282" s="118">
        <v>16</v>
      </c>
      <c r="F282" s="117">
        <f t="shared" si="28"/>
        <v>19.36</v>
      </c>
      <c r="G282" s="116" t="s">
        <v>903</v>
      </c>
      <c r="H282" s="115">
        <f>(IF(G282='base para costos'!$G$3,'base para costos'!$H$3)+IF(G282='base para costos'!$G$4,'base para costos'!$H$4)+IF(G282='base para costos'!$G$5,'base para costos'!$H$5)+IF(G282='base para costos'!$G$6,'base para costos'!$H$6)+IF(G282='base para costos'!$G$7,'base para costos'!$H$7)+IF(G282='base para costos'!$G$8,'base para costos'!$H$8)+IF(G282='base para costos'!$G$9,'base para costos'!$H$9)+IF(G282='base para costos'!$G$10,'base para costos'!$H$10)+IF(G282='base para costos'!$G$11,'base para costos'!$H$11))</f>
        <v>0</v>
      </c>
      <c r="I282" s="95">
        <f>(C282/(('base para costos'!$J$3-D282)/100))</f>
        <v>24566.340206185567</v>
      </c>
      <c r="J282" s="90">
        <f>(C282/(('base para costos'!$J$3-D282)/100-(0.08)))</f>
        <v>26774.550561797751</v>
      </c>
      <c r="K282" s="114">
        <f>(D282+8+1.2)+(F282+H282)</f>
        <v>31.56</v>
      </c>
      <c r="L282" s="86">
        <v>0</v>
      </c>
      <c r="M282" s="117"/>
      <c r="N282" s="113">
        <f>C282/((100-K282)/100)+L282</f>
        <v>34817.869666861479</v>
      </c>
      <c r="O282" s="114" t="s">
        <v>107</v>
      </c>
      <c r="P282" s="118" t="s">
        <v>106</v>
      </c>
    </row>
    <row r="283" spans="1:16" x14ac:dyDescent="0.25">
      <c r="A283" s="118" t="s">
        <v>535</v>
      </c>
      <c r="B283" s="118" t="s">
        <v>536</v>
      </c>
      <c r="C283" s="100">
        <v>20918.810000000001</v>
      </c>
      <c r="D283" s="1">
        <v>3</v>
      </c>
      <c r="E283" s="118">
        <v>16</v>
      </c>
      <c r="F283" s="117">
        <f t="shared" si="28"/>
        <v>19.36</v>
      </c>
      <c r="G283" s="116" t="s">
        <v>903</v>
      </c>
      <c r="H283" s="115">
        <f>(IF(G283='base para costos'!$G$3,'base para costos'!$H$3)+IF(G283='base para costos'!$G$4,'base para costos'!$H$4)+IF(G283='base para costos'!$G$5,'base para costos'!$H$5)+IF(G283='base para costos'!$G$6,'base para costos'!$H$6)+IF(G283='base para costos'!$G$7,'base para costos'!$H$7)+IF(G283='base para costos'!$G$8,'base para costos'!$H$8)+IF(G283='base para costos'!$G$9,'base para costos'!$H$9)+IF(G283='base para costos'!$G$10,'base para costos'!$H$10)+IF(G283='base para costos'!$G$11,'base para costos'!$H$11))</f>
        <v>0</v>
      </c>
      <c r="I283" s="95">
        <f>(C283/(('base para costos'!$J$3-D283)/100))</f>
        <v>21565.783505154643</v>
      </c>
      <c r="J283" s="90">
        <f>(C283/(('base para costos'!$J$3-D283)/100-(0.08)))</f>
        <v>23504.280898876405</v>
      </c>
      <c r="K283" s="114">
        <f>(D283+8+1.2)+(F283+H283)</f>
        <v>31.56</v>
      </c>
      <c r="L283" s="86">
        <v>0</v>
      </c>
      <c r="M283" s="117"/>
      <c r="N283" s="113">
        <f>C283/((100-K283)/100)+L283</f>
        <v>30565.181180596144</v>
      </c>
      <c r="O283" s="114" t="s">
        <v>107</v>
      </c>
      <c r="P283" s="118" t="s">
        <v>106</v>
      </c>
    </row>
    <row r="284" spans="1:16" x14ac:dyDescent="0.25">
      <c r="A284" s="118" t="s">
        <v>249</v>
      </c>
      <c r="B284" s="118" t="s">
        <v>250</v>
      </c>
      <c r="C284" s="100">
        <v>48160.13</v>
      </c>
      <c r="D284" s="1">
        <v>3</v>
      </c>
      <c r="E284" s="118">
        <v>16</v>
      </c>
      <c r="F284" s="117">
        <f t="shared" si="28"/>
        <v>19.36</v>
      </c>
      <c r="G284" s="116" t="s">
        <v>903</v>
      </c>
      <c r="H284" s="115">
        <f>(IF(G284=$G$3,$H$3)+IF(G284=$G$4,$H$4)+IF(G284=$G$5,$H$5)+IF(G284=$G$6,$H$6)+IF(G284=$G$7,$H$7)+IF(G284=$G$8,$H$8)+IF(G284=$G$9,$H$9)+IF(G284=$G$10,$H$10)+IF(G284=$G$11,$H$11))</f>
        <v>0</v>
      </c>
      <c r="I284" s="95">
        <f>(C284/(($J$3-D284)/100))</f>
        <v>49649.618556701033</v>
      </c>
      <c r="J284" s="90">
        <f>(C284/(($J$3-D284)/100-(0.08)))</f>
        <v>54112.505617977527</v>
      </c>
      <c r="K284" s="114">
        <f>(D284+8+1.2)+(F284+H284)</f>
        <v>31.56</v>
      </c>
      <c r="L284" s="86">
        <v>0</v>
      </c>
      <c r="M284" s="117"/>
      <c r="N284" s="113">
        <f>C284/((100-K284)/100)+L284</f>
        <v>70368.395675043823</v>
      </c>
      <c r="O284" s="114" t="s">
        <v>107</v>
      </c>
      <c r="P284" s="118" t="s">
        <v>106</v>
      </c>
    </row>
    <row r="285" spans="1:16" x14ac:dyDescent="0.25">
      <c r="A285" s="118" t="s">
        <v>225</v>
      </c>
      <c r="B285" s="118" t="s">
        <v>226</v>
      </c>
      <c r="C285" s="100">
        <v>49419.18</v>
      </c>
      <c r="D285" s="1">
        <v>3</v>
      </c>
      <c r="E285" s="118">
        <v>16</v>
      </c>
      <c r="F285" s="117">
        <f t="shared" si="28"/>
        <v>19.36</v>
      </c>
      <c r="G285" s="116" t="s">
        <v>903</v>
      </c>
      <c r="H285" s="115">
        <f>(IF(G285=$G$3,$H$3)+IF(G285=$G$4,$H$4)+IF(G285=$G$5,$H$5)+IF(G285=$G$6,$H$6)+IF(G285=$G$7,$H$7)+IF(G285=$G$8,$H$8)+IF(G285=$G$9,$H$9)+IF(G285=$G$10,$H$10)+IF(G285=$G$11,$H$11))</f>
        <v>0</v>
      </c>
      <c r="I285" s="95">
        <f>(C285/(($J$3-D285)/100))</f>
        <v>50947.608247422679</v>
      </c>
      <c r="J285" s="90">
        <f>(C285/(($J$3-D285)/100-(0.08)))</f>
        <v>55527.168539325845</v>
      </c>
      <c r="K285" s="114">
        <f>(D285+8+1.2)+(F285+H285)</f>
        <v>31.56</v>
      </c>
      <c r="L285" s="86">
        <v>0</v>
      </c>
      <c r="M285" s="117"/>
      <c r="N285" s="113">
        <f>C285/((100-K285)/100)+L285</f>
        <v>72208.036236119224</v>
      </c>
      <c r="O285" s="114" t="s">
        <v>107</v>
      </c>
      <c r="P285" s="118" t="s">
        <v>106</v>
      </c>
    </row>
    <row r="286" spans="1:16" x14ac:dyDescent="0.25">
      <c r="A286" s="118" t="s">
        <v>294</v>
      </c>
      <c r="B286" s="118" t="s">
        <v>295</v>
      </c>
      <c r="C286" s="100">
        <v>52180.38</v>
      </c>
      <c r="D286" s="1">
        <v>3</v>
      </c>
      <c r="E286" s="118">
        <v>16</v>
      </c>
      <c r="F286" s="117">
        <f t="shared" si="28"/>
        <v>19.36</v>
      </c>
      <c r="G286" s="116" t="s">
        <v>903</v>
      </c>
      <c r="H286" s="115">
        <f>(IF(G286=$G$3,$H$3)+IF(G286=$G$4,$H$4)+IF(G286=$G$5,$H$5)+IF(G286=$G$6,$H$6)+IF(G286=$G$7,$H$7)+IF(G286=$G$8,$H$8)+IF(G286=$G$9,$H$9)+IF(G286=$G$10,$H$10)+IF(G286=$G$11,$H$11))</f>
        <v>0</v>
      </c>
      <c r="I286" s="95">
        <f>(C286/(($J$3-D286)/100))</f>
        <v>53794.206185567011</v>
      </c>
      <c r="J286" s="90">
        <f>(C286/(($J$3-D286)/100-(0.08)))</f>
        <v>58629.6404494382</v>
      </c>
      <c r="K286" s="114">
        <f>(D286+8+1.2)+(F286+H286)</f>
        <v>31.56</v>
      </c>
      <c r="L286" s="86">
        <v>0</v>
      </c>
      <c r="M286" s="117"/>
      <c r="N286" s="113">
        <f>C286/((100-K286)/100)+L286</f>
        <v>76242.518994739919</v>
      </c>
      <c r="O286" s="114" t="s">
        <v>107</v>
      </c>
      <c r="P286" s="118" t="s">
        <v>106</v>
      </c>
    </row>
    <row r="287" spans="1:16" x14ac:dyDescent="0.25">
      <c r="A287" s="118" t="s">
        <v>397</v>
      </c>
      <c r="B287" s="118" t="s">
        <v>398</v>
      </c>
      <c r="C287" s="100">
        <v>42695.15</v>
      </c>
      <c r="D287" s="1">
        <v>3</v>
      </c>
      <c r="E287" s="118">
        <v>16</v>
      </c>
      <c r="F287" s="117">
        <f t="shared" si="28"/>
        <v>19.36</v>
      </c>
      <c r="G287" s="116" t="s">
        <v>903</v>
      </c>
      <c r="H287" s="115">
        <f>(IF(G287='base para costos'!$G$3,'base para costos'!$H$3)+IF(G287='base para costos'!$G$4,'base para costos'!$H$4)+IF(G287='base para costos'!$G$5,'base para costos'!$H$5)+IF(G287='base para costos'!$G$6,'base para costos'!$H$6)+IF(G287='base para costos'!$G$7,'base para costos'!$H$7)+IF(G287='base para costos'!$G$8,'base para costos'!$H$8)+IF(G287='base para costos'!$G$9,'base para costos'!$H$9)+IF(G287='base para costos'!$G$10,'base para costos'!$H$10)+IF(G287='base para costos'!$G$11,'base para costos'!$H$11))</f>
        <v>0</v>
      </c>
      <c r="I287" s="95">
        <f>(C287/(('base para costos'!$J$3-D287)/100))</f>
        <v>44015.618556701033</v>
      </c>
      <c r="J287" s="90">
        <f>(C287/(('base para costos'!$J$3-D287)/100-(0.08)))</f>
        <v>47972.078651685391</v>
      </c>
      <c r="K287" s="114">
        <f>(D287+8+1.2)+(F287+H287)</f>
        <v>31.56</v>
      </c>
      <c r="L287" s="86">
        <v>0</v>
      </c>
      <c r="M287" s="117"/>
      <c r="N287" s="113">
        <f>C287/((100-K287)/100)+L287</f>
        <v>62383.328462887199</v>
      </c>
      <c r="O287" s="114" t="s">
        <v>107</v>
      </c>
      <c r="P287" s="118" t="s">
        <v>106</v>
      </c>
    </row>
    <row r="288" spans="1:16" x14ac:dyDescent="0.25">
      <c r="A288" s="118" t="s">
        <v>1068</v>
      </c>
      <c r="B288" s="118" t="s">
        <v>1069</v>
      </c>
      <c r="C288" s="100">
        <v>53665.08</v>
      </c>
      <c r="D288" s="1">
        <v>3</v>
      </c>
      <c r="E288" s="118">
        <v>16</v>
      </c>
      <c r="F288" s="117">
        <f t="shared" si="28"/>
        <v>19.36</v>
      </c>
      <c r="G288" s="116" t="s">
        <v>1299</v>
      </c>
      <c r="H288" s="115">
        <f>(IF(G288=$G$3,$H$3)+IF(G288=$G$4,$H$4)+IF(G288=$G$5,$H$5)+IF(G288=$G$6,$H$6)+IF(G288=$G$7,$H$7)+IF(G288=$G$8,$H$8)+IF(G288=$G$9,$H$9)+IF(G288=$G$10,$H$10)+IF(G288=$G$11,$H$11))</f>
        <v>0</v>
      </c>
      <c r="I288" s="95">
        <f>(C288/(($J$3-D288)/100))</f>
        <v>55324.824742268043</v>
      </c>
      <c r="J288" s="90">
        <f>(C288/(($J$3-D288)/100-(0.08)))</f>
        <v>60297.842696629217</v>
      </c>
      <c r="K288" s="114">
        <f>(D288+8+1.2)+(F288+H288)</f>
        <v>31.56</v>
      </c>
      <c r="L288" s="86">
        <v>5500</v>
      </c>
      <c r="M288" s="117"/>
      <c r="N288" s="113">
        <f>C288/((100-K288)/100)+L288</f>
        <v>83911.864406779656</v>
      </c>
      <c r="O288" s="114" t="s">
        <v>1091</v>
      </c>
      <c r="P288" s="118" t="s">
        <v>106</v>
      </c>
    </row>
    <row r="289" spans="1:16" x14ac:dyDescent="0.25">
      <c r="A289" s="118" t="s">
        <v>104</v>
      </c>
      <c r="B289" s="118" t="s">
        <v>105</v>
      </c>
      <c r="C289" s="100">
        <v>43127.09</v>
      </c>
      <c r="D289" s="1">
        <v>3</v>
      </c>
      <c r="E289" s="118">
        <v>14</v>
      </c>
      <c r="F289" s="117">
        <f t="shared" si="28"/>
        <v>16.939999999999998</v>
      </c>
      <c r="G289" s="116" t="s">
        <v>1619</v>
      </c>
      <c r="H289" s="115">
        <f>(IF(G289=$G$3,$H$3)+IF(G289=$G$4,$H$4)+IF(G289=$G$5,$H$5)+IF(G289=$G$6,$H$6)+IF(G289=$G$7,$H$7)+IF(G289=$G$8,$H$8)+IF(G289=$G$9,$H$9)+IF(G289=$G$10,$H$10)+IF(G289=$G$11,$H$11))</f>
        <v>16.213999999999999</v>
      </c>
      <c r="I289" s="95">
        <f>(C289/(($J$3-D289)/100))</f>
        <v>44460.917525773191</v>
      </c>
      <c r="J289" s="90">
        <f>(C289/(($J$3-D289)/100-(0.08)))</f>
        <v>48457.404494382019</v>
      </c>
      <c r="K289" s="114">
        <f>(D289+8+1.2)+(F289+H289)</f>
        <v>45.353999999999999</v>
      </c>
      <c r="L289" s="86">
        <v>8335</v>
      </c>
      <c r="M289" s="117"/>
      <c r="N289" s="113">
        <f>C289/((100-K289)/100)+L289</f>
        <v>87255.854225377872</v>
      </c>
      <c r="O289" s="114" t="s">
        <v>107</v>
      </c>
      <c r="P289" s="118" t="s">
        <v>106</v>
      </c>
    </row>
    <row r="290" spans="1:16" x14ac:dyDescent="0.25">
      <c r="A290" s="118" t="s">
        <v>1044</v>
      </c>
      <c r="B290" s="118" t="s">
        <v>1045</v>
      </c>
      <c r="C290" s="100">
        <v>34855.230000000003</v>
      </c>
      <c r="D290" s="1">
        <v>3</v>
      </c>
      <c r="E290" s="118">
        <v>16</v>
      </c>
      <c r="F290" s="117">
        <f t="shared" si="28"/>
        <v>19.36</v>
      </c>
      <c r="G290" s="116" t="s">
        <v>903</v>
      </c>
      <c r="H290" s="115">
        <f>(IF(G290=$G$3,$H$3)+IF(G290=$G$4,$H$4)+IF(G290=$G$5,$H$5)+IF(G290=$G$6,$H$6)+IF(G290=$G$7,$H$7)+IF(G290=$G$8,$H$8)+IF(G290=$G$9,$H$9)+IF(G290=$G$10,$H$10)+IF(G290=$G$11,$H$11))</f>
        <v>0</v>
      </c>
      <c r="I290" s="95">
        <f>(C290/(($J$3-D290)/100))</f>
        <v>35933.226804123718</v>
      </c>
      <c r="J290" s="90">
        <f>(C290/(($J$3-D290)/100-(0.08)))</f>
        <v>39163.1797752809</v>
      </c>
      <c r="K290" s="114">
        <f>(D290+8+1.2)+(F290+H290)</f>
        <v>31.56</v>
      </c>
      <c r="L290" s="86">
        <v>5900</v>
      </c>
      <c r="M290" s="117"/>
      <c r="N290" s="113">
        <f>C290/((100-K290)/100)+L290</f>
        <v>56828.156049094105</v>
      </c>
      <c r="O290" s="114" t="s">
        <v>1091</v>
      </c>
      <c r="P290" s="118" t="s">
        <v>106</v>
      </c>
    </row>
    <row r="291" spans="1:16" x14ac:dyDescent="0.25">
      <c r="A291" s="118" t="s">
        <v>944</v>
      </c>
      <c r="B291" s="118" t="s">
        <v>945</v>
      </c>
      <c r="C291" s="100">
        <v>25916.5</v>
      </c>
      <c r="D291" s="1">
        <v>3</v>
      </c>
      <c r="E291" s="118">
        <v>14</v>
      </c>
      <c r="F291" s="117">
        <f t="shared" si="28"/>
        <v>16.939999999999998</v>
      </c>
      <c r="G291" s="116" t="s">
        <v>903</v>
      </c>
      <c r="H291" s="115">
        <f>(IF(G291=$G$3,$H$3)+IF(G291=$G$4,$H$4)+IF(G291=$G$5,$H$5)+IF(G291=$G$6,$H$6)+IF(G291=$G$7,$H$7)+IF(G291=$G$8,$H$8)+IF(G291=$G$9,$H$9)+IF(G291=$G$10,$H$10)+IF(G291=$G$11,$H$11))</f>
        <v>0</v>
      </c>
      <c r="I291" s="95">
        <f>(C291/(($J$3-D291)/100))</f>
        <v>26718.041237113404</v>
      </c>
      <c r="J291" s="90">
        <f>(C291/(($J$3-D291)/100-(0.08)))</f>
        <v>29119.662921348314</v>
      </c>
      <c r="K291" s="114">
        <f>(D291+8+1.2)+(F291+H291)</f>
        <v>29.139999999999997</v>
      </c>
      <c r="L291" s="86">
        <v>5900</v>
      </c>
      <c r="M291" s="117"/>
      <c r="N291" s="113">
        <f>C291/((100-K291)/100)+L291</f>
        <v>42474.230877787188</v>
      </c>
      <c r="O291" s="114" t="s">
        <v>946</v>
      </c>
      <c r="P291" s="118" t="s">
        <v>106</v>
      </c>
    </row>
    <row r="292" spans="1:16" x14ac:dyDescent="0.25">
      <c r="A292" s="118" t="s">
        <v>440</v>
      </c>
      <c r="B292" s="118" t="s">
        <v>441</v>
      </c>
      <c r="C292" s="100">
        <v>35929.33</v>
      </c>
      <c r="D292" s="1">
        <v>3</v>
      </c>
      <c r="E292" s="118">
        <v>16</v>
      </c>
      <c r="F292" s="117">
        <f t="shared" si="28"/>
        <v>19.36</v>
      </c>
      <c r="G292" s="116" t="s">
        <v>903</v>
      </c>
      <c r="H292" s="115">
        <f>(IF(G292='base para costos'!$G$3,'base para costos'!$H$3)+IF(G292='base para costos'!$G$4,'base para costos'!$H$4)+IF(G292='base para costos'!$G$5,'base para costos'!$H$5)+IF(G292='base para costos'!$G$6,'base para costos'!$H$6)+IF(G292='base para costos'!$G$7,'base para costos'!$H$7)+IF(G292='base para costos'!$G$8,'base para costos'!$H$8)+IF(G292='base para costos'!$G$9,'base para costos'!$H$9)+IF(G292='base para costos'!$G$10,'base para costos'!$H$10)+IF(G292='base para costos'!$G$11,'base para costos'!$H$11))</f>
        <v>0</v>
      </c>
      <c r="I292" s="95">
        <f>(C292/(('base para costos'!$J$3-D292)/100))</f>
        <v>37040.546391752578</v>
      </c>
      <c r="J292" s="90">
        <f>(C292/(('base para costos'!$J$3-D292)/100-(0.08)))</f>
        <v>40370.033707865172</v>
      </c>
      <c r="K292" s="114">
        <f>(D292+8+1.2)+(F292+H292)</f>
        <v>31.56</v>
      </c>
      <c r="L292" s="86">
        <v>0</v>
      </c>
      <c r="M292" s="117"/>
      <c r="N292" s="113">
        <f>C292/((100-K292)/100)+L292</f>
        <v>52497.559906487433</v>
      </c>
      <c r="O292" s="114" t="s">
        <v>107</v>
      </c>
      <c r="P292" s="118" t="s">
        <v>106</v>
      </c>
    </row>
    <row r="293" spans="1:16" x14ac:dyDescent="0.25">
      <c r="A293" s="118" t="s">
        <v>292</v>
      </c>
      <c r="B293" s="118" t="s">
        <v>293</v>
      </c>
      <c r="C293" s="100">
        <v>52311.55</v>
      </c>
      <c r="D293" s="1">
        <v>3</v>
      </c>
      <c r="E293" s="118">
        <v>16</v>
      </c>
      <c r="F293" s="117">
        <f t="shared" si="28"/>
        <v>19.36</v>
      </c>
      <c r="G293" s="116" t="s">
        <v>903</v>
      </c>
      <c r="H293" s="115">
        <f>(IF(G293=$G$3,$H$3)+IF(G293=$G$4,$H$4)+IF(G293=$G$5,$H$5)+IF(G293=$G$6,$H$6)+IF(G293=$G$7,$H$7)+IF(G293=$G$8,$H$8)+IF(G293=$G$9,$H$9)+IF(G293=$G$10,$H$10)+IF(G293=$G$11,$H$11))</f>
        <v>0</v>
      </c>
      <c r="I293" s="95">
        <f>(C293/(($J$3-D293)/100))</f>
        <v>53929.432989690729</v>
      </c>
      <c r="J293" s="90">
        <f>(C293/(($J$3-D293)/100-(0.08)))</f>
        <v>58777.022471910117</v>
      </c>
      <c r="K293" s="114">
        <f>(D293+8+1.2)+(F293+H293)</f>
        <v>31.56</v>
      </c>
      <c r="L293" s="86">
        <v>0</v>
      </c>
      <c r="M293" s="117"/>
      <c r="N293" s="113">
        <f>C293/((100-K293)/100)+L293</f>
        <v>76434.175920514317</v>
      </c>
      <c r="O293" s="114" t="s">
        <v>107</v>
      </c>
      <c r="P293" s="118" t="s">
        <v>106</v>
      </c>
    </row>
    <row r="294" spans="1:16" x14ac:dyDescent="0.25">
      <c r="A294" s="118" t="s">
        <v>312</v>
      </c>
      <c r="B294" s="118" t="s">
        <v>313</v>
      </c>
      <c r="C294" s="100">
        <v>45763.88</v>
      </c>
      <c r="D294" s="1">
        <v>3</v>
      </c>
      <c r="E294" s="118">
        <v>16</v>
      </c>
      <c r="F294" s="117">
        <f t="shared" si="28"/>
        <v>19.36</v>
      </c>
      <c r="G294" s="116" t="s">
        <v>903</v>
      </c>
      <c r="H294" s="115">
        <f>(IF(G294=$G$3,$H$3)+IF(G294=$G$4,$H$4)+IF(G294=$G$5,$H$5)+IF(G294=$G$6,$H$6)+IF(G294=$G$7,$H$7)+IF(G294=$G$8,$H$8)+IF(G294=$G$9,$H$9)+IF(G294=$G$10,$H$10)+IF(G294=$G$11,$H$11))</f>
        <v>0</v>
      </c>
      <c r="I294" s="95">
        <f>(C294/(($J$3-D294)/100))</f>
        <v>47179.257731958758</v>
      </c>
      <c r="J294" s="90">
        <f>(C294/(($J$3-D294)/100-(0.08)))</f>
        <v>51420.089887640446</v>
      </c>
      <c r="K294" s="114">
        <f>(D294+8+1.2)+(F294+H294)</f>
        <v>31.56</v>
      </c>
      <c r="L294" s="86">
        <v>0</v>
      </c>
      <c r="M294" s="117"/>
      <c r="N294" s="113">
        <f>C294/((100-K294)/100)+L294</f>
        <v>66867.153711279941</v>
      </c>
      <c r="O294" s="114" t="s">
        <v>107</v>
      </c>
      <c r="P294" s="118" t="s">
        <v>106</v>
      </c>
    </row>
    <row r="295" spans="1:16" x14ac:dyDescent="0.25">
      <c r="A295" s="118" t="s">
        <v>390</v>
      </c>
      <c r="B295" s="118" t="s">
        <v>391</v>
      </c>
      <c r="C295" s="100">
        <v>43723.839999999997</v>
      </c>
      <c r="D295" s="1">
        <v>3</v>
      </c>
      <c r="E295" s="118">
        <v>16</v>
      </c>
      <c r="F295" s="117">
        <f t="shared" si="28"/>
        <v>19.36</v>
      </c>
      <c r="G295" s="116" t="s">
        <v>903</v>
      </c>
      <c r="H295" s="115">
        <f>(IF(G295='base para costos'!$G$3,'base para costos'!$H$3)+IF(G295='base para costos'!$G$4,'base para costos'!$H$4)+IF(G295='base para costos'!$G$5,'base para costos'!$H$5)+IF(G295='base para costos'!$G$6,'base para costos'!$H$6)+IF(G295='base para costos'!$G$7,'base para costos'!$H$7)+IF(G295='base para costos'!$G$8,'base para costos'!$H$8)+IF(G295='base para costos'!$G$9,'base para costos'!$H$9)+IF(G295='base para costos'!$G$10,'base para costos'!$H$10)+IF(G295='base para costos'!$G$11,'base para costos'!$H$11))</f>
        <v>0</v>
      </c>
      <c r="I295" s="95">
        <f>(C295/(('base para costos'!$J$3-D295)/100))</f>
        <v>45076.123711340202</v>
      </c>
      <c r="J295" s="90">
        <f>(C295/(('base para costos'!$J$3-D295)/100-(0.08)))</f>
        <v>49127.910112359546</v>
      </c>
      <c r="K295" s="114">
        <f>(D295+8+1.2)+(F295+H295)</f>
        <v>31.56</v>
      </c>
      <c r="L295" s="86">
        <v>0</v>
      </c>
      <c r="M295" s="117"/>
      <c r="N295" s="113">
        <f>C295/((100-K295)/100)+L295</f>
        <v>63886.382232612501</v>
      </c>
      <c r="O295" s="114" t="s">
        <v>107</v>
      </c>
      <c r="P295" s="118" t="s">
        <v>106</v>
      </c>
    </row>
    <row r="296" spans="1:16" x14ac:dyDescent="0.25">
      <c r="A296" s="118" t="s">
        <v>463</v>
      </c>
      <c r="B296" s="118" t="s">
        <v>464</v>
      </c>
      <c r="C296" s="100">
        <v>31901</v>
      </c>
      <c r="D296" s="1">
        <v>3</v>
      </c>
      <c r="E296" s="118">
        <v>16</v>
      </c>
      <c r="F296" s="117">
        <f t="shared" si="28"/>
        <v>19.36</v>
      </c>
      <c r="G296" s="116" t="s">
        <v>903</v>
      </c>
      <c r="H296" s="115">
        <f>(IF(G296='base para costos'!$G$3,'base para costos'!$H$3)+IF(G296='base para costos'!$G$4,'base para costos'!$H$4)+IF(G296='base para costos'!$G$5,'base para costos'!$H$5)+IF(G296='base para costos'!$G$6,'base para costos'!$H$6)+IF(G296='base para costos'!$G$7,'base para costos'!$H$7)+IF(G296='base para costos'!$G$8,'base para costos'!$H$8)+IF(G296='base para costos'!$G$9,'base para costos'!$H$9)+IF(G296='base para costos'!$G$10,'base para costos'!$H$10)+IF(G296='base para costos'!$G$11,'base para costos'!$H$11))</f>
        <v>0</v>
      </c>
      <c r="I296" s="95">
        <f>(C296/(('base para costos'!$J$3-D296)/100))</f>
        <v>32887.628865979379</v>
      </c>
      <c r="J296" s="90">
        <f>(C296/(('base para costos'!$J$3-D296)/100-(0.08)))</f>
        <v>35843.8202247191</v>
      </c>
      <c r="K296" s="114">
        <f>(D296+8+1.2)+(F296+H296)</f>
        <v>31.56</v>
      </c>
      <c r="L296" s="86">
        <v>0</v>
      </c>
      <c r="M296" s="117"/>
      <c r="N296" s="113">
        <f>C296/((100-K296)/100)+L296</f>
        <v>46611.63062536528</v>
      </c>
      <c r="O296" s="114" t="s">
        <v>107</v>
      </c>
      <c r="P296" s="118" t="s">
        <v>106</v>
      </c>
    </row>
    <row r="297" spans="1:16" x14ac:dyDescent="0.25">
      <c r="A297" s="118" t="s">
        <v>560</v>
      </c>
      <c r="B297" s="118" t="s">
        <v>561</v>
      </c>
      <c r="C297" s="100">
        <v>18638.71</v>
      </c>
      <c r="D297" s="1">
        <v>3</v>
      </c>
      <c r="E297" s="118">
        <v>16</v>
      </c>
      <c r="F297" s="117">
        <f t="shared" si="28"/>
        <v>19.36</v>
      </c>
      <c r="G297" s="116" t="s">
        <v>903</v>
      </c>
      <c r="H297" s="115">
        <f>(IF(G297='base para costos'!$G$3,'base para costos'!$H$3)+IF(G297='base para costos'!$G$4,'base para costos'!$H$4)+IF(G297='base para costos'!$G$5,'base para costos'!$H$5)+IF(G297='base para costos'!$G$6,'base para costos'!$H$6)+IF(G297='base para costos'!$G$7,'base para costos'!$H$7)+IF(G297='base para costos'!$G$8,'base para costos'!$H$8)+IF(G297='base para costos'!$G$9,'base para costos'!$H$9)+IF(G297='base para costos'!$G$10,'base para costos'!$H$10)+IF(G297='base para costos'!$G$11,'base para costos'!$H$11))</f>
        <v>0</v>
      </c>
      <c r="I297" s="95">
        <f>(C297/(('base para costos'!$J$3-D297)/100))</f>
        <v>19215.164948453606</v>
      </c>
      <c r="J297" s="90">
        <f>(C297/(('base para costos'!$J$3-D297)/100-(0.08)))</f>
        <v>20942.370786516854</v>
      </c>
      <c r="K297" s="114">
        <f>(D297+8+1.2)+(F297+H297)</f>
        <v>31.56</v>
      </c>
      <c r="L297" s="86">
        <v>0</v>
      </c>
      <c r="M297" s="117"/>
      <c r="N297" s="113">
        <f>C297/((100-K297)/100)+L297</f>
        <v>27233.649912331966</v>
      </c>
      <c r="O297" s="114" t="s">
        <v>107</v>
      </c>
      <c r="P297" s="118" t="s">
        <v>106</v>
      </c>
    </row>
    <row r="298" spans="1:16" x14ac:dyDescent="0.25">
      <c r="A298" s="118" t="s">
        <v>375</v>
      </c>
      <c r="B298" s="118" t="s">
        <v>376</v>
      </c>
      <c r="C298" s="100">
        <v>12999.34</v>
      </c>
      <c r="D298" s="1">
        <v>3</v>
      </c>
      <c r="E298" s="118">
        <v>16</v>
      </c>
      <c r="F298" s="117">
        <f t="shared" si="28"/>
        <v>19.36</v>
      </c>
      <c r="G298" s="116" t="s">
        <v>903</v>
      </c>
      <c r="H298" s="115">
        <f>(IF(G298='base para costos'!$G$3,'base para costos'!$H$3)+IF(G298='base para costos'!$G$4,'base para costos'!$H$4)+IF(G298='base para costos'!$G$5,'base para costos'!$H$5)+IF(G298='base para costos'!$G$6,'base para costos'!$H$6)+IF(G298='base para costos'!$G$7,'base para costos'!$H$7)+IF(G298='base para costos'!$G$8,'base para costos'!$H$8)+IF(G298='base para costos'!$G$9,'base para costos'!$H$9)+IF(G298='base para costos'!$G$10,'base para costos'!$H$10)+IF(G298='base para costos'!$G$11,'base para costos'!$H$11))</f>
        <v>0</v>
      </c>
      <c r="I298" s="95">
        <f>(C298/(('base para costos'!$J$3-D298)/100))</f>
        <v>13401.381443298969</v>
      </c>
      <c r="J298" s="90">
        <f>(C298/(('base para costos'!$J$3-D298)/100-(0.08)))</f>
        <v>14606</v>
      </c>
      <c r="K298" s="114">
        <f>(D298+8+1.2)+(F298+H298)</f>
        <v>31.56</v>
      </c>
      <c r="L298" s="86">
        <v>0</v>
      </c>
      <c r="M298" s="117"/>
      <c r="N298" s="113">
        <f>C298/((100-K298)/100)+L298</f>
        <v>18993.775569842197</v>
      </c>
      <c r="O298" s="114" t="s">
        <v>348</v>
      </c>
      <c r="P298" s="118" t="s">
        <v>233</v>
      </c>
    </row>
    <row r="299" spans="1:16" x14ac:dyDescent="0.25">
      <c r="A299" s="118" t="s">
        <v>421</v>
      </c>
      <c r="B299" s="118" t="s">
        <v>422</v>
      </c>
      <c r="C299" s="100">
        <v>6428.5</v>
      </c>
      <c r="D299" s="1">
        <v>3</v>
      </c>
      <c r="E299" s="118">
        <v>16</v>
      </c>
      <c r="F299" s="117">
        <f t="shared" si="28"/>
        <v>19.36</v>
      </c>
      <c r="G299" s="116" t="s">
        <v>903</v>
      </c>
      <c r="H299" s="115">
        <f>(IF(G299='base para costos'!$G$3,'base para costos'!$H$3)+IF(G299='base para costos'!$G$4,'base para costos'!$H$4)+IF(G299='base para costos'!$G$5,'base para costos'!$H$5)+IF(G299='base para costos'!$G$6,'base para costos'!$H$6)+IF(G299='base para costos'!$G$7,'base para costos'!$H$7)+IF(G299='base para costos'!$G$8,'base para costos'!$H$8)+IF(G299='base para costos'!$G$9,'base para costos'!$H$9)+IF(G299='base para costos'!$G$10,'base para costos'!$H$10)+IF(G299='base para costos'!$G$11,'base para costos'!$H$11))</f>
        <v>0</v>
      </c>
      <c r="I299" s="95">
        <f>(C299/(('base para costos'!$J$3-D299)/100))</f>
        <v>6627.3195876288664</v>
      </c>
      <c r="J299" s="90">
        <f>(C299/(('base para costos'!$J$3-D299)/100-(0.08)))</f>
        <v>7223.0337078651683</v>
      </c>
      <c r="K299" s="114">
        <f>(D299+8+1.2)+(F299+H299)</f>
        <v>31.56</v>
      </c>
      <c r="L299" s="86">
        <v>0</v>
      </c>
      <c r="M299" s="117"/>
      <c r="N299" s="113">
        <f>C299/((100-K299)/100)+L299</f>
        <v>9392.8988895382809</v>
      </c>
      <c r="O299" s="114" t="s">
        <v>230</v>
      </c>
      <c r="P299" s="118" t="s">
        <v>233</v>
      </c>
    </row>
    <row r="300" spans="1:16" x14ac:dyDescent="0.25">
      <c r="A300" s="118" t="s">
        <v>514</v>
      </c>
      <c r="B300" s="118" t="s">
        <v>515</v>
      </c>
      <c r="C300" s="100">
        <v>11700</v>
      </c>
      <c r="D300" s="1">
        <v>3</v>
      </c>
      <c r="E300" s="118">
        <v>15.5</v>
      </c>
      <c r="F300" s="117">
        <f t="shared" si="28"/>
        <v>18.754999999999999</v>
      </c>
      <c r="G300" s="116" t="s">
        <v>903</v>
      </c>
      <c r="H300" s="115">
        <f>(IF(G300='base para costos'!$G$3,'base para costos'!$H$3)+IF(G300='base para costos'!$G$4,'base para costos'!$H$4)+IF(G300='base para costos'!$G$5,'base para costos'!$H$5)+IF(G300='base para costos'!$G$6,'base para costos'!$H$6)+IF(G300='base para costos'!$G$7,'base para costos'!$H$7)+IF(G300='base para costos'!$G$8,'base para costos'!$H$8)+IF(G300='base para costos'!$G$9,'base para costos'!$H$9)+IF(G300='base para costos'!$G$10,'base para costos'!$H$10)+IF(G300='base para costos'!$G$11,'base para costos'!$H$11))</f>
        <v>0</v>
      </c>
      <c r="I300" s="95">
        <f>(C300/(('base para costos'!$J$3-D300)/100))</f>
        <v>12061.855670103094</v>
      </c>
      <c r="J300" s="90">
        <f>(C300/(('base para costos'!$J$3-D300)/100-(0.08)))</f>
        <v>13146.067415730337</v>
      </c>
      <c r="K300" s="114">
        <f>(D300+8+1.2)+(F300+H300)</f>
        <v>30.954999999999998</v>
      </c>
      <c r="L300" s="86">
        <v>0</v>
      </c>
      <c r="M300" s="117"/>
      <c r="N300" s="113">
        <f>C300/((100-K300)/100)+L300</f>
        <v>16945.470345426897</v>
      </c>
      <c r="O300" s="114" t="s">
        <v>146</v>
      </c>
      <c r="P300" s="118" t="s">
        <v>237</v>
      </c>
    </row>
    <row r="301" spans="1:16" x14ac:dyDescent="0.25">
      <c r="A301" s="118" t="s">
        <v>516</v>
      </c>
      <c r="B301" s="118" t="s">
        <v>517</v>
      </c>
      <c r="C301" s="100">
        <v>23400</v>
      </c>
      <c r="D301" s="1">
        <v>3</v>
      </c>
      <c r="E301" s="118">
        <v>15.5</v>
      </c>
      <c r="F301" s="117">
        <f t="shared" si="28"/>
        <v>18.754999999999999</v>
      </c>
      <c r="G301" s="116" t="s">
        <v>903</v>
      </c>
      <c r="H301" s="115">
        <f>(IF(G301='base para costos'!$G$3,'base para costos'!$H$3)+IF(G301='base para costos'!$G$4,'base para costos'!$H$4)+IF(G301='base para costos'!$G$5,'base para costos'!$H$5)+IF(G301='base para costos'!$G$6,'base para costos'!$H$6)+IF(G301='base para costos'!$G$7,'base para costos'!$H$7)+IF(G301='base para costos'!$G$8,'base para costos'!$H$8)+IF(G301='base para costos'!$G$9,'base para costos'!$H$9)+IF(G301='base para costos'!$G$10,'base para costos'!$H$10)+IF(G301='base para costos'!$G$11,'base para costos'!$H$11))</f>
        <v>0</v>
      </c>
      <c r="I301" s="95">
        <f>(C301/(('base para costos'!$J$3-D301)/100))</f>
        <v>24123.711340206188</v>
      </c>
      <c r="J301" s="90">
        <f>(C301/(('base para costos'!$J$3-D301)/100-(0.08)))</f>
        <v>26292.134831460673</v>
      </c>
      <c r="K301" s="114">
        <f>(D301+8+1.2)+(F301+H301)</f>
        <v>30.954999999999998</v>
      </c>
      <c r="L301" s="86">
        <v>0</v>
      </c>
      <c r="M301" s="117"/>
      <c r="N301" s="113">
        <f>C301/((100-K301)/100)+L301</f>
        <v>33890.940690853793</v>
      </c>
      <c r="O301" s="114" t="s">
        <v>518</v>
      </c>
      <c r="P301" s="118" t="s">
        <v>237</v>
      </c>
    </row>
    <row r="302" spans="1:16" x14ac:dyDescent="0.25">
      <c r="A302" s="118" t="s">
        <v>235</v>
      </c>
      <c r="B302" s="118" t="s">
        <v>236</v>
      </c>
      <c r="C302" s="100">
        <v>11700</v>
      </c>
      <c r="D302" s="1">
        <v>10</v>
      </c>
      <c r="E302" s="118">
        <v>15.5</v>
      </c>
      <c r="F302" s="117">
        <f t="shared" si="28"/>
        <v>18.754999999999999</v>
      </c>
      <c r="G302" s="116" t="s">
        <v>903</v>
      </c>
      <c r="H302" s="115">
        <f>(IF(G302=$G$3,$H$3)+IF(G302=$G$4,$H$4)+IF(G302=$G$5,$H$5)+IF(G302=$G$6,$H$6)+IF(G302=$G$7,$H$7)+IF(G302=$G$8,$H$8)+IF(G302=$G$9,$H$9)+IF(G302=$G$10,$H$10)+IF(G302=$G$11,$H$11))</f>
        <v>0</v>
      </c>
      <c r="I302" s="95">
        <f>(C302/(($J$3-D302)/100))</f>
        <v>13000</v>
      </c>
      <c r="J302" s="90">
        <f>(C302/(($J$3-D302)/100-(0.08)))</f>
        <v>14268.292682926829</v>
      </c>
      <c r="K302" s="114">
        <f>(D302+8+1.2)+(F302+H302)</f>
        <v>37.954999999999998</v>
      </c>
      <c r="L302" s="86">
        <v>2000</v>
      </c>
      <c r="M302" s="117"/>
      <c r="N302" s="113">
        <f>C302/((100-K302)/100)+L302</f>
        <v>20857.281005721652</v>
      </c>
      <c r="O302" s="114" t="s">
        <v>146</v>
      </c>
      <c r="P302" s="118" t="s">
        <v>237</v>
      </c>
    </row>
    <row r="303" spans="1:16" x14ac:dyDescent="0.25">
      <c r="A303" s="118" t="s">
        <v>322</v>
      </c>
      <c r="B303" s="118" t="s">
        <v>323</v>
      </c>
      <c r="C303" s="100">
        <v>2360</v>
      </c>
      <c r="D303" s="1">
        <v>3</v>
      </c>
      <c r="E303" s="118">
        <v>15.5</v>
      </c>
      <c r="F303" s="117">
        <f t="shared" si="28"/>
        <v>18.754999999999999</v>
      </c>
      <c r="G303" s="116" t="s">
        <v>903</v>
      </c>
      <c r="H303" s="115">
        <f>(IF(G303=$G$3,$H$3)+IF(G303=$G$4,$H$4)+IF(G303=$G$5,$H$5)+IF(G303=$G$6,$H$6)+IF(G303=$G$7,$H$7)+IF(G303=$G$8,$H$8)+IF(G303=$G$9,$H$9)+IF(G303=$G$10,$H$10)+IF(G303=$G$11,$H$11))</f>
        <v>0</v>
      </c>
      <c r="I303" s="95">
        <f>(C303/(($J$3-D303)/100))</f>
        <v>2432.9896907216494</v>
      </c>
      <c r="J303" s="90">
        <f>(C303/(($J$3-D303)/100-(0.08)))</f>
        <v>2651.6853932584268</v>
      </c>
      <c r="K303" s="114">
        <f>(D303+8+1.2)+(F303+H303)</f>
        <v>30.954999999999998</v>
      </c>
      <c r="L303" s="86">
        <v>0</v>
      </c>
      <c r="M303" s="117"/>
      <c r="N303" s="113">
        <f>C303/((100-K303)/100)+L303</f>
        <v>3418.0606850604677</v>
      </c>
      <c r="O303" s="114" t="s">
        <v>153</v>
      </c>
      <c r="P303" s="118" t="s">
        <v>324</v>
      </c>
    </row>
    <row r="304" spans="1:16" x14ac:dyDescent="0.25">
      <c r="A304" s="118" t="s">
        <v>154</v>
      </c>
      <c r="B304" s="118" t="s">
        <v>155</v>
      </c>
      <c r="C304" s="100">
        <v>150000</v>
      </c>
      <c r="D304" s="1">
        <v>3</v>
      </c>
      <c r="E304" s="118">
        <v>14.15</v>
      </c>
      <c r="F304" s="117">
        <f t="shared" si="28"/>
        <v>17.121500000000001</v>
      </c>
      <c r="G304" s="116" t="s">
        <v>903</v>
      </c>
      <c r="H304" s="115">
        <f>(IF(G304=$G$3,$H$3)+IF(G304=$G$4,$H$4)+IF(G304=$G$5,$H$5)+IF(G304=$G$6,$H$6)+IF(G304=$G$7,$H$7)+IF(G304=$G$8,$H$8)+IF(G304=$G$9,$H$9)+IF(G304=$G$10,$H$10)+IF(G304=$G$11,$H$11))</f>
        <v>0</v>
      </c>
      <c r="I304" s="95">
        <f>(C304/(($J$3-D304)/100))</f>
        <v>154639.17525773196</v>
      </c>
      <c r="J304" s="90">
        <f>(C304/(($J$3-D304)/100-(0.08)))</f>
        <v>168539.32584269662</v>
      </c>
      <c r="K304" s="114">
        <f>(D304+8+1.2)+(F304+H304)</f>
        <v>29.3215</v>
      </c>
      <c r="L304" s="86">
        <v>10900</v>
      </c>
      <c r="M304" s="117"/>
      <c r="N304" s="113">
        <f>C304/((100-K304)/100)+L304</f>
        <v>223128.61266155902</v>
      </c>
      <c r="O304" s="114" t="s">
        <v>156</v>
      </c>
      <c r="P304" s="118" t="s">
        <v>28</v>
      </c>
    </row>
    <row r="305" spans="1:16" x14ac:dyDescent="0.25">
      <c r="A305" s="118" t="s">
        <v>204</v>
      </c>
      <c r="B305" s="118" t="s">
        <v>205</v>
      </c>
      <c r="C305" s="100">
        <v>159250</v>
      </c>
      <c r="D305" s="1">
        <v>0</v>
      </c>
      <c r="E305" s="118">
        <v>15.5</v>
      </c>
      <c r="F305" s="117">
        <f t="shared" si="28"/>
        <v>18.754999999999999</v>
      </c>
      <c r="G305" s="116" t="s">
        <v>903</v>
      </c>
      <c r="H305" s="115">
        <f>(IF(G305=$G$3,$H$3)+IF(G305=$G$4,$H$4)+IF(G305=$G$5,$H$5)+IF(G305=$G$6,$H$6)+IF(G305=$G$7,$H$7)+IF(G305=$G$8,$H$8)+IF(G305=$G$9,$H$9)+IF(G305=$G$10,$H$10)+IF(G305=$G$11,$H$11))</f>
        <v>0</v>
      </c>
      <c r="I305" s="95">
        <f>(C305/(($J$3-D305)/100))</f>
        <v>159250</v>
      </c>
      <c r="J305" s="90">
        <f>(C305/(($J$3-D305)/100-(0.08)))</f>
        <v>173097.82608695651</v>
      </c>
      <c r="K305" s="114">
        <f>(D305+8+1.2)+(F305+H305)</f>
        <v>27.954999999999998</v>
      </c>
      <c r="L305" s="86">
        <v>0</v>
      </c>
      <c r="M305" s="117"/>
      <c r="N305" s="113">
        <f>C305/((100-K305)/100)+L305</f>
        <v>221042.40405302242</v>
      </c>
      <c r="O305" s="114" t="s">
        <v>207</v>
      </c>
      <c r="P305" s="118" t="s">
        <v>206</v>
      </c>
    </row>
    <row r="306" spans="1:16" x14ac:dyDescent="0.25">
      <c r="A306" s="118" t="s">
        <v>592</v>
      </c>
      <c r="B306" s="118" t="s">
        <v>593</v>
      </c>
      <c r="C306" s="100">
        <v>3900</v>
      </c>
      <c r="D306" s="1">
        <v>3</v>
      </c>
      <c r="E306" s="118">
        <v>16</v>
      </c>
      <c r="F306" s="117">
        <f t="shared" si="28"/>
        <v>19.36</v>
      </c>
      <c r="G306" s="116" t="s">
        <v>903</v>
      </c>
      <c r="H306" s="115">
        <f>(IF(G306='base para costos'!$G$3,'base para costos'!$H$3)+IF(G306='base para costos'!$G$4,'base para costos'!$H$4)+IF(G306='base para costos'!$G$5,'base para costos'!$H$5)+IF(G306='base para costos'!$G$6,'base para costos'!$H$6)+IF(G306='base para costos'!$G$7,'base para costos'!$H$7)+IF(G306='base para costos'!$G$8,'base para costos'!$H$8)+IF(G306='base para costos'!$G$9,'base para costos'!$H$9)+IF(G306='base para costos'!$G$10,'base para costos'!$H$10)+IF(G306='base para costos'!$G$11,'base para costos'!$H$11))</f>
        <v>0</v>
      </c>
      <c r="I306" s="95">
        <f>(C306/(('base para costos'!$J$3-D306)/100))</f>
        <v>4020.6185567010311</v>
      </c>
      <c r="J306" s="90">
        <f>(C306/(('base para costos'!$J$3-D306)/100-(0.08)))</f>
        <v>4382.0224719101125</v>
      </c>
      <c r="K306" s="114">
        <f>(D306+8+1.2)+(F306+H306)</f>
        <v>31.56</v>
      </c>
      <c r="L306" s="86">
        <v>0</v>
      </c>
      <c r="M306" s="117"/>
      <c r="N306" s="113">
        <f>C306/((100-K306)/100)+L306</f>
        <v>5698.4219754529513</v>
      </c>
      <c r="O306" s="114" t="s">
        <v>230</v>
      </c>
      <c r="P306" s="118" t="s">
        <v>482</v>
      </c>
    </row>
    <row r="307" spans="1:16" x14ac:dyDescent="0.25">
      <c r="A307" s="118" t="s">
        <v>596</v>
      </c>
      <c r="B307" s="118" t="s">
        <v>597</v>
      </c>
      <c r="C307" s="100">
        <v>5000</v>
      </c>
      <c r="D307" s="1">
        <v>3</v>
      </c>
      <c r="E307" s="118">
        <v>16</v>
      </c>
      <c r="F307" s="117">
        <f t="shared" ref="F307:F327" si="30">E307*1.21</f>
        <v>19.36</v>
      </c>
      <c r="G307" s="116" t="s">
        <v>903</v>
      </c>
      <c r="H307" s="115">
        <f>(IF(G307='base para costos'!$G$3,'base para costos'!$H$3)+IF(G307='base para costos'!$G$4,'base para costos'!$H$4)+IF(G307='base para costos'!$G$5,'base para costos'!$H$5)+IF(G307='base para costos'!$G$6,'base para costos'!$H$6)+IF(G307='base para costos'!$G$7,'base para costos'!$H$7)+IF(G307='base para costos'!$G$8,'base para costos'!$H$8)+IF(G307='base para costos'!$G$9,'base para costos'!$H$9)+IF(G307='base para costos'!$G$10,'base para costos'!$H$10)+IF(G307='base para costos'!$G$11,'base para costos'!$H$11))</f>
        <v>0</v>
      </c>
      <c r="I307" s="95">
        <f>(C307/(('base para costos'!$J$3-D307)/100))</f>
        <v>5154.6391752577319</v>
      </c>
      <c r="J307" s="90">
        <f>(C307/(('base para costos'!$J$3-D307)/100-(0.08)))</f>
        <v>5617.9775280898875</v>
      </c>
      <c r="K307" s="114">
        <f>(D307+8+1.2)+(F307+H307)</f>
        <v>31.56</v>
      </c>
      <c r="L307" s="86">
        <v>0</v>
      </c>
      <c r="M307" s="117"/>
      <c r="N307" s="113">
        <f>C307/((100-K307)/100)+L307</f>
        <v>7305.6691992986553</v>
      </c>
      <c r="O307" s="114" t="s">
        <v>598</v>
      </c>
      <c r="P307" s="118" t="s">
        <v>482</v>
      </c>
    </row>
    <row r="308" spans="1:16" x14ac:dyDescent="0.25">
      <c r="A308" s="118" t="s">
        <v>480</v>
      </c>
      <c r="B308" s="118" t="s">
        <v>481</v>
      </c>
      <c r="C308" s="100">
        <v>10075</v>
      </c>
      <c r="D308" s="1">
        <v>3</v>
      </c>
      <c r="E308" s="118">
        <v>16</v>
      </c>
      <c r="F308" s="117">
        <f t="shared" si="30"/>
        <v>19.36</v>
      </c>
      <c r="G308" s="116" t="s">
        <v>903</v>
      </c>
      <c r="H308" s="115">
        <f>(IF(G308='base para costos'!$G$3,'base para costos'!$H$3)+IF(G308='base para costos'!$G$4,'base para costos'!$H$4)+IF(G308='base para costos'!$G$5,'base para costos'!$H$5)+IF(G308='base para costos'!$G$6,'base para costos'!$H$6)+IF(G308='base para costos'!$G$7,'base para costos'!$H$7)+IF(G308='base para costos'!$G$8,'base para costos'!$H$8)+IF(G308='base para costos'!$G$9,'base para costos'!$H$9)+IF(G308='base para costos'!$G$10,'base para costos'!$H$10)+IF(G308='base para costos'!$G$11,'base para costos'!$H$11))</f>
        <v>0</v>
      </c>
      <c r="I308" s="95">
        <f>(C308/(('base para costos'!$J$3-D308)/100))</f>
        <v>10386.59793814433</v>
      </c>
      <c r="J308" s="90">
        <f>(C308/(('base para costos'!$J$3-D308)/100-(0.08)))</f>
        <v>11320.224719101123</v>
      </c>
      <c r="K308" s="114">
        <f>(D308+8+1.2)+(F308+H308)</f>
        <v>31.56</v>
      </c>
      <c r="L308" s="86">
        <v>0</v>
      </c>
      <c r="M308" s="117"/>
      <c r="N308" s="113">
        <f>C308/((100-K308)/100)+L308</f>
        <v>14720.923436586791</v>
      </c>
      <c r="O308" s="114" t="s">
        <v>153</v>
      </c>
      <c r="P308" s="118" t="s">
        <v>482</v>
      </c>
    </row>
    <row r="309" spans="1:16" x14ac:dyDescent="0.25">
      <c r="A309" s="118" t="s">
        <v>884</v>
      </c>
      <c r="B309" s="118" t="s">
        <v>885</v>
      </c>
      <c r="C309" s="100">
        <v>156.29</v>
      </c>
      <c r="D309" s="1">
        <v>3</v>
      </c>
      <c r="E309" s="118">
        <v>16</v>
      </c>
      <c r="F309" s="117">
        <f t="shared" si="30"/>
        <v>19.36</v>
      </c>
      <c r="G309" s="116" t="s">
        <v>903</v>
      </c>
      <c r="H309" s="115">
        <f>(IF(G309=$G$3,$H$3)+IF(G309=$G$4,$H$4)+IF(G309=$G$5,$H$5)+IF(G309=$G$6,$H$6)+IF(G309=$G$7,$H$7)+IF(G309=$G$8,$H$8)+IF(G309=$G$9,$H$9)+IF(G309=$G$10,$H$10)+IF(G309=$G$11,$H$11))</f>
        <v>0</v>
      </c>
      <c r="I309" s="95">
        <f>(C309/(($J$3-D309)/100))</f>
        <v>161.12371134020617</v>
      </c>
      <c r="J309" s="90">
        <f>(C309/(($J$3-D309)/100-(0.08)))</f>
        <v>175.6067415730337</v>
      </c>
      <c r="K309" s="114">
        <f>(D309+8+1.2)+(F309+H309)</f>
        <v>31.56</v>
      </c>
      <c r="L309" s="86">
        <v>0</v>
      </c>
      <c r="M309" s="117"/>
      <c r="N309" s="113">
        <f>C309/((100-K309)/100)+L309</f>
        <v>228.36060783167736</v>
      </c>
      <c r="O309" s="114" t="s">
        <v>230</v>
      </c>
      <c r="P309" s="118" t="s">
        <v>482</v>
      </c>
    </row>
    <row r="310" spans="1:16" x14ac:dyDescent="0.25">
      <c r="A310" s="118" t="s">
        <v>894</v>
      </c>
      <c r="B310" s="118" t="s">
        <v>895</v>
      </c>
      <c r="C310" s="100">
        <v>73.319999999999993</v>
      </c>
      <c r="D310" s="1">
        <v>3</v>
      </c>
      <c r="E310" s="118">
        <v>16</v>
      </c>
      <c r="F310" s="117">
        <f t="shared" si="30"/>
        <v>19.36</v>
      </c>
      <c r="G310" s="116" t="s">
        <v>903</v>
      </c>
      <c r="H310" s="115">
        <f>(IF(G310=$G$3,$H$3)+IF(G310=$G$4,$H$4)+IF(G310=$G$5,$H$5)+IF(G310=$G$6,$H$6)+IF(G310=$G$7,$H$7)+IF(G310=$G$8,$H$8)+IF(G310=$G$9,$H$9)+IF(G310=$G$10,$H$10)+IF(G310=$G$11,$H$11))</f>
        <v>0</v>
      </c>
      <c r="I310" s="95">
        <f>(C310/(($J$3-D310)/100))</f>
        <v>75.587628865979383</v>
      </c>
      <c r="J310" s="90">
        <f>(C310/(($J$3-D310)/100-(0.08)))</f>
        <v>82.382022471910105</v>
      </c>
      <c r="K310" s="114">
        <f>(D310+8+1.2)+(F310+H310)</f>
        <v>31.56</v>
      </c>
      <c r="L310" s="86">
        <v>0</v>
      </c>
      <c r="M310" s="117"/>
      <c r="N310" s="113">
        <f>C310/((100-K310)/100)+L310</f>
        <v>107.13033313851548</v>
      </c>
      <c r="O310" s="114" t="s">
        <v>299</v>
      </c>
      <c r="P310" s="118" t="s">
        <v>482</v>
      </c>
    </row>
    <row r="311" spans="1:16" x14ac:dyDescent="0.25">
      <c r="A311" s="118" t="s">
        <v>653</v>
      </c>
      <c r="B311" s="118" t="s">
        <v>654</v>
      </c>
      <c r="C311" s="100">
        <v>2800</v>
      </c>
      <c r="D311" s="1">
        <v>3</v>
      </c>
      <c r="E311" s="118">
        <v>16</v>
      </c>
      <c r="F311" s="117">
        <f t="shared" si="30"/>
        <v>19.36</v>
      </c>
      <c r="G311" s="116" t="s">
        <v>903</v>
      </c>
      <c r="H311" s="115">
        <f>(IF(G311='base para costos'!$G$3,'base para costos'!$H$3)+IF(G311='base para costos'!$G$4,'base para costos'!$H$4)+IF(G311='base para costos'!$G$5,'base para costos'!$H$5)+IF(G311='base para costos'!$G$6,'base para costos'!$H$6)+IF(G311='base para costos'!$G$7,'base para costos'!$H$7)+IF(G311='base para costos'!$G$8,'base para costos'!$H$8)+IF(G311='base para costos'!$G$9,'base para costos'!$H$9)+IF(G311='base para costos'!$G$10,'base para costos'!$H$10)+IF(G311='base para costos'!$G$11,'base para costos'!$H$11))</f>
        <v>0</v>
      </c>
      <c r="I311" s="95">
        <f>(C311/(('base para costos'!$J$3-D311)/100))</f>
        <v>2886.5979381443299</v>
      </c>
      <c r="J311" s="90">
        <f>(C311/(('base para costos'!$J$3-D311)/100-(0.08)))</f>
        <v>3146.067415730337</v>
      </c>
      <c r="K311" s="114">
        <f>(D311+8+1.2)+(F311+H311)</f>
        <v>31.56</v>
      </c>
      <c r="L311" s="86">
        <v>0</v>
      </c>
      <c r="M311" s="117"/>
      <c r="N311" s="113">
        <f>C311/((100-K311)/100)+L311</f>
        <v>4091.1747516072473</v>
      </c>
      <c r="O311" s="114" t="s">
        <v>230</v>
      </c>
      <c r="P311" s="118" t="s">
        <v>482</v>
      </c>
    </row>
    <row r="312" spans="1:16" x14ac:dyDescent="0.25">
      <c r="A312" s="118" t="s">
        <v>842</v>
      </c>
      <c r="B312" s="118" t="s">
        <v>843</v>
      </c>
      <c r="C312" s="100">
        <v>1600</v>
      </c>
      <c r="D312" s="1">
        <v>3</v>
      </c>
      <c r="E312" s="118">
        <v>16</v>
      </c>
      <c r="F312" s="117">
        <f t="shared" si="30"/>
        <v>19.36</v>
      </c>
      <c r="G312" s="116" t="s">
        <v>903</v>
      </c>
      <c r="H312" s="115">
        <f>(IF(G312='base para costos'!$G$3,'base para costos'!$H$3)+IF(G312='base para costos'!$G$4,'base para costos'!$H$4)+IF(G312='base para costos'!$G$5,'base para costos'!$H$5)+IF(G312='base para costos'!$G$6,'base para costos'!$H$6)+IF(G312='base para costos'!$G$7,'base para costos'!$H$7)+IF(G312='base para costos'!$G$8,'base para costos'!$H$8)+IF(G312='base para costos'!$G$9,'base para costos'!$H$9)+IF(G312='base para costos'!$G$10,'base para costos'!$H$10)+IF(G312='base para costos'!$G$11,'base para costos'!$H$11))</f>
        <v>0</v>
      </c>
      <c r="I312" s="95">
        <f>(C312/(('base para costos'!$J$3-D312)/100))</f>
        <v>1649.4845360824743</v>
      </c>
      <c r="J312" s="90">
        <f>(C312/(('base para costos'!$J$3-D312)/100-(0.08)))</f>
        <v>1797.7528089887639</v>
      </c>
      <c r="K312" s="114">
        <f>(D312+8+1.2)+(F312+H312)</f>
        <v>31.56</v>
      </c>
      <c r="L312" s="86">
        <v>0</v>
      </c>
      <c r="M312" s="117"/>
      <c r="N312" s="113">
        <f>C312/((100-K312)/100)+L312</f>
        <v>2337.8141437755698</v>
      </c>
      <c r="O312" s="114" t="s">
        <v>299</v>
      </c>
      <c r="P312" s="118" t="s">
        <v>482</v>
      </c>
    </row>
    <row r="313" spans="1:16" x14ac:dyDescent="0.25">
      <c r="A313" s="118" t="s">
        <v>802</v>
      </c>
      <c r="B313" s="118" t="s">
        <v>803</v>
      </c>
      <c r="C313" s="100">
        <v>3639.99</v>
      </c>
      <c r="D313" s="1">
        <v>3</v>
      </c>
      <c r="E313" s="118">
        <v>16</v>
      </c>
      <c r="F313" s="117">
        <f t="shared" si="30"/>
        <v>19.36</v>
      </c>
      <c r="G313" s="116" t="s">
        <v>903</v>
      </c>
      <c r="H313" s="115">
        <f>(IF(G313='base para costos'!$G$3,'base para costos'!$H$3)+IF(G313='base para costos'!$G$4,'base para costos'!$H$4)+IF(G313='base para costos'!$G$5,'base para costos'!$H$5)+IF(G313='base para costos'!$G$6,'base para costos'!$H$6)+IF(G313='base para costos'!$G$7,'base para costos'!$H$7)+IF(G313='base para costos'!$G$8,'base para costos'!$H$8)+IF(G313='base para costos'!$G$9,'base para costos'!$H$9)+IF(G313='base para costos'!$G$10,'base para costos'!$H$10)+IF(G313='base para costos'!$G$11,'base para costos'!$H$11))</f>
        <v>0</v>
      </c>
      <c r="I313" s="95">
        <f>(C313/(('base para costos'!$J$3-D313)/100))</f>
        <v>3752.5670103092784</v>
      </c>
      <c r="J313" s="90">
        <f>(C313/(('base para costos'!$J$3-D313)/100-(0.08)))</f>
        <v>4089.8764044943819</v>
      </c>
      <c r="K313" s="114">
        <f>(D313+8+1.2)+(F313+H313)</f>
        <v>31.56</v>
      </c>
      <c r="L313" s="86">
        <v>0</v>
      </c>
      <c r="M313" s="117"/>
      <c r="N313" s="113">
        <f>C313/((100-K313)/100)+L313</f>
        <v>5318.5125657510225</v>
      </c>
      <c r="O313" s="114" t="s">
        <v>804</v>
      </c>
      <c r="P313" s="118" t="s">
        <v>482</v>
      </c>
    </row>
    <row r="314" spans="1:16" x14ac:dyDescent="0.25">
      <c r="A314" s="118" t="s">
        <v>830</v>
      </c>
      <c r="B314" s="118" t="s">
        <v>831</v>
      </c>
      <c r="C314" s="100">
        <v>1200.01</v>
      </c>
      <c r="D314" s="1">
        <v>3</v>
      </c>
      <c r="E314" s="118">
        <v>13.5</v>
      </c>
      <c r="F314" s="117">
        <f t="shared" si="30"/>
        <v>16.335000000000001</v>
      </c>
      <c r="G314" s="116" t="s">
        <v>903</v>
      </c>
      <c r="H314" s="115">
        <f>(IF(G314='base para costos'!$G$3,'base para costos'!$H$3)+IF(G314='base para costos'!$G$4,'base para costos'!$H$4)+IF(G314='base para costos'!$G$5,'base para costos'!$H$5)+IF(G314='base para costos'!$G$6,'base para costos'!$H$6)+IF(G314='base para costos'!$G$7,'base para costos'!$H$7)+IF(G314='base para costos'!$G$8,'base para costos'!$H$8)+IF(G314='base para costos'!$G$9,'base para costos'!$H$9)+IF(G314='base para costos'!$G$10,'base para costos'!$H$10)+IF(G314='base para costos'!$G$11,'base para costos'!$H$11))</f>
        <v>0</v>
      </c>
      <c r="I314" s="95">
        <f>(C314/(('base para costos'!$J$3-D314)/100))</f>
        <v>1237.1237113402062</v>
      </c>
      <c r="J314" s="90">
        <f>(C314/(('base para costos'!$J$3-D314)/100-(0.08)))</f>
        <v>1348.3258426966293</v>
      </c>
      <c r="K314" s="114">
        <f>(D314+8+1.2)+(F314+H314)</f>
        <v>28.535</v>
      </c>
      <c r="L314" s="86">
        <v>0</v>
      </c>
      <c r="M314" s="117"/>
      <c r="N314" s="113">
        <f>C314/((100-K314)/100)+L314</f>
        <v>1679.1576296088995</v>
      </c>
      <c r="O314" s="114" t="s">
        <v>153</v>
      </c>
      <c r="P314" s="118" t="s">
        <v>792</v>
      </c>
    </row>
    <row r="315" spans="1:16" x14ac:dyDescent="0.25">
      <c r="A315" s="118" t="s">
        <v>787</v>
      </c>
      <c r="B315" s="118" t="s">
        <v>788</v>
      </c>
      <c r="C315" s="100">
        <v>4155.16</v>
      </c>
      <c r="D315" s="1">
        <v>3</v>
      </c>
      <c r="E315" s="118">
        <v>15.5</v>
      </c>
      <c r="F315" s="117">
        <f t="shared" si="30"/>
        <v>18.754999999999999</v>
      </c>
      <c r="G315" s="116" t="s">
        <v>903</v>
      </c>
      <c r="H315" s="115">
        <f>(IF(G315='base para costos'!$G$3,'base para costos'!$H$3)+IF(G315='base para costos'!$G$4,'base para costos'!$H$4)+IF(G315='base para costos'!$G$5,'base para costos'!$H$5)+IF(G315='base para costos'!$G$6,'base para costos'!$H$6)+IF(G315='base para costos'!$G$7,'base para costos'!$H$7)+IF(G315='base para costos'!$G$8,'base para costos'!$H$8)+IF(G315='base para costos'!$G$9,'base para costos'!$H$9)+IF(G315='base para costos'!$G$10,'base para costos'!$H$10)+IF(G315='base para costos'!$G$11,'base para costos'!$H$11))</f>
        <v>0</v>
      </c>
      <c r="I315" s="95">
        <f>(C315/(('base para costos'!$J$3-D315)/100))</f>
        <v>4283.6701030927834</v>
      </c>
      <c r="J315" s="90">
        <f>(C315/(('base para costos'!$J$3-D315)/100-(0.08)))</f>
        <v>4668.7191011235955</v>
      </c>
      <c r="K315" s="114">
        <f>(D315+8+1.2)+(F315+H315)</f>
        <v>30.954999999999998</v>
      </c>
      <c r="L315" s="86">
        <v>0</v>
      </c>
      <c r="M315" s="117"/>
      <c r="N315" s="113">
        <f>C315/((100-K315)/100)+L315</f>
        <v>6018.0462017524796</v>
      </c>
      <c r="O315" s="114" t="s">
        <v>153</v>
      </c>
      <c r="P315" s="118" t="s">
        <v>789</v>
      </c>
    </row>
    <row r="316" spans="1:16" x14ac:dyDescent="0.25">
      <c r="A316" s="118" t="s">
        <v>751</v>
      </c>
      <c r="B316" s="118" t="s">
        <v>752</v>
      </c>
      <c r="C316" s="100">
        <v>5525.01</v>
      </c>
      <c r="D316" s="1">
        <v>3</v>
      </c>
      <c r="E316" s="118">
        <v>15.5</v>
      </c>
      <c r="F316" s="117">
        <f t="shared" si="30"/>
        <v>18.754999999999999</v>
      </c>
      <c r="G316" s="116" t="s">
        <v>903</v>
      </c>
      <c r="H316" s="115">
        <f>(IF(G316='base para costos'!$G$3,'base para costos'!$H$3)+IF(G316='base para costos'!$G$4,'base para costos'!$H$4)+IF(G316='base para costos'!$G$5,'base para costos'!$H$5)+IF(G316='base para costos'!$G$6,'base para costos'!$H$6)+IF(G316='base para costos'!$G$7,'base para costos'!$H$7)+IF(G316='base para costos'!$G$8,'base para costos'!$H$8)+IF(G316='base para costos'!$G$9,'base para costos'!$H$9)+IF(G316='base para costos'!$G$10,'base para costos'!$H$10)+IF(G316='base para costos'!$G$11,'base para costos'!$H$11))</f>
        <v>0</v>
      </c>
      <c r="I316" s="95">
        <f>(C316/(('base para costos'!$J$3-D316)/100))</f>
        <v>5695.8865979381444</v>
      </c>
      <c r="J316" s="90">
        <f>(C316/(('base para costos'!$J$3-D316)/100-(0.08)))</f>
        <v>6207.8764044943819</v>
      </c>
      <c r="K316" s="114">
        <f>(D316+8+1.2)+(F316+H316)</f>
        <v>30.954999999999998</v>
      </c>
      <c r="L316" s="86">
        <v>0</v>
      </c>
      <c r="M316" s="117"/>
      <c r="N316" s="113">
        <f>C316/((100-K316)/100)+L316</f>
        <v>8002.0421464262436</v>
      </c>
      <c r="O316" s="114" t="s">
        <v>168</v>
      </c>
      <c r="P316" s="118" t="s">
        <v>753</v>
      </c>
    </row>
    <row r="317" spans="1:16" x14ac:dyDescent="0.25">
      <c r="A317" s="118" t="s">
        <v>590</v>
      </c>
      <c r="B317" s="118" t="s">
        <v>591</v>
      </c>
      <c r="C317" s="100">
        <v>16055.01</v>
      </c>
      <c r="D317" s="1">
        <v>3</v>
      </c>
      <c r="E317" s="118">
        <v>13.5</v>
      </c>
      <c r="F317" s="117">
        <f t="shared" si="30"/>
        <v>16.335000000000001</v>
      </c>
      <c r="G317" s="116" t="s">
        <v>903</v>
      </c>
      <c r="H317" s="115">
        <f>(IF(G317='base para costos'!$G$3,'base para costos'!$H$3)+IF(G317='base para costos'!$G$4,'base para costos'!$H$4)+IF(G317='base para costos'!$G$5,'base para costos'!$H$5)+IF(G317='base para costos'!$G$6,'base para costos'!$H$6)+IF(G317='base para costos'!$G$7,'base para costos'!$H$7)+IF(G317='base para costos'!$G$8,'base para costos'!$H$8)+IF(G317='base para costos'!$G$9,'base para costos'!$H$9)+IF(G317='base para costos'!$G$10,'base para costos'!$H$10)+IF(G317='base para costos'!$G$11,'base para costos'!$H$11))</f>
        <v>0</v>
      </c>
      <c r="I317" s="95">
        <f>(C317/(('base para costos'!$J$3-D317)/100))</f>
        <v>16551.556701030928</v>
      </c>
      <c r="J317" s="90">
        <f>(C317/(('base para costos'!$J$3-D317)/100-(0.08)))</f>
        <v>18039.337078651686</v>
      </c>
      <c r="K317" s="114">
        <f>(D317+8+1.2)+(F317+H317)</f>
        <v>28.535</v>
      </c>
      <c r="L317" s="86">
        <v>0</v>
      </c>
      <c r="M317" s="117"/>
      <c r="N317" s="113">
        <f>C317/((100-K317)/100)+L317</f>
        <v>22465.556566151263</v>
      </c>
      <c r="O317" s="114" t="s">
        <v>153</v>
      </c>
      <c r="P317" s="118" t="s">
        <v>182</v>
      </c>
    </row>
    <row r="318" spans="1:16" x14ac:dyDescent="0.25">
      <c r="A318" s="118" t="s">
        <v>612</v>
      </c>
      <c r="B318" s="118" t="s">
        <v>613</v>
      </c>
      <c r="C318" s="100">
        <v>3595.02</v>
      </c>
      <c r="D318" s="1">
        <v>3</v>
      </c>
      <c r="E318" s="118">
        <v>16</v>
      </c>
      <c r="F318" s="117">
        <f t="shared" si="30"/>
        <v>19.36</v>
      </c>
      <c r="G318" s="116" t="s">
        <v>903</v>
      </c>
      <c r="H318" s="115">
        <f>(IF(G318='base para costos'!$G$3,'base para costos'!$H$3)+IF(G318='base para costos'!$G$4,'base para costos'!$H$4)+IF(G318='base para costos'!$G$5,'base para costos'!$H$5)+IF(G318='base para costos'!$G$6,'base para costos'!$H$6)+IF(G318='base para costos'!$G$7,'base para costos'!$H$7)+IF(G318='base para costos'!$G$8,'base para costos'!$H$8)+IF(G318='base para costos'!$G$9,'base para costos'!$H$9)+IF(G318='base para costos'!$G$10,'base para costos'!$H$10)+IF(G318='base para costos'!$G$11,'base para costos'!$H$11))</f>
        <v>0</v>
      </c>
      <c r="I318" s="95">
        <f>(C318/(('base para costos'!$J$3-D318)/100))</f>
        <v>3706.2061855670104</v>
      </c>
      <c r="J318" s="90">
        <f>(C318/(('base para costos'!$J$3-D318)/100-(0.08)))</f>
        <v>4039.3483146067415</v>
      </c>
      <c r="K318" s="114">
        <f>(D318+8+1.2)+(F318+H318)</f>
        <v>31.56</v>
      </c>
      <c r="L318" s="86">
        <v>0</v>
      </c>
      <c r="M318" s="117"/>
      <c r="N318" s="113">
        <f>C318/((100-K318)/100)+L318</f>
        <v>5252.8053769725302</v>
      </c>
      <c r="O318" s="114" t="s">
        <v>230</v>
      </c>
      <c r="P318" s="118" t="s">
        <v>233</v>
      </c>
    </row>
    <row r="319" spans="1:16" x14ac:dyDescent="0.25">
      <c r="A319" s="118" t="s">
        <v>670</v>
      </c>
      <c r="B319" s="118" t="s">
        <v>671</v>
      </c>
      <c r="C319" s="100">
        <v>9775</v>
      </c>
      <c r="D319" s="1">
        <v>3</v>
      </c>
      <c r="E319" s="118">
        <v>16</v>
      </c>
      <c r="F319" s="117">
        <f t="shared" si="30"/>
        <v>19.36</v>
      </c>
      <c r="G319" s="116" t="s">
        <v>903</v>
      </c>
      <c r="H319" s="115">
        <f>(IF(G319='base para costos'!$G$3,'base para costos'!$H$3)+IF(G319='base para costos'!$G$4,'base para costos'!$H$4)+IF(G319='base para costos'!$G$5,'base para costos'!$H$5)+IF(G319='base para costos'!$G$6,'base para costos'!$H$6)+IF(G319='base para costos'!$G$7,'base para costos'!$H$7)+IF(G319='base para costos'!$G$8,'base para costos'!$H$8)+IF(G319='base para costos'!$G$9,'base para costos'!$H$9)+IF(G319='base para costos'!$G$10,'base para costos'!$H$10)+IF(G319='base para costos'!$G$11,'base para costos'!$H$11))</f>
        <v>0</v>
      </c>
      <c r="I319" s="95">
        <f>(C319/(('base para costos'!$J$3-D319)/100))</f>
        <v>10077.319587628866</v>
      </c>
      <c r="J319" s="90">
        <f>(C319/(('base para costos'!$J$3-D319)/100-(0.08)))</f>
        <v>10983.14606741573</v>
      </c>
      <c r="K319" s="114">
        <f>(D319+8+1.2)+(F319+H319)</f>
        <v>31.56</v>
      </c>
      <c r="L319" s="86">
        <v>0</v>
      </c>
      <c r="M319" s="117"/>
      <c r="N319" s="113">
        <f>C319/((100-K319)/100)+L319</f>
        <v>14282.583284628872</v>
      </c>
      <c r="O319" s="114" t="s">
        <v>673</v>
      </c>
      <c r="P319" s="118" t="s">
        <v>672</v>
      </c>
    </row>
    <row r="320" spans="1:16" x14ac:dyDescent="0.25">
      <c r="A320" s="118" t="s">
        <v>678</v>
      </c>
      <c r="B320" s="118" t="s">
        <v>679</v>
      </c>
      <c r="C320" s="100">
        <v>8882.9</v>
      </c>
      <c r="D320" s="1">
        <v>3</v>
      </c>
      <c r="E320" s="118">
        <v>16</v>
      </c>
      <c r="F320" s="117">
        <f t="shared" si="30"/>
        <v>19.36</v>
      </c>
      <c r="G320" s="116" t="s">
        <v>903</v>
      </c>
      <c r="H320" s="115">
        <f>(IF(G320='base para costos'!$G$3,'base para costos'!$H$3)+IF(G320='base para costos'!$G$4,'base para costos'!$H$4)+IF(G320='base para costos'!$G$5,'base para costos'!$H$5)+IF(G320='base para costos'!$G$6,'base para costos'!$H$6)+IF(G320='base para costos'!$G$7,'base para costos'!$H$7)+IF(G320='base para costos'!$G$8,'base para costos'!$H$8)+IF(G320='base para costos'!$G$9,'base para costos'!$H$9)+IF(G320='base para costos'!$G$10,'base para costos'!$H$10)+IF(G320='base para costos'!$G$11,'base para costos'!$H$11))</f>
        <v>0</v>
      </c>
      <c r="I320" s="95">
        <f>(C320/(('base para costos'!$J$3-D320)/100))</f>
        <v>9157.6288659793809</v>
      </c>
      <c r="J320" s="90">
        <f>(C320/(('base para costos'!$J$3-D320)/100-(0.08)))</f>
        <v>9980.786516853932</v>
      </c>
      <c r="K320" s="114">
        <f>(D320+8+1.2)+(F320+H320)</f>
        <v>31.56</v>
      </c>
      <c r="L320" s="86">
        <v>0</v>
      </c>
      <c r="M320" s="117"/>
      <c r="N320" s="113">
        <f>C320/((100-K320)/100)+L320</f>
        <v>12979.105786090005</v>
      </c>
      <c r="O320" s="114" t="s">
        <v>680</v>
      </c>
      <c r="P320" s="118" t="s">
        <v>482</v>
      </c>
    </row>
    <row r="321" spans="1:16" x14ac:dyDescent="0.25">
      <c r="A321" s="118" t="s">
        <v>747</v>
      </c>
      <c r="B321" s="118" t="s">
        <v>748</v>
      </c>
      <c r="C321" s="100">
        <v>5590</v>
      </c>
      <c r="D321" s="1">
        <v>3</v>
      </c>
      <c r="E321" s="118">
        <v>15.5</v>
      </c>
      <c r="F321" s="117">
        <f t="shared" si="30"/>
        <v>18.754999999999999</v>
      </c>
      <c r="G321" s="116" t="s">
        <v>903</v>
      </c>
      <c r="H321" s="115">
        <f>(IF(G321='base para costos'!$G$3,'base para costos'!$H$3)+IF(G321='base para costos'!$G$4,'base para costos'!$H$4)+IF(G321='base para costos'!$G$5,'base para costos'!$H$5)+IF(G321='base para costos'!$G$6,'base para costos'!$H$6)+IF(G321='base para costos'!$G$7,'base para costos'!$H$7)+IF(G321='base para costos'!$G$8,'base para costos'!$H$8)+IF(G321='base para costos'!$G$9,'base para costos'!$H$9)+IF(G321='base para costos'!$G$10,'base para costos'!$H$10)+IF(G321='base para costos'!$G$11,'base para costos'!$H$11))</f>
        <v>0</v>
      </c>
      <c r="I321" s="95">
        <f>(C321/(('base para costos'!$J$3-D321)/100))</f>
        <v>5762.8865979381444</v>
      </c>
      <c r="J321" s="90">
        <f>(C321/(('base para costos'!$J$3-D321)/100-(0.08)))</f>
        <v>6280.8988764044943</v>
      </c>
      <c r="K321" s="114">
        <f>(D321+8+1.2)+(F321+H321)</f>
        <v>30.954999999999998</v>
      </c>
      <c r="L321" s="86">
        <v>0</v>
      </c>
      <c r="M321" s="117"/>
      <c r="N321" s="113">
        <f>C321/((100-K321)/100)+L321</f>
        <v>8096.1691650372941</v>
      </c>
      <c r="O321" s="114" t="s">
        <v>153</v>
      </c>
      <c r="P321" s="118" t="s">
        <v>242</v>
      </c>
    </row>
    <row r="322" spans="1:16" x14ac:dyDescent="0.25">
      <c r="A322" s="118" t="s">
        <v>240</v>
      </c>
      <c r="B322" s="118" t="s">
        <v>241</v>
      </c>
      <c r="C322" s="100">
        <v>27170.01</v>
      </c>
      <c r="D322" s="1">
        <v>3</v>
      </c>
      <c r="E322" s="118">
        <v>15.5</v>
      </c>
      <c r="F322" s="117">
        <f t="shared" si="30"/>
        <v>18.754999999999999</v>
      </c>
      <c r="G322" s="116" t="s">
        <v>903</v>
      </c>
      <c r="H322" s="115">
        <f>(IF(G322=$G$3,$H$3)+IF(G322=$G$4,$H$4)+IF(G322=$G$5,$H$5)+IF(G322=$G$6,$H$6)+IF(G322=$G$7,$H$7)+IF(G322=$G$8,$H$8)+IF(G322=$G$9,$H$9)+IF(G322=$G$10,$H$10)+IF(G322=$G$11,$H$11))</f>
        <v>0</v>
      </c>
      <c r="I322" s="95">
        <f>(C322/(($J$3-D322)/100))</f>
        <v>28010.319587628866</v>
      </c>
      <c r="J322" s="90">
        <f>(C322/(($J$3-D322)/100-(0.08)))</f>
        <v>30528.101123595505</v>
      </c>
      <c r="K322" s="114">
        <f>(D322+8+1.2)+(F322+H322)</f>
        <v>30.954999999999998</v>
      </c>
      <c r="L322" s="86">
        <v>4900</v>
      </c>
      <c r="M322" s="117"/>
      <c r="N322" s="113">
        <f>C322/((100-K322)/100)+L322</f>
        <v>44251.162285465995</v>
      </c>
      <c r="O322" s="114" t="s">
        <v>153</v>
      </c>
      <c r="P322" s="118" t="s">
        <v>242</v>
      </c>
    </row>
    <row r="323" spans="1:16" x14ac:dyDescent="0.25">
      <c r="A323" s="118" t="s">
        <v>745</v>
      </c>
      <c r="B323" s="118" t="s">
        <v>746</v>
      </c>
      <c r="C323" s="100">
        <v>2828.29</v>
      </c>
      <c r="D323" s="1">
        <v>3</v>
      </c>
      <c r="E323" s="118">
        <v>16.5</v>
      </c>
      <c r="F323" s="117">
        <f t="shared" si="30"/>
        <v>19.965</v>
      </c>
      <c r="G323" s="116" t="s">
        <v>903</v>
      </c>
      <c r="H323" s="115">
        <f>(IF(G323='base para costos'!$G$3,'base para costos'!$H$3)+IF(G323='base para costos'!$G$4,'base para costos'!$H$4)+IF(G323='base para costos'!$G$5,'base para costos'!$H$5)+IF(G323='base para costos'!$G$6,'base para costos'!$H$6)+IF(G323='base para costos'!$G$7,'base para costos'!$H$7)+IF(G323='base para costos'!$G$8,'base para costos'!$H$8)+IF(G323='base para costos'!$G$9,'base para costos'!$H$9)+IF(G323='base para costos'!$G$10,'base para costos'!$H$10)+IF(G323='base para costos'!$G$11,'base para costos'!$H$11))</f>
        <v>0</v>
      </c>
      <c r="I323" s="95">
        <f>(C323/(('base para costos'!$J$3-D323)/100))</f>
        <v>2915.7628865979382</v>
      </c>
      <c r="J323" s="90">
        <f>(C323/(('base para costos'!$J$3-D323)/100-(0.08)))</f>
        <v>3177.8539325842694</v>
      </c>
      <c r="K323" s="114">
        <f>(D323+8+1.2)+(F323+H323)</f>
        <v>32.164999999999999</v>
      </c>
      <c r="L323" s="86">
        <v>0</v>
      </c>
      <c r="M323" s="117"/>
      <c r="N323" s="113">
        <f>C323/((100-K323)/100)+L323</f>
        <v>4169.3668460234385</v>
      </c>
      <c r="O323" s="114" t="s">
        <v>153</v>
      </c>
      <c r="P323" s="118" t="s">
        <v>508</v>
      </c>
    </row>
    <row r="324" spans="1:16" x14ac:dyDescent="0.25">
      <c r="A324" s="118" t="s">
        <v>616</v>
      </c>
      <c r="B324" s="118" t="s">
        <v>617</v>
      </c>
      <c r="C324" s="100">
        <v>1950</v>
      </c>
      <c r="D324" s="1">
        <v>3</v>
      </c>
      <c r="E324" s="118">
        <v>15.5</v>
      </c>
      <c r="F324" s="117">
        <f t="shared" si="30"/>
        <v>18.754999999999999</v>
      </c>
      <c r="G324" s="116" t="s">
        <v>903</v>
      </c>
      <c r="H324" s="115">
        <f>(IF(G324='base para costos'!$G$3,'base para costos'!$H$3)+IF(G324='base para costos'!$G$4,'base para costos'!$H$4)+IF(G324='base para costos'!$G$5,'base para costos'!$H$5)+IF(G324='base para costos'!$G$6,'base para costos'!$H$6)+IF(G324='base para costos'!$G$7,'base para costos'!$H$7)+IF(G324='base para costos'!$G$8,'base para costos'!$H$8)+IF(G324='base para costos'!$G$9,'base para costos'!$H$9)+IF(G324='base para costos'!$G$10,'base para costos'!$H$10)+IF(G324='base para costos'!$G$11,'base para costos'!$H$11))</f>
        <v>0</v>
      </c>
      <c r="I324" s="95">
        <f>(C324/(('base para costos'!$J$3-D324)/100))</f>
        <v>2010.3092783505156</v>
      </c>
      <c r="J324" s="90">
        <f>(C324/(('base para costos'!$J$3-D324)/100-(0.08)))</f>
        <v>2191.0112359550562</v>
      </c>
      <c r="K324" s="114">
        <f>(D324+8+1.2)+(F324+H324)</f>
        <v>30.954999999999998</v>
      </c>
      <c r="L324" s="86">
        <v>0</v>
      </c>
      <c r="M324" s="117"/>
      <c r="N324" s="113">
        <f>C324/((100-K324)/100)+L324</f>
        <v>2824.2450575711491</v>
      </c>
      <c r="O324" s="114" t="s">
        <v>153</v>
      </c>
      <c r="P324" s="118" t="s">
        <v>152</v>
      </c>
    </row>
    <row r="325" spans="1:16" x14ac:dyDescent="0.25">
      <c r="A325" s="118" t="s">
        <v>813</v>
      </c>
      <c r="B325" s="118" t="s">
        <v>814</v>
      </c>
      <c r="C325" s="100">
        <v>748.79</v>
      </c>
      <c r="D325" s="1">
        <v>3</v>
      </c>
      <c r="E325" s="118">
        <v>15.5</v>
      </c>
      <c r="F325" s="117">
        <f t="shared" si="30"/>
        <v>18.754999999999999</v>
      </c>
      <c r="G325" s="116" t="s">
        <v>903</v>
      </c>
      <c r="H325" s="115">
        <f>(IF(G325='base para costos'!$G$3,'base para costos'!$H$3)+IF(G325='base para costos'!$G$4,'base para costos'!$H$4)+IF(G325='base para costos'!$G$5,'base para costos'!$H$5)+IF(G325='base para costos'!$G$6,'base para costos'!$H$6)+IF(G325='base para costos'!$G$7,'base para costos'!$H$7)+IF(G325='base para costos'!$G$8,'base para costos'!$H$8)+IF(G325='base para costos'!$G$9,'base para costos'!$H$9)+IF(G325='base para costos'!$G$10,'base para costos'!$H$10)+IF(G325='base para costos'!$G$11,'base para costos'!$H$11))</f>
        <v>0</v>
      </c>
      <c r="I325" s="95">
        <f>(C325/(('base para costos'!$J$3-D325)/100))</f>
        <v>771.94845360824741</v>
      </c>
      <c r="J325" s="90">
        <f>(C325/(('base para costos'!$J$3-D325)/100-(0.08)))</f>
        <v>841.33707865168537</v>
      </c>
      <c r="K325" s="114">
        <f>(D325+8+1.2)+(F325+H325)</f>
        <v>30.954999999999998</v>
      </c>
      <c r="L325" s="86">
        <v>0</v>
      </c>
      <c r="M325" s="117"/>
      <c r="N325" s="113">
        <f>C325/((100-K325)/100)+L325</f>
        <v>1084.4956187993337</v>
      </c>
      <c r="O325" s="114" t="s">
        <v>230</v>
      </c>
      <c r="P325" s="118" t="s">
        <v>152</v>
      </c>
    </row>
    <row r="326" spans="1:16" x14ac:dyDescent="0.25">
      <c r="A326" s="118" t="s">
        <v>826</v>
      </c>
      <c r="B326" s="118" t="s">
        <v>827</v>
      </c>
      <c r="C326" s="100">
        <v>2600</v>
      </c>
      <c r="D326" s="1">
        <v>3</v>
      </c>
      <c r="E326" s="118">
        <v>15.5</v>
      </c>
      <c r="F326" s="117">
        <f t="shared" si="30"/>
        <v>18.754999999999999</v>
      </c>
      <c r="G326" s="116" t="s">
        <v>903</v>
      </c>
      <c r="H326" s="115">
        <f>(IF(G326='base para costos'!$G$3,'base para costos'!$H$3)+IF(G326='base para costos'!$G$4,'base para costos'!$H$4)+IF(G326='base para costos'!$G$5,'base para costos'!$H$5)+IF(G326='base para costos'!$G$6,'base para costos'!$H$6)+IF(G326='base para costos'!$G$7,'base para costos'!$H$7)+IF(G326='base para costos'!$G$8,'base para costos'!$H$8)+IF(G326='base para costos'!$G$9,'base para costos'!$H$9)+IF(G326='base para costos'!$G$10,'base para costos'!$H$10)+IF(G326='base para costos'!$G$11,'base para costos'!$H$11))</f>
        <v>0</v>
      </c>
      <c r="I326" s="95">
        <f>(C326/(('base para costos'!$J$3-D326)/100))</f>
        <v>2680.4123711340208</v>
      </c>
      <c r="J326" s="90">
        <f>(C326/(('base para costos'!$J$3-D326)/100-(0.08)))</f>
        <v>2921.3483146067415</v>
      </c>
      <c r="K326" s="114">
        <f>(D326+8+1.2)+(F326+H326)</f>
        <v>30.954999999999998</v>
      </c>
      <c r="L326" s="86">
        <v>0</v>
      </c>
      <c r="M326" s="117"/>
      <c r="N326" s="113">
        <f>C326/((100-K326)/100)+L326</f>
        <v>3765.6600767615323</v>
      </c>
      <c r="O326" s="114" t="s">
        <v>168</v>
      </c>
      <c r="P326" s="118" t="s">
        <v>152</v>
      </c>
    </row>
    <row r="327" spans="1:16" x14ac:dyDescent="0.25">
      <c r="A327" s="118" t="s">
        <v>852</v>
      </c>
      <c r="B327" s="118" t="s">
        <v>853</v>
      </c>
      <c r="C327" s="100">
        <v>1300</v>
      </c>
      <c r="D327" s="1">
        <v>3</v>
      </c>
      <c r="E327" s="118">
        <v>15.5</v>
      </c>
      <c r="F327" s="117">
        <f t="shared" si="30"/>
        <v>18.754999999999999</v>
      </c>
      <c r="G327" s="116" t="s">
        <v>903</v>
      </c>
      <c r="H327" s="115">
        <f>(IF(G327='base para costos'!$G$3,'base para costos'!$H$3)+IF(G327='base para costos'!$G$4,'base para costos'!$H$4)+IF(G327='base para costos'!$G$5,'base para costos'!$H$5)+IF(G327='base para costos'!$G$6,'base para costos'!$H$6)+IF(G327='base para costos'!$G$7,'base para costos'!$H$7)+IF(G327='base para costos'!$G$8,'base para costos'!$H$8)+IF(G327='base para costos'!$G$9,'base para costos'!$H$9)+IF(G327='base para costos'!$G$10,'base para costos'!$H$10)+IF(G327='base para costos'!$G$11,'base para costos'!$H$11))</f>
        <v>0</v>
      </c>
      <c r="I327" s="95">
        <f>(C327/(('base para costos'!$J$3-D327)/100))</f>
        <v>1340.2061855670104</v>
      </c>
      <c r="J327" s="90">
        <f>(C327/(('base para costos'!$J$3-D327)/100-(0.08)))</f>
        <v>1460.6741573033707</v>
      </c>
      <c r="K327" s="114">
        <f>(D327+8+1.2)+(F327+H327)</f>
        <v>30.954999999999998</v>
      </c>
      <c r="L327" s="86">
        <v>0</v>
      </c>
      <c r="M327" s="117"/>
      <c r="N327" s="113">
        <f>C327/((100-K327)/100)+L327</f>
        <v>1882.8300383807662</v>
      </c>
      <c r="O327" s="114" t="s">
        <v>168</v>
      </c>
      <c r="P327" s="118" t="s">
        <v>152</v>
      </c>
    </row>
    <row r="328" spans="1:16" x14ac:dyDescent="0.25">
      <c r="A328" s="118" t="s">
        <v>836</v>
      </c>
      <c r="B328" s="118" t="s">
        <v>837</v>
      </c>
      <c r="C328" s="100">
        <v>1989</v>
      </c>
      <c r="D328" s="1">
        <v>3</v>
      </c>
      <c r="E328" s="118">
        <v>15.5</v>
      </c>
      <c r="F328" s="117">
        <f t="shared" ref="F328:F346" si="31">E328*1.21</f>
        <v>18.754999999999999</v>
      </c>
      <c r="G328" s="116" t="s">
        <v>903</v>
      </c>
      <c r="H328" s="115">
        <f>(IF(G328='base para costos'!$G$3,'base para costos'!$H$3)+IF(G328='base para costos'!$G$4,'base para costos'!$H$4)+IF(G328='base para costos'!$G$5,'base para costos'!$H$5)+IF(G328='base para costos'!$G$6,'base para costos'!$H$6)+IF(G328='base para costos'!$G$7,'base para costos'!$H$7)+IF(G328='base para costos'!$G$8,'base para costos'!$H$8)+IF(G328='base para costos'!$G$9,'base para costos'!$H$9)+IF(G328='base para costos'!$G$10,'base para costos'!$H$10)+IF(G328='base para costos'!$G$11,'base para costos'!$H$11))</f>
        <v>0</v>
      </c>
      <c r="I328" s="95">
        <f>(C328/(('base para costos'!$J$3-D328)/100))</f>
        <v>2050.5154639175257</v>
      </c>
      <c r="J328" s="90">
        <f>(C328/(('base para costos'!$J$3-D328)/100-(0.08)))</f>
        <v>2234.8314606741574</v>
      </c>
      <c r="K328" s="114">
        <f>(D328+8+1.2)+(F328+H328)</f>
        <v>30.954999999999998</v>
      </c>
      <c r="L328" s="86">
        <v>0</v>
      </c>
      <c r="M328" s="117"/>
      <c r="N328" s="113">
        <f>C328/((100-K328)/100)+L328</f>
        <v>2880.7299587225721</v>
      </c>
      <c r="O328" s="114" t="s">
        <v>153</v>
      </c>
      <c r="P328" s="118" t="s">
        <v>152</v>
      </c>
    </row>
    <row r="329" spans="1:16" x14ac:dyDescent="0.25">
      <c r="A329" s="118" t="s">
        <v>838</v>
      </c>
      <c r="B329" s="118" t="s">
        <v>839</v>
      </c>
      <c r="C329" s="100">
        <v>1729.01</v>
      </c>
      <c r="D329" s="1">
        <v>3</v>
      </c>
      <c r="E329" s="118">
        <v>15.5</v>
      </c>
      <c r="F329" s="117">
        <f t="shared" si="31"/>
        <v>18.754999999999999</v>
      </c>
      <c r="G329" s="116" t="s">
        <v>903</v>
      </c>
      <c r="H329" s="115">
        <f>(IF(G329='base para costos'!$G$3,'base para costos'!$H$3)+IF(G329='base para costos'!$G$4,'base para costos'!$H$4)+IF(G329='base para costos'!$G$5,'base para costos'!$H$5)+IF(G329='base para costos'!$G$6,'base para costos'!$H$6)+IF(G329='base para costos'!$G$7,'base para costos'!$H$7)+IF(G329='base para costos'!$G$8,'base para costos'!$H$8)+IF(G329='base para costos'!$G$9,'base para costos'!$H$9)+IF(G329='base para costos'!$G$10,'base para costos'!$H$10)+IF(G329='base para costos'!$G$11,'base para costos'!$H$11))</f>
        <v>0</v>
      </c>
      <c r="I329" s="95">
        <f>(C329/(('base para costos'!$J$3-D329)/100))</f>
        <v>1782.4845360824743</v>
      </c>
      <c r="J329" s="90">
        <f>(C329/(('base para costos'!$J$3-D329)/100-(0.08)))</f>
        <v>1942.7078651685392</v>
      </c>
      <c r="K329" s="114">
        <f>(D329+8+1.2)+(F329+H329)</f>
        <v>30.954999999999998</v>
      </c>
      <c r="L329" s="86">
        <v>0</v>
      </c>
      <c r="M329" s="117"/>
      <c r="N329" s="113">
        <f>C329/((100-K329)/100)+L329</f>
        <v>2504.1784343544064</v>
      </c>
      <c r="O329" s="114" t="s">
        <v>153</v>
      </c>
      <c r="P329" s="118" t="s">
        <v>152</v>
      </c>
    </row>
    <row r="330" spans="1:16" x14ac:dyDescent="0.25">
      <c r="A330" s="118" t="s">
        <v>859</v>
      </c>
      <c r="B330" s="118" t="s">
        <v>860</v>
      </c>
      <c r="C330" s="100">
        <v>195.16</v>
      </c>
      <c r="D330" s="1">
        <v>3</v>
      </c>
      <c r="E330" s="118">
        <v>15.5</v>
      </c>
      <c r="F330" s="117">
        <f t="shared" si="31"/>
        <v>18.754999999999999</v>
      </c>
      <c r="G330" s="116" t="s">
        <v>903</v>
      </c>
      <c r="H330" s="115">
        <f>(IF(G330='base para costos'!$G$3,'base para costos'!$H$3)+IF(G330='base para costos'!$G$4,'base para costos'!$H$4)+IF(G330='base para costos'!$G$5,'base para costos'!$H$5)+IF(G330='base para costos'!$G$6,'base para costos'!$H$6)+IF(G330='base para costos'!$G$7,'base para costos'!$H$7)+IF(G330='base para costos'!$G$8,'base para costos'!$H$8)+IF(G330='base para costos'!$G$9,'base para costos'!$H$9)+IF(G330='base para costos'!$G$10,'base para costos'!$H$10)+IF(G330='base para costos'!$G$11,'base para costos'!$H$11))</f>
        <v>0</v>
      </c>
      <c r="I330" s="95">
        <f>(C330/(('base para costos'!$J$3-D330)/100))</f>
        <v>201.1958762886598</v>
      </c>
      <c r="J330" s="90">
        <f>(C330/(('base para costos'!$J$3-D330)/100-(0.08)))</f>
        <v>219.28089887640448</v>
      </c>
      <c r="K330" s="114">
        <f>(D330+8+1.2)+(F330+H330)</f>
        <v>30.954999999999998</v>
      </c>
      <c r="L330" s="86">
        <v>0</v>
      </c>
      <c r="M330" s="117"/>
      <c r="N330" s="113">
        <f>C330/((100-K330)/100)+L330</f>
        <v>282.65623868491565</v>
      </c>
      <c r="O330" s="114" t="s">
        <v>230</v>
      </c>
      <c r="P330" s="118" t="s">
        <v>152</v>
      </c>
    </row>
    <row r="331" spans="1:16" x14ac:dyDescent="0.25">
      <c r="A331" s="118" t="s">
        <v>770</v>
      </c>
      <c r="B331" s="118" t="s">
        <v>771</v>
      </c>
      <c r="C331" s="100">
        <v>4810</v>
      </c>
      <c r="D331" s="1">
        <v>3</v>
      </c>
      <c r="E331" s="118">
        <v>15.5</v>
      </c>
      <c r="F331" s="117">
        <f t="shared" si="31"/>
        <v>18.754999999999999</v>
      </c>
      <c r="G331" s="116" t="s">
        <v>903</v>
      </c>
      <c r="H331" s="115">
        <f>(IF(G331='base para costos'!$G$3,'base para costos'!$H$3)+IF(G331='base para costos'!$G$4,'base para costos'!$H$4)+IF(G331='base para costos'!$G$5,'base para costos'!$H$5)+IF(G331='base para costos'!$G$6,'base para costos'!$H$6)+IF(G331='base para costos'!$G$7,'base para costos'!$H$7)+IF(G331='base para costos'!$G$8,'base para costos'!$H$8)+IF(G331='base para costos'!$G$9,'base para costos'!$H$9)+IF(G331='base para costos'!$G$10,'base para costos'!$H$10)+IF(G331='base para costos'!$G$11,'base para costos'!$H$11))</f>
        <v>0</v>
      </c>
      <c r="I331" s="95">
        <f>(C331/(('base para costos'!$J$3-D331)/100))</f>
        <v>4958.7628865979386</v>
      </c>
      <c r="J331" s="90">
        <f>(C331/(('base para costos'!$J$3-D331)/100-(0.08)))</f>
        <v>5404.4943820224717</v>
      </c>
      <c r="K331" s="114">
        <f>(D331+8+1.2)+(F331+H331)</f>
        <v>30.954999999999998</v>
      </c>
      <c r="L331" s="86">
        <v>0</v>
      </c>
      <c r="M331" s="117"/>
      <c r="N331" s="113">
        <f>C331/((100-K331)/100)+L331</f>
        <v>6966.4711420088352</v>
      </c>
      <c r="O331" s="114" t="s">
        <v>168</v>
      </c>
      <c r="P331" s="118" t="s">
        <v>152</v>
      </c>
    </row>
    <row r="332" spans="1:16" x14ac:dyDescent="0.25">
      <c r="A332" s="118" t="s">
        <v>736</v>
      </c>
      <c r="B332" s="118" t="s">
        <v>737</v>
      </c>
      <c r="C332" s="100">
        <v>5980</v>
      </c>
      <c r="D332" s="1">
        <v>3</v>
      </c>
      <c r="E332" s="118">
        <v>15.5</v>
      </c>
      <c r="F332" s="117">
        <f t="shared" si="31"/>
        <v>18.754999999999999</v>
      </c>
      <c r="G332" s="116" t="s">
        <v>903</v>
      </c>
      <c r="H332" s="115">
        <f>(IF(G332='base para costos'!$G$3,'base para costos'!$H$3)+IF(G332='base para costos'!$G$4,'base para costos'!$H$4)+IF(G332='base para costos'!$G$5,'base para costos'!$H$5)+IF(G332='base para costos'!$G$6,'base para costos'!$H$6)+IF(G332='base para costos'!$G$7,'base para costos'!$H$7)+IF(G332='base para costos'!$G$8,'base para costos'!$H$8)+IF(G332='base para costos'!$G$9,'base para costos'!$H$9)+IF(G332='base para costos'!$G$10,'base para costos'!$H$10)+IF(G332='base para costos'!$G$11,'base para costos'!$H$11))</f>
        <v>0</v>
      </c>
      <c r="I332" s="95">
        <f>(C332/(('base para costos'!$J$3-D332)/100))</f>
        <v>6164.9484536082473</v>
      </c>
      <c r="J332" s="90">
        <f>(C332/(('base para costos'!$J$3-D332)/100-(0.08)))</f>
        <v>6719.1011235955057</v>
      </c>
      <c r="K332" s="114">
        <f>(D332+8+1.2)+(F332+H332)</f>
        <v>30.954999999999998</v>
      </c>
      <c r="L332" s="86">
        <v>0</v>
      </c>
      <c r="M332" s="117"/>
      <c r="N332" s="113">
        <f>C332/((100-K332)/100)+L332</f>
        <v>8661.0181765515244</v>
      </c>
      <c r="O332" s="114" t="s">
        <v>153</v>
      </c>
      <c r="P332" s="118" t="s">
        <v>152</v>
      </c>
    </row>
    <row r="333" spans="1:16" x14ac:dyDescent="0.25">
      <c r="A333" s="118" t="s">
        <v>738</v>
      </c>
      <c r="B333" s="118" t="s">
        <v>739</v>
      </c>
      <c r="C333" s="100">
        <v>1950</v>
      </c>
      <c r="D333" s="1">
        <v>3</v>
      </c>
      <c r="E333" s="118">
        <v>15.5</v>
      </c>
      <c r="F333" s="117">
        <f t="shared" si="31"/>
        <v>18.754999999999999</v>
      </c>
      <c r="G333" s="116" t="s">
        <v>903</v>
      </c>
      <c r="H333" s="115">
        <f>(IF(G333='base para costos'!$G$3,'base para costos'!$H$3)+IF(G333='base para costos'!$G$4,'base para costos'!$H$4)+IF(G333='base para costos'!$G$5,'base para costos'!$H$5)+IF(G333='base para costos'!$G$6,'base para costos'!$H$6)+IF(G333='base para costos'!$G$7,'base para costos'!$H$7)+IF(G333='base para costos'!$G$8,'base para costos'!$H$8)+IF(G333='base para costos'!$G$9,'base para costos'!$H$9)+IF(G333='base para costos'!$G$10,'base para costos'!$H$10)+IF(G333='base para costos'!$G$11,'base para costos'!$H$11))</f>
        <v>0</v>
      </c>
      <c r="I333" s="95">
        <f>(C333/(('base para costos'!$J$3-D333)/100))</f>
        <v>2010.3092783505156</v>
      </c>
      <c r="J333" s="90">
        <f>(C333/(('base para costos'!$J$3-D333)/100-(0.08)))</f>
        <v>2191.0112359550562</v>
      </c>
      <c r="K333" s="114">
        <f>(D333+8+1.2)+(F333+H333)</f>
        <v>30.954999999999998</v>
      </c>
      <c r="L333" s="86">
        <v>0</v>
      </c>
      <c r="M333" s="117"/>
      <c r="N333" s="113">
        <f>C333/((100-K333)/100)+L333</f>
        <v>2824.2450575711491</v>
      </c>
      <c r="O333" s="114" t="s">
        <v>230</v>
      </c>
      <c r="P333" s="118" t="s">
        <v>152</v>
      </c>
    </row>
    <row r="334" spans="1:16" x14ac:dyDescent="0.25">
      <c r="A334" s="118" t="s">
        <v>718</v>
      </c>
      <c r="B334" s="118" t="s">
        <v>719</v>
      </c>
      <c r="C334" s="100">
        <v>3250</v>
      </c>
      <c r="D334" s="1">
        <v>3</v>
      </c>
      <c r="E334" s="118">
        <v>15.5</v>
      </c>
      <c r="F334" s="117">
        <f t="shared" si="31"/>
        <v>18.754999999999999</v>
      </c>
      <c r="G334" s="116" t="s">
        <v>903</v>
      </c>
      <c r="H334" s="115">
        <f>(IF(G334='base para costos'!$G$3,'base para costos'!$H$3)+IF(G334='base para costos'!$G$4,'base para costos'!$H$4)+IF(G334='base para costos'!$G$5,'base para costos'!$H$5)+IF(G334='base para costos'!$G$6,'base para costos'!$H$6)+IF(G334='base para costos'!$G$7,'base para costos'!$H$7)+IF(G334='base para costos'!$G$8,'base para costos'!$H$8)+IF(G334='base para costos'!$G$9,'base para costos'!$H$9)+IF(G334='base para costos'!$G$10,'base para costos'!$H$10)+IF(G334='base para costos'!$G$11,'base para costos'!$H$11))</f>
        <v>0</v>
      </c>
      <c r="I334" s="95">
        <f>(C334/(('base para costos'!$J$3-D334)/100))</f>
        <v>3350.5154639175257</v>
      </c>
      <c r="J334" s="90">
        <f>(C334/(('base para costos'!$J$3-D334)/100-(0.08)))</f>
        <v>3651.6853932584268</v>
      </c>
      <c r="K334" s="114">
        <f>(D334+8+1.2)+(F334+H334)</f>
        <v>30.954999999999998</v>
      </c>
      <c r="L334" s="86">
        <v>0</v>
      </c>
      <c r="M334" s="117"/>
      <c r="N334" s="113">
        <f>C334/((100-K334)/100)+L334</f>
        <v>4707.0750959519155</v>
      </c>
      <c r="O334" s="114" t="s">
        <v>168</v>
      </c>
      <c r="P334" s="118" t="s">
        <v>152</v>
      </c>
    </row>
    <row r="335" spans="1:16" x14ac:dyDescent="0.25">
      <c r="A335" s="118" t="s">
        <v>331</v>
      </c>
      <c r="B335" s="118" t="s">
        <v>332</v>
      </c>
      <c r="C335" s="100">
        <v>3639.99</v>
      </c>
      <c r="D335" s="1">
        <v>3</v>
      </c>
      <c r="E335" s="118">
        <v>15.5</v>
      </c>
      <c r="F335" s="117">
        <f t="shared" si="31"/>
        <v>18.754999999999999</v>
      </c>
      <c r="G335" s="116" t="s">
        <v>903</v>
      </c>
      <c r="H335" s="115">
        <f t="shared" ref="H335:H344" si="32">(IF(G335=$G$3,$H$3)+IF(G335=$G$4,$H$4)+IF(G335=$G$5,$H$5)+IF(G335=$G$6,$H$6)+IF(G335=$G$7,$H$7)+IF(G335=$G$8,$H$8)+IF(G335=$G$9,$H$9)+IF(G335=$G$10,$H$10)+IF(G335=$G$11,$H$11))</f>
        <v>0</v>
      </c>
      <c r="I335" s="95">
        <f>(C335/(($J$3-D335)/100))</f>
        <v>3752.5670103092784</v>
      </c>
      <c r="J335" s="90">
        <f>(C335/(($J$3-D335)/100-(0.08)))</f>
        <v>4089.8764044943819</v>
      </c>
      <c r="K335" s="114">
        <f>(D335+8+1.2)+(F335+H335)</f>
        <v>30.954999999999998</v>
      </c>
      <c r="L335" s="86">
        <v>0</v>
      </c>
      <c r="M335" s="117"/>
      <c r="N335" s="113">
        <f>C335/((100-K335)/100)+L335</f>
        <v>5271.9096241581574</v>
      </c>
      <c r="O335" s="114" t="s">
        <v>168</v>
      </c>
      <c r="P335" s="118" t="s">
        <v>152</v>
      </c>
    </row>
    <row r="336" spans="1:16" x14ac:dyDescent="0.25">
      <c r="A336" s="118" t="s">
        <v>333</v>
      </c>
      <c r="B336" s="118" t="s">
        <v>334</v>
      </c>
      <c r="C336" s="100">
        <v>3250</v>
      </c>
      <c r="D336" s="1">
        <v>3</v>
      </c>
      <c r="E336" s="118">
        <v>15.5</v>
      </c>
      <c r="F336" s="117">
        <f t="shared" si="31"/>
        <v>18.754999999999999</v>
      </c>
      <c r="G336" s="116" t="s">
        <v>903</v>
      </c>
      <c r="H336" s="115">
        <f t="shared" si="32"/>
        <v>0</v>
      </c>
      <c r="I336" s="95">
        <f>(C336/(($J$3-D336)/100))</f>
        <v>3350.5154639175257</v>
      </c>
      <c r="J336" s="90">
        <f>(C336/(($J$3-D336)/100-(0.08)))</f>
        <v>3651.6853932584268</v>
      </c>
      <c r="K336" s="114">
        <f>(D336+8+1.2)+(F336+H336)</f>
        <v>30.954999999999998</v>
      </c>
      <c r="L336" s="86">
        <v>0</v>
      </c>
      <c r="M336" s="117"/>
      <c r="N336" s="113">
        <f>C336/((100-K336)/100)+L336</f>
        <v>4707.0750959519155</v>
      </c>
      <c r="O336" s="114" t="s">
        <v>168</v>
      </c>
      <c r="P336" s="118" t="s">
        <v>152</v>
      </c>
    </row>
    <row r="337" spans="1:16" x14ac:dyDescent="0.25">
      <c r="A337" s="118" t="s">
        <v>886</v>
      </c>
      <c r="B337" s="118" t="s">
        <v>887</v>
      </c>
      <c r="C337" s="100">
        <v>153.62</v>
      </c>
      <c r="D337" s="1">
        <v>3</v>
      </c>
      <c r="E337" s="118">
        <v>15.5</v>
      </c>
      <c r="F337" s="117">
        <f t="shared" si="31"/>
        <v>18.754999999999999</v>
      </c>
      <c r="G337" s="116" t="s">
        <v>903</v>
      </c>
      <c r="H337" s="115">
        <f t="shared" si="32"/>
        <v>0</v>
      </c>
      <c r="I337" s="95">
        <f>(C337/(($J$3-D337)/100))</f>
        <v>158.37113402061857</v>
      </c>
      <c r="J337" s="90">
        <f>(C337/(($J$3-D337)/100-(0.08)))</f>
        <v>172.6067415730337</v>
      </c>
      <c r="K337" s="114">
        <f>(D337+8+1.2)+(F337+H337)</f>
        <v>30.954999999999998</v>
      </c>
      <c r="L337" s="86">
        <v>0</v>
      </c>
      <c r="M337" s="117"/>
      <c r="N337" s="113">
        <f>C337/((100-K337)/100)+L337</f>
        <v>222.49257730465638</v>
      </c>
      <c r="O337" s="114" t="s">
        <v>153</v>
      </c>
      <c r="P337" s="118" t="s">
        <v>152</v>
      </c>
    </row>
    <row r="338" spans="1:16" x14ac:dyDescent="0.25">
      <c r="A338" s="118" t="s">
        <v>284</v>
      </c>
      <c r="B338" s="118" t="s">
        <v>285</v>
      </c>
      <c r="C338" s="100">
        <v>5525.01</v>
      </c>
      <c r="D338" s="1">
        <v>3</v>
      </c>
      <c r="E338" s="118">
        <v>15.5</v>
      </c>
      <c r="F338" s="117">
        <f t="shared" si="31"/>
        <v>18.754999999999999</v>
      </c>
      <c r="G338" s="116" t="s">
        <v>903</v>
      </c>
      <c r="H338" s="115">
        <f t="shared" si="32"/>
        <v>0</v>
      </c>
      <c r="I338" s="95">
        <f>(C338/(($J$3-D338)/100))</f>
        <v>5695.8865979381444</v>
      </c>
      <c r="J338" s="90">
        <f>(C338/(($J$3-D338)/100-(0.08)))</f>
        <v>6207.8764044943819</v>
      </c>
      <c r="K338" s="114">
        <f>(D338+8+1.2)+(F338+H338)</f>
        <v>30.954999999999998</v>
      </c>
      <c r="L338" s="86">
        <v>0</v>
      </c>
      <c r="M338" s="117"/>
      <c r="N338" s="113">
        <f>C338/((100-K338)/100)+L338</f>
        <v>8002.0421464262436</v>
      </c>
      <c r="O338" s="114" t="s">
        <v>153</v>
      </c>
      <c r="P338" s="118" t="s">
        <v>152</v>
      </c>
    </row>
    <row r="339" spans="1:16" x14ac:dyDescent="0.25">
      <c r="A339" s="118" t="s">
        <v>286</v>
      </c>
      <c r="B339" s="118" t="s">
        <v>287</v>
      </c>
      <c r="C339" s="100">
        <v>9295</v>
      </c>
      <c r="D339" s="1">
        <v>3</v>
      </c>
      <c r="E339" s="118">
        <v>15.5</v>
      </c>
      <c r="F339" s="117">
        <f t="shared" si="31"/>
        <v>18.754999999999999</v>
      </c>
      <c r="G339" s="116" t="s">
        <v>903</v>
      </c>
      <c r="H339" s="115">
        <f t="shared" si="32"/>
        <v>0</v>
      </c>
      <c r="I339" s="95">
        <f>(C339/(($J$3-D339)/100))</f>
        <v>9582.4742268041246</v>
      </c>
      <c r="J339" s="90">
        <f>(C339/(($J$3-D339)/100-(0.08)))</f>
        <v>10443.8202247191</v>
      </c>
      <c r="K339" s="114">
        <f>(D339+8+1.2)+(F339+H339)</f>
        <v>30.954999999999998</v>
      </c>
      <c r="L339" s="86">
        <v>2000</v>
      </c>
      <c r="M339" s="117"/>
      <c r="N339" s="113">
        <f>C339/((100-K339)/100)+L339</f>
        <v>15462.234774422477</v>
      </c>
      <c r="O339" s="114" t="s">
        <v>153</v>
      </c>
      <c r="P339" s="118" t="s">
        <v>152</v>
      </c>
    </row>
    <row r="340" spans="1:16" x14ac:dyDescent="0.25">
      <c r="A340" s="118" t="s">
        <v>247</v>
      </c>
      <c r="B340" s="118" t="s">
        <v>248</v>
      </c>
      <c r="C340" s="100">
        <v>2730</v>
      </c>
      <c r="D340" s="1">
        <v>3</v>
      </c>
      <c r="E340" s="118">
        <v>15.5</v>
      </c>
      <c r="F340" s="117">
        <f t="shared" si="31"/>
        <v>18.754999999999999</v>
      </c>
      <c r="G340" s="116" t="s">
        <v>903</v>
      </c>
      <c r="H340" s="115">
        <f t="shared" si="32"/>
        <v>0</v>
      </c>
      <c r="I340" s="95">
        <f>(C340/(($J$3-D340)/100))</f>
        <v>2814.4329896907216</v>
      </c>
      <c r="J340" s="90">
        <f>(C340/(($J$3-D340)/100-(0.08)))</f>
        <v>3067.4157303370785</v>
      </c>
      <c r="K340" s="114">
        <f>(D340+8+1.2)+(F340+H340)</f>
        <v>30.954999999999998</v>
      </c>
      <c r="L340" s="86">
        <v>0</v>
      </c>
      <c r="M340" s="117"/>
      <c r="N340" s="113">
        <f>C340/((100-K340)/100)+L340</f>
        <v>3953.9430805996089</v>
      </c>
      <c r="O340" s="114" t="s">
        <v>168</v>
      </c>
      <c r="P340" s="118" t="s">
        <v>152</v>
      </c>
    </row>
    <row r="341" spans="1:16" x14ac:dyDescent="0.25">
      <c r="A341" s="118" t="s">
        <v>184</v>
      </c>
      <c r="B341" s="118" t="s">
        <v>185</v>
      </c>
      <c r="C341" s="100">
        <v>2954.55</v>
      </c>
      <c r="D341" s="1">
        <v>10</v>
      </c>
      <c r="E341" s="118">
        <v>15.5</v>
      </c>
      <c r="F341" s="117">
        <f t="shared" si="31"/>
        <v>18.754999999999999</v>
      </c>
      <c r="G341" s="116" t="s">
        <v>1300</v>
      </c>
      <c r="H341" s="115">
        <f t="shared" si="32"/>
        <v>0</v>
      </c>
      <c r="I341" s="95">
        <f>(C341/(($J$3-D341)/100))</f>
        <v>3282.8333333333335</v>
      </c>
      <c r="J341" s="90">
        <f>(C341/(($J$3-D341)/100-(0.08)))</f>
        <v>3603.1097560975609</v>
      </c>
      <c r="K341" s="114">
        <f>(D341+8+1.2)+(F341+H341)</f>
        <v>37.954999999999998</v>
      </c>
      <c r="L341" s="86">
        <v>1000</v>
      </c>
      <c r="M341" s="117"/>
      <c r="N341" s="113">
        <f>C341/((100-K341)/100)+L341</f>
        <v>5761.9469739705055</v>
      </c>
      <c r="O341" s="114" t="s">
        <v>168</v>
      </c>
      <c r="P341" s="118" t="s">
        <v>152</v>
      </c>
    </row>
    <row r="342" spans="1:16" x14ac:dyDescent="0.25">
      <c r="A342" s="118" t="s">
        <v>166</v>
      </c>
      <c r="B342" s="118" t="s">
        <v>167</v>
      </c>
      <c r="C342" s="100">
        <v>390</v>
      </c>
      <c r="D342" s="1">
        <v>3</v>
      </c>
      <c r="E342" s="118">
        <v>15.5</v>
      </c>
      <c r="F342" s="117">
        <f t="shared" si="31"/>
        <v>18.754999999999999</v>
      </c>
      <c r="G342" s="116" t="s">
        <v>903</v>
      </c>
      <c r="H342" s="115">
        <f t="shared" si="32"/>
        <v>0</v>
      </c>
      <c r="I342" s="95">
        <f>(C342/(($J$3-D342)/100))</f>
        <v>402.06185567010311</v>
      </c>
      <c r="J342" s="90">
        <f>(C342/(($J$3-D342)/100-(0.08)))</f>
        <v>438.20224719101122</v>
      </c>
      <c r="K342" s="114">
        <f>(D342+8+1.2)+(F342+H342)</f>
        <v>30.954999999999998</v>
      </c>
      <c r="L342" s="86">
        <v>0</v>
      </c>
      <c r="M342" s="117"/>
      <c r="N342" s="113">
        <f>C342/((100-K342)/100)+L342</f>
        <v>564.8490115142298</v>
      </c>
      <c r="O342" s="114" t="s">
        <v>168</v>
      </c>
      <c r="P342" s="118" t="s">
        <v>152</v>
      </c>
    </row>
    <row r="343" spans="1:16" x14ac:dyDescent="0.25">
      <c r="A343" s="118" t="s">
        <v>150</v>
      </c>
      <c r="B343" s="118" t="s">
        <v>151</v>
      </c>
      <c r="C343" s="100">
        <v>2339.35</v>
      </c>
      <c r="D343" s="1">
        <v>3</v>
      </c>
      <c r="E343" s="118">
        <v>15.5</v>
      </c>
      <c r="F343" s="117">
        <f t="shared" si="31"/>
        <v>18.754999999999999</v>
      </c>
      <c r="G343" s="116" t="s">
        <v>903</v>
      </c>
      <c r="H343" s="115">
        <f t="shared" si="32"/>
        <v>0</v>
      </c>
      <c r="I343" s="95">
        <f>(C343/(($J$3-D343)/100))</f>
        <v>2411.7010309278348</v>
      </c>
      <c r="J343" s="90">
        <f>(C343/(($J$3-D343)/100-(0.08)))</f>
        <v>2628.4831460674154</v>
      </c>
      <c r="K343" s="114">
        <f>(D343+8+1.2)+(F343+H343)</f>
        <v>30.954999999999998</v>
      </c>
      <c r="L343" s="86">
        <v>1000</v>
      </c>
      <c r="M343" s="117"/>
      <c r="N343" s="113">
        <f>C343/((100-K343)/100)+L343</f>
        <v>4388.1526540661889</v>
      </c>
      <c r="O343" s="114" t="s">
        <v>153</v>
      </c>
      <c r="P343" s="118" t="s">
        <v>152</v>
      </c>
    </row>
    <row r="344" spans="1:16" x14ac:dyDescent="0.25">
      <c r="A344" s="118" t="s">
        <v>882</v>
      </c>
      <c r="B344" s="118" t="s">
        <v>883</v>
      </c>
      <c r="C344" s="100">
        <v>199.71</v>
      </c>
      <c r="D344" s="1">
        <v>3</v>
      </c>
      <c r="E344" s="118">
        <v>15.5</v>
      </c>
      <c r="F344" s="117">
        <f t="shared" si="31"/>
        <v>18.754999999999999</v>
      </c>
      <c r="G344" s="116" t="s">
        <v>903</v>
      </c>
      <c r="H344" s="115">
        <f t="shared" si="32"/>
        <v>0</v>
      </c>
      <c r="I344" s="95">
        <f>(C344/(($J$3-D344)/100))</f>
        <v>205.88659793814435</v>
      </c>
      <c r="J344" s="90">
        <f>(C344/(($J$3-D344)/100-(0.08)))</f>
        <v>224.3932584269663</v>
      </c>
      <c r="K344" s="114">
        <f>(D344+8+1.2)+(F344+H344)</f>
        <v>30.954999999999998</v>
      </c>
      <c r="L344" s="86">
        <v>0</v>
      </c>
      <c r="M344" s="117"/>
      <c r="N344" s="113">
        <f>C344/((100-K344)/100)+L344</f>
        <v>289.24614381924835</v>
      </c>
      <c r="O344" s="114" t="s">
        <v>153</v>
      </c>
      <c r="P344" s="118" t="s">
        <v>152</v>
      </c>
    </row>
    <row r="345" spans="1:16" x14ac:dyDescent="0.25">
      <c r="A345" s="118" t="s">
        <v>412</v>
      </c>
      <c r="B345" s="118" t="s">
        <v>413</v>
      </c>
      <c r="C345" s="100">
        <v>780</v>
      </c>
      <c r="D345" s="1">
        <v>3</v>
      </c>
      <c r="E345" s="118">
        <v>15.5</v>
      </c>
      <c r="F345" s="117">
        <f t="shared" si="31"/>
        <v>18.754999999999999</v>
      </c>
      <c r="G345" s="116" t="s">
        <v>903</v>
      </c>
      <c r="H345" s="115">
        <f>(IF(G345='base para costos'!$G$3,'base para costos'!$H$3)+IF(G345='base para costos'!$G$4,'base para costos'!$H$4)+IF(G345='base para costos'!$G$5,'base para costos'!$H$5)+IF(G345='base para costos'!$G$6,'base para costos'!$H$6)+IF(G345='base para costos'!$G$7,'base para costos'!$H$7)+IF(G345='base para costos'!$G$8,'base para costos'!$H$8)+IF(G345='base para costos'!$G$9,'base para costos'!$H$9)+IF(G345='base para costos'!$G$10,'base para costos'!$H$10)+IF(G345='base para costos'!$G$11,'base para costos'!$H$11))</f>
        <v>0</v>
      </c>
      <c r="I345" s="95">
        <f>(C345/(('base para costos'!$J$3-D345)/100))</f>
        <v>804.12371134020623</v>
      </c>
      <c r="J345" s="90">
        <f>(C345/(('base para costos'!$J$3-D345)/100-(0.08)))</f>
        <v>876.40449438202245</v>
      </c>
      <c r="K345" s="114">
        <f>(D345+8+1.2)+(F345+H345)</f>
        <v>30.954999999999998</v>
      </c>
      <c r="L345" s="86">
        <v>1000</v>
      </c>
      <c r="M345" s="117"/>
      <c r="N345" s="113">
        <f>C345/((100-K345)/100)+L345</f>
        <v>2129.6980230284598</v>
      </c>
      <c r="O345" s="114" t="s">
        <v>168</v>
      </c>
      <c r="P345" s="118" t="s">
        <v>152</v>
      </c>
    </row>
    <row r="346" spans="1:16" x14ac:dyDescent="0.25">
      <c r="A346" s="118" t="s">
        <v>392</v>
      </c>
      <c r="B346" s="118" t="s">
        <v>393</v>
      </c>
      <c r="C346" s="100">
        <v>2080</v>
      </c>
      <c r="D346" s="1">
        <v>3</v>
      </c>
      <c r="E346" s="118">
        <v>15.5</v>
      </c>
      <c r="F346" s="117">
        <f t="shared" si="31"/>
        <v>18.754999999999999</v>
      </c>
      <c r="G346" s="116" t="s">
        <v>903</v>
      </c>
      <c r="H346" s="115">
        <f>(IF(G346='base para costos'!$G$3,'base para costos'!$H$3)+IF(G346='base para costos'!$G$4,'base para costos'!$H$4)+IF(G346='base para costos'!$G$5,'base para costos'!$H$5)+IF(G346='base para costos'!$G$6,'base para costos'!$H$6)+IF(G346='base para costos'!$G$7,'base para costos'!$H$7)+IF(G346='base para costos'!$G$8,'base para costos'!$H$8)+IF(G346='base para costos'!$G$9,'base para costos'!$H$9)+IF(G346='base para costos'!$G$10,'base para costos'!$H$10)+IF(G346='base para costos'!$G$11,'base para costos'!$H$11))</f>
        <v>0</v>
      </c>
      <c r="I346" s="95">
        <f>(C346/(('base para costos'!$J$3-D346)/100))</f>
        <v>2144.3298969072166</v>
      </c>
      <c r="J346" s="90">
        <f>(C346/(('base para costos'!$J$3-D346)/100-(0.08)))</f>
        <v>2337.0786516853932</v>
      </c>
      <c r="K346" s="114">
        <f>(D346+8+1.2)+(F346+H346)</f>
        <v>30.954999999999998</v>
      </c>
      <c r="L346" s="86">
        <v>0</v>
      </c>
      <c r="M346" s="117"/>
      <c r="N346" s="113">
        <f>C346/((100-K346)/100)+L346</f>
        <v>3012.5280614092258</v>
      </c>
      <c r="O346" s="114" t="s">
        <v>168</v>
      </c>
      <c r="P346" s="118" t="s">
        <v>152</v>
      </c>
    </row>
    <row r="347" spans="1:16" x14ac:dyDescent="0.25">
      <c r="A347" s="118" t="s">
        <v>491</v>
      </c>
      <c r="B347" s="118" t="s">
        <v>492</v>
      </c>
      <c r="C347" s="100">
        <v>5200</v>
      </c>
      <c r="D347" s="1">
        <v>3</v>
      </c>
      <c r="E347" s="118">
        <v>15.5</v>
      </c>
      <c r="F347" s="117">
        <f t="shared" ref="F347:F370" si="33">E347*1.21</f>
        <v>18.754999999999999</v>
      </c>
      <c r="G347" s="116" t="s">
        <v>903</v>
      </c>
      <c r="H347" s="115">
        <f>(IF(G347='base para costos'!$G$3,'base para costos'!$H$3)+IF(G347='base para costos'!$G$4,'base para costos'!$H$4)+IF(G347='base para costos'!$G$5,'base para costos'!$H$5)+IF(G347='base para costos'!$G$6,'base para costos'!$H$6)+IF(G347='base para costos'!$G$7,'base para costos'!$H$7)+IF(G347='base para costos'!$G$8,'base para costos'!$H$8)+IF(G347='base para costos'!$G$9,'base para costos'!$H$9)+IF(G347='base para costos'!$G$10,'base para costos'!$H$10)+IF(G347='base para costos'!$G$11,'base para costos'!$H$11))</f>
        <v>0</v>
      </c>
      <c r="I347" s="95">
        <f>(C347/(('base para costos'!$J$3-D347)/100))</f>
        <v>5360.8247422680415</v>
      </c>
      <c r="J347" s="90">
        <f>(C347/(('base para costos'!$J$3-D347)/100-(0.08)))</f>
        <v>5842.696629213483</v>
      </c>
      <c r="K347" s="114">
        <f>(D347+8+1.2)+(F347+H347)</f>
        <v>30.954999999999998</v>
      </c>
      <c r="L347" s="86">
        <v>0</v>
      </c>
      <c r="M347" s="117"/>
      <c r="N347" s="113">
        <f>C347/((100-K347)/100)+L347</f>
        <v>7531.3201535230646</v>
      </c>
      <c r="O347" s="114" t="s">
        <v>153</v>
      </c>
      <c r="P347" s="118" t="s">
        <v>152</v>
      </c>
    </row>
    <row r="348" spans="1:16" x14ac:dyDescent="0.25">
      <c r="A348" s="118" t="s">
        <v>448</v>
      </c>
      <c r="B348" s="118" t="s">
        <v>449</v>
      </c>
      <c r="C348" s="100">
        <v>3835</v>
      </c>
      <c r="D348" s="1">
        <v>3</v>
      </c>
      <c r="E348" s="118">
        <v>15.5</v>
      </c>
      <c r="F348" s="117">
        <f t="shared" si="33"/>
        <v>18.754999999999999</v>
      </c>
      <c r="G348" s="116" t="s">
        <v>903</v>
      </c>
      <c r="H348" s="115">
        <f>(IF(G348='base para costos'!$G$3,'base para costos'!$H$3)+IF(G348='base para costos'!$G$4,'base para costos'!$H$4)+IF(G348='base para costos'!$G$5,'base para costos'!$H$5)+IF(G348='base para costos'!$G$6,'base para costos'!$H$6)+IF(G348='base para costos'!$G$7,'base para costos'!$H$7)+IF(G348='base para costos'!$G$8,'base para costos'!$H$8)+IF(G348='base para costos'!$G$9,'base para costos'!$H$9)+IF(G348='base para costos'!$G$10,'base para costos'!$H$10)+IF(G348='base para costos'!$G$11,'base para costos'!$H$11))</f>
        <v>0</v>
      </c>
      <c r="I348" s="95">
        <f>(C348/(('base para costos'!$J$3-D348)/100))</f>
        <v>3953.6082474226805</v>
      </c>
      <c r="J348" s="90">
        <f>(C348/(('base para costos'!$J$3-D348)/100-(0.08)))</f>
        <v>4308.9887640449433</v>
      </c>
      <c r="K348" s="114">
        <f>(D348+8+1.2)+(F348+H348)</f>
        <v>30.954999999999998</v>
      </c>
      <c r="L348" s="86">
        <v>0</v>
      </c>
      <c r="M348" s="117"/>
      <c r="N348" s="113">
        <f>C348/((100-K348)/100)+L348</f>
        <v>5554.3486132232601</v>
      </c>
      <c r="O348" s="114" t="s">
        <v>168</v>
      </c>
      <c r="P348" s="118" t="s">
        <v>152</v>
      </c>
    </row>
    <row r="349" spans="1:16" x14ac:dyDescent="0.25">
      <c r="A349" s="118" t="s">
        <v>429</v>
      </c>
      <c r="B349" s="118" t="s">
        <v>430</v>
      </c>
      <c r="C349" s="100">
        <v>1950</v>
      </c>
      <c r="D349" s="1">
        <v>3</v>
      </c>
      <c r="E349" s="118">
        <v>15.5</v>
      </c>
      <c r="F349" s="117">
        <f t="shared" si="33"/>
        <v>18.754999999999999</v>
      </c>
      <c r="G349" s="116" t="s">
        <v>903</v>
      </c>
      <c r="H349" s="115">
        <f>(IF(G349='base para costos'!$G$3,'base para costos'!$H$3)+IF(G349='base para costos'!$G$4,'base para costos'!$H$4)+IF(G349='base para costos'!$G$5,'base para costos'!$H$5)+IF(G349='base para costos'!$G$6,'base para costos'!$H$6)+IF(G349='base para costos'!$G$7,'base para costos'!$H$7)+IF(G349='base para costos'!$G$8,'base para costos'!$H$8)+IF(G349='base para costos'!$G$9,'base para costos'!$H$9)+IF(G349='base para costos'!$G$10,'base para costos'!$H$10)+IF(G349='base para costos'!$G$11,'base para costos'!$H$11))</f>
        <v>0</v>
      </c>
      <c r="I349" s="95">
        <f>(C349/(('base para costos'!$J$3-D349)/100))</f>
        <v>2010.3092783505156</v>
      </c>
      <c r="J349" s="90">
        <f>(C349/(('base para costos'!$J$3-D349)/100-(0.08)))</f>
        <v>2191.0112359550562</v>
      </c>
      <c r="K349" s="114">
        <f>(D349+8+1.2)+(F349+H349)</f>
        <v>30.954999999999998</v>
      </c>
      <c r="L349" s="86">
        <v>0</v>
      </c>
      <c r="M349" s="117"/>
      <c r="N349" s="113">
        <f>C349/((100-K349)/100)+L349</f>
        <v>2824.2450575711491</v>
      </c>
      <c r="O349" s="114" t="s">
        <v>153</v>
      </c>
      <c r="P349" s="118" t="s">
        <v>152</v>
      </c>
    </row>
    <row r="350" spans="1:16" x14ac:dyDescent="0.25">
      <c r="A350" s="118" t="s">
        <v>497</v>
      </c>
      <c r="B350" s="118" t="s">
        <v>498</v>
      </c>
      <c r="C350" s="100">
        <v>1235</v>
      </c>
      <c r="D350" s="1">
        <v>3</v>
      </c>
      <c r="E350" s="118">
        <v>15.5</v>
      </c>
      <c r="F350" s="117">
        <f t="shared" si="33"/>
        <v>18.754999999999999</v>
      </c>
      <c r="G350" s="116" t="s">
        <v>903</v>
      </c>
      <c r="H350" s="115">
        <f>(IF(G350='base para costos'!$G$3,'base para costos'!$H$3)+IF(G350='base para costos'!$G$4,'base para costos'!$H$4)+IF(G350='base para costos'!$G$5,'base para costos'!$H$5)+IF(G350='base para costos'!$G$6,'base para costos'!$H$6)+IF(G350='base para costos'!$G$7,'base para costos'!$H$7)+IF(G350='base para costos'!$G$8,'base para costos'!$H$8)+IF(G350='base para costos'!$G$9,'base para costos'!$H$9)+IF(G350='base para costos'!$G$10,'base para costos'!$H$10)+IF(G350='base para costos'!$G$11,'base para costos'!$H$11))</f>
        <v>0</v>
      </c>
      <c r="I350" s="95">
        <f>(C350/(('base para costos'!$J$3-D350)/100))</f>
        <v>1273.1958762886597</v>
      </c>
      <c r="J350" s="90">
        <f>(C350/(('base para costos'!$J$3-D350)/100-(0.08)))</f>
        <v>1387.6404494382023</v>
      </c>
      <c r="K350" s="114">
        <f>(D350+8+1.2)+(F350+H350)</f>
        <v>30.954999999999998</v>
      </c>
      <c r="L350" s="86">
        <v>0</v>
      </c>
      <c r="M350" s="117"/>
      <c r="N350" s="113">
        <f>C350/((100-K350)/100)+L350</f>
        <v>1788.6885364617278</v>
      </c>
      <c r="O350" s="114" t="s">
        <v>168</v>
      </c>
      <c r="P350" s="118" t="s">
        <v>152</v>
      </c>
    </row>
    <row r="351" spans="1:16" x14ac:dyDescent="0.25">
      <c r="A351" s="118" t="s">
        <v>499</v>
      </c>
      <c r="B351" s="118" t="s">
        <v>500</v>
      </c>
      <c r="C351" s="100">
        <v>2145</v>
      </c>
      <c r="D351" s="1">
        <v>3</v>
      </c>
      <c r="E351" s="118">
        <v>15.5</v>
      </c>
      <c r="F351" s="117">
        <f t="shared" si="33"/>
        <v>18.754999999999999</v>
      </c>
      <c r="G351" s="116" t="s">
        <v>903</v>
      </c>
      <c r="H351" s="115">
        <f>(IF(G351='base para costos'!$G$3,'base para costos'!$H$3)+IF(G351='base para costos'!$G$4,'base para costos'!$H$4)+IF(G351='base para costos'!$G$5,'base para costos'!$H$5)+IF(G351='base para costos'!$G$6,'base para costos'!$H$6)+IF(G351='base para costos'!$G$7,'base para costos'!$H$7)+IF(G351='base para costos'!$G$8,'base para costos'!$H$8)+IF(G351='base para costos'!$G$9,'base para costos'!$H$9)+IF(G351='base para costos'!$G$10,'base para costos'!$H$10)+IF(G351='base para costos'!$G$11,'base para costos'!$H$11))</f>
        <v>0</v>
      </c>
      <c r="I351" s="95">
        <f>(C351/(('base para costos'!$J$3-D351)/100))</f>
        <v>2211.3402061855672</v>
      </c>
      <c r="J351" s="90">
        <f>(C351/(('base para costos'!$J$3-D351)/100-(0.08)))</f>
        <v>2410.1123595505619</v>
      </c>
      <c r="K351" s="114">
        <f>(D351+8+1.2)+(F351+H351)</f>
        <v>30.954999999999998</v>
      </c>
      <c r="L351" s="86">
        <v>0</v>
      </c>
      <c r="M351" s="117"/>
      <c r="N351" s="113">
        <f>C351/((100-K351)/100)+L351</f>
        <v>3106.6695633282643</v>
      </c>
      <c r="O351" s="114" t="s">
        <v>168</v>
      </c>
      <c r="P351" s="118" t="s">
        <v>152</v>
      </c>
    </row>
    <row r="352" spans="1:16" x14ac:dyDescent="0.25">
      <c r="A352" s="118" t="s">
        <v>523</v>
      </c>
      <c r="B352" s="118" t="s">
        <v>524</v>
      </c>
      <c r="C352" s="100">
        <v>4451.2</v>
      </c>
      <c r="D352" s="1">
        <v>3</v>
      </c>
      <c r="E352" s="118">
        <v>15.5</v>
      </c>
      <c r="F352" s="117">
        <f t="shared" si="33"/>
        <v>18.754999999999999</v>
      </c>
      <c r="G352" s="116" t="s">
        <v>903</v>
      </c>
      <c r="H352" s="115">
        <f>(IF(G352='base para costos'!$G$3,'base para costos'!$H$3)+IF(G352='base para costos'!$G$4,'base para costos'!$H$4)+IF(G352='base para costos'!$G$5,'base para costos'!$H$5)+IF(G352='base para costos'!$G$6,'base para costos'!$H$6)+IF(G352='base para costos'!$G$7,'base para costos'!$H$7)+IF(G352='base para costos'!$G$8,'base para costos'!$H$8)+IF(G352='base para costos'!$G$9,'base para costos'!$H$9)+IF(G352='base para costos'!$G$10,'base para costos'!$H$10)+IF(G352='base para costos'!$G$11,'base para costos'!$H$11))</f>
        <v>0</v>
      </c>
      <c r="I352" s="95">
        <f>(C352/(('base para costos'!$J$3-D352)/100))</f>
        <v>4588.8659793814431</v>
      </c>
      <c r="J352" s="90">
        <f>(C352/(('base para costos'!$J$3-D352)/100-(0.08)))</f>
        <v>5001.348314606741</v>
      </c>
      <c r="K352" s="114">
        <f>(D352+8+1.2)+(F352+H352)</f>
        <v>30.954999999999998</v>
      </c>
      <c r="L352" s="86">
        <v>0</v>
      </c>
      <c r="M352" s="117"/>
      <c r="N352" s="113">
        <f>C352/((100-K352)/100)+L352</f>
        <v>6446.8100514157431</v>
      </c>
      <c r="O352" s="114" t="s">
        <v>153</v>
      </c>
      <c r="P352" s="118" t="s">
        <v>152</v>
      </c>
    </row>
    <row r="353" spans="1:16" x14ac:dyDescent="0.25">
      <c r="A353" s="118" t="s">
        <v>506</v>
      </c>
      <c r="B353" s="118" t="s">
        <v>507</v>
      </c>
      <c r="C353" s="100">
        <v>1310.4100000000001</v>
      </c>
      <c r="D353" s="1">
        <v>3</v>
      </c>
      <c r="E353" s="118">
        <v>16.5</v>
      </c>
      <c r="F353" s="117">
        <f t="shared" si="33"/>
        <v>19.965</v>
      </c>
      <c r="G353" s="116" t="s">
        <v>903</v>
      </c>
      <c r="H353" s="115">
        <f>(IF(G353='base para costos'!$G$3,'base para costos'!$H$3)+IF(G353='base para costos'!$G$4,'base para costos'!$H$4)+IF(G353='base para costos'!$G$5,'base para costos'!$H$5)+IF(G353='base para costos'!$G$6,'base para costos'!$H$6)+IF(G353='base para costos'!$G$7,'base para costos'!$H$7)+IF(G353='base para costos'!$G$8,'base para costos'!$H$8)+IF(G353='base para costos'!$G$9,'base para costos'!$H$9)+IF(G353='base para costos'!$G$10,'base para costos'!$H$10)+IF(G353='base para costos'!$G$11,'base para costos'!$H$11))</f>
        <v>0</v>
      </c>
      <c r="I353" s="95">
        <f>(C353/(('base para costos'!$J$3-D353)/100))</f>
        <v>1350.9381443298971</v>
      </c>
      <c r="J353" s="90">
        <f>(C353/(('base para costos'!$J$3-D353)/100-(0.08)))</f>
        <v>1472.370786516854</v>
      </c>
      <c r="K353" s="114">
        <f>(D353+8+1.2)+(F353+H353)</f>
        <v>32.164999999999999</v>
      </c>
      <c r="L353" s="86">
        <v>0</v>
      </c>
      <c r="M353" s="117"/>
      <c r="N353" s="113">
        <f>C353/((100-K353)/100)+L353</f>
        <v>1931.7608903958132</v>
      </c>
      <c r="O353" s="114" t="s">
        <v>153</v>
      </c>
      <c r="P353" s="118" t="s">
        <v>508</v>
      </c>
    </row>
    <row r="354" spans="1:16" x14ac:dyDescent="0.25">
      <c r="A354" s="118" t="s">
        <v>531</v>
      </c>
      <c r="B354" s="118" t="s">
        <v>532</v>
      </c>
      <c r="C354" s="100">
        <v>2640.95</v>
      </c>
      <c r="D354" s="1">
        <v>3</v>
      </c>
      <c r="E354" s="118">
        <v>15.5</v>
      </c>
      <c r="F354" s="117">
        <f t="shared" si="33"/>
        <v>18.754999999999999</v>
      </c>
      <c r="G354" s="116" t="s">
        <v>902</v>
      </c>
      <c r="H354" s="115">
        <f>(IF(G354='base para costos'!$G$3,'base para costos'!$H$3)+IF(G354='base para costos'!$G$4,'base para costos'!$H$4)+IF(G354='base para costos'!$G$5,'base para costos'!$H$5)+IF(G354='base para costos'!$G$6,'base para costos'!$H$6)+IF(G354='base para costos'!$G$7,'base para costos'!$H$7)+IF(G354='base para costos'!$G$8,'base para costos'!$H$8)+IF(G354='base para costos'!$G$9,'base para costos'!$H$9)+IF(G354='base para costos'!$G$10,'base para costos'!$H$10)+IF(G354='base para costos'!$G$11,'base para costos'!$H$11))</f>
        <v>0</v>
      </c>
      <c r="I354" s="95">
        <f>(C354/(('base para costos'!$J$3-D354)/100))</f>
        <v>2722.6288659793813</v>
      </c>
      <c r="J354" s="90">
        <f>(C354/(('base para costos'!$J$3-D354)/100-(0.08)))</f>
        <v>2967.3595505617973</v>
      </c>
      <c r="K354" s="114">
        <f>(D354+8+1.2)+(F354+H354)</f>
        <v>30.954999999999998</v>
      </c>
      <c r="L354" s="86">
        <v>2400</v>
      </c>
      <c r="M354" s="117"/>
      <c r="N354" s="113">
        <f>C354/((100-K354)/100)+L354</f>
        <v>6224.9692229705261</v>
      </c>
      <c r="O354" s="114" t="s">
        <v>153</v>
      </c>
      <c r="P354" s="118" t="s">
        <v>152</v>
      </c>
    </row>
    <row r="355" spans="1:16" x14ac:dyDescent="0.25">
      <c r="A355" s="118" t="s">
        <v>539</v>
      </c>
      <c r="B355" s="118" t="s">
        <v>540</v>
      </c>
      <c r="C355" s="100">
        <v>2054</v>
      </c>
      <c r="D355" s="1">
        <v>10</v>
      </c>
      <c r="E355" s="118">
        <v>15.5</v>
      </c>
      <c r="F355" s="117">
        <f t="shared" si="33"/>
        <v>18.754999999999999</v>
      </c>
      <c r="G355" s="116" t="s">
        <v>903</v>
      </c>
      <c r="H355" s="115">
        <f>(IF(G355='base para costos'!$G$3,'base para costos'!$H$3)+IF(G355='base para costos'!$G$4,'base para costos'!$H$4)+IF(G355='base para costos'!$G$5,'base para costos'!$H$5)+IF(G355='base para costos'!$G$6,'base para costos'!$H$6)+IF(G355='base para costos'!$G$7,'base para costos'!$H$7)+IF(G355='base para costos'!$G$8,'base para costos'!$H$8)+IF(G355='base para costos'!$G$9,'base para costos'!$H$9)+IF(G355='base para costos'!$G$10,'base para costos'!$H$10)+IF(G355='base para costos'!$G$11,'base para costos'!$H$11))</f>
        <v>0</v>
      </c>
      <c r="I355" s="95">
        <f>(C355/(('base para costos'!$J$3-D355)/100))</f>
        <v>2282.2222222222222</v>
      </c>
      <c r="J355" s="90">
        <f>(C355/(('base para costos'!$J$3-D355)/100-(0.08)))</f>
        <v>2504.8780487804875</v>
      </c>
      <c r="K355" s="114">
        <f>(D355+8+1.2)+(F355+H355)</f>
        <v>37.954999999999998</v>
      </c>
      <c r="L355" s="86">
        <v>0</v>
      </c>
      <c r="M355" s="117"/>
      <c r="N355" s="113">
        <f>C355/((100-K355)/100)+L355</f>
        <v>3310.5004432266901</v>
      </c>
      <c r="O355" s="114" t="s">
        <v>153</v>
      </c>
      <c r="P355" s="118" t="s">
        <v>152</v>
      </c>
    </row>
    <row r="356" spans="1:16" x14ac:dyDescent="0.25">
      <c r="A356" s="118" t="s">
        <v>584</v>
      </c>
      <c r="B356" s="118" t="s">
        <v>585</v>
      </c>
      <c r="C356" s="100">
        <v>3250</v>
      </c>
      <c r="D356" s="1">
        <v>3</v>
      </c>
      <c r="E356" s="118">
        <v>15.5</v>
      </c>
      <c r="F356" s="117">
        <f t="shared" si="33"/>
        <v>18.754999999999999</v>
      </c>
      <c r="G356" s="116" t="s">
        <v>903</v>
      </c>
      <c r="H356" s="115">
        <f>(IF(G356='base para costos'!$G$3,'base para costos'!$H$3)+IF(G356='base para costos'!$G$4,'base para costos'!$H$4)+IF(G356='base para costos'!$G$5,'base para costos'!$H$5)+IF(G356='base para costos'!$G$6,'base para costos'!$H$6)+IF(G356='base para costos'!$G$7,'base para costos'!$H$7)+IF(G356='base para costos'!$G$8,'base para costos'!$H$8)+IF(G356='base para costos'!$G$9,'base para costos'!$H$9)+IF(G356='base para costos'!$G$10,'base para costos'!$H$10)+IF(G356='base para costos'!$G$11,'base para costos'!$H$11))</f>
        <v>0</v>
      </c>
      <c r="I356" s="95">
        <f>(C356/(('base para costos'!$J$3-D356)/100))</f>
        <v>3350.5154639175257</v>
      </c>
      <c r="J356" s="90">
        <f>(C356/(('base para costos'!$J$3-D356)/100-(0.08)))</f>
        <v>3651.6853932584268</v>
      </c>
      <c r="K356" s="114">
        <f>(D356+8+1.2)+(F356+H356)</f>
        <v>30.954999999999998</v>
      </c>
      <c r="L356" s="86">
        <v>0</v>
      </c>
      <c r="M356" s="117"/>
      <c r="N356" s="113">
        <f>C356/((100-K356)/100)+L356</f>
        <v>4707.0750959519155</v>
      </c>
      <c r="O356" s="114" t="s">
        <v>153</v>
      </c>
      <c r="P356" s="118" t="s">
        <v>152</v>
      </c>
    </row>
    <row r="357" spans="1:16" x14ac:dyDescent="0.25">
      <c r="A357" s="118" t="s">
        <v>603</v>
      </c>
      <c r="B357" s="118" t="s">
        <v>604</v>
      </c>
      <c r="C357" s="100">
        <v>4950</v>
      </c>
      <c r="D357" s="1">
        <v>3</v>
      </c>
      <c r="E357" s="118">
        <v>15.5</v>
      </c>
      <c r="F357" s="117">
        <f t="shared" si="33"/>
        <v>18.754999999999999</v>
      </c>
      <c r="G357" s="116" t="s">
        <v>903</v>
      </c>
      <c r="H357" s="115">
        <f>(IF(G357='base para costos'!$G$3,'base para costos'!$H$3)+IF(G357='base para costos'!$G$4,'base para costos'!$H$4)+IF(G357='base para costos'!$G$5,'base para costos'!$H$5)+IF(G357='base para costos'!$G$6,'base para costos'!$H$6)+IF(G357='base para costos'!$G$7,'base para costos'!$H$7)+IF(G357='base para costos'!$G$8,'base para costos'!$H$8)+IF(G357='base para costos'!$G$9,'base para costos'!$H$9)+IF(G357='base para costos'!$G$10,'base para costos'!$H$10)+IF(G357='base para costos'!$G$11,'base para costos'!$H$11))</f>
        <v>0</v>
      </c>
      <c r="I357" s="95">
        <f>(C357/(('base para costos'!$J$3-D357)/100))</f>
        <v>5103.0927835051543</v>
      </c>
      <c r="J357" s="90">
        <f>(C357/(('base para costos'!$J$3-D357)/100-(0.08)))</f>
        <v>5561.7977528089887</v>
      </c>
      <c r="K357" s="114">
        <f>(D357+8+1.2)+(F357+H357)</f>
        <v>30.954999999999998</v>
      </c>
      <c r="L357" s="86">
        <v>0</v>
      </c>
      <c r="M357" s="117"/>
      <c r="N357" s="113">
        <f>C357/((100-K357)/100)+L357</f>
        <v>7169.2374538344557</v>
      </c>
      <c r="O357" s="114" t="s">
        <v>153</v>
      </c>
      <c r="P357" s="118" t="s">
        <v>152</v>
      </c>
    </row>
    <row r="358" spans="1:16" x14ac:dyDescent="0.25">
      <c r="A358" s="118" t="s">
        <v>635</v>
      </c>
      <c r="B358" s="118" t="s">
        <v>636</v>
      </c>
      <c r="C358" s="100">
        <v>12333.75</v>
      </c>
      <c r="D358" s="1">
        <v>3</v>
      </c>
      <c r="E358" s="118">
        <v>15.5</v>
      </c>
      <c r="F358" s="117">
        <f t="shared" si="33"/>
        <v>18.754999999999999</v>
      </c>
      <c r="G358" s="116" t="s">
        <v>903</v>
      </c>
      <c r="H358" s="115">
        <f>(IF(G358='base para costos'!$G$3,'base para costos'!$H$3)+IF(G358='base para costos'!$G$4,'base para costos'!$H$4)+IF(G358='base para costos'!$G$5,'base para costos'!$H$5)+IF(G358='base para costos'!$G$6,'base para costos'!$H$6)+IF(G358='base para costos'!$G$7,'base para costos'!$H$7)+IF(G358='base para costos'!$G$8,'base para costos'!$H$8)+IF(G358='base para costos'!$G$9,'base para costos'!$H$9)+IF(G358='base para costos'!$G$10,'base para costos'!$H$10)+IF(G358='base para costos'!$G$11,'base para costos'!$H$11))</f>
        <v>0</v>
      </c>
      <c r="I358" s="95">
        <f>(C358/(('base para costos'!$J$3-D358)/100))</f>
        <v>12715.206185567011</v>
      </c>
      <c r="J358" s="90">
        <f>(C358/(('base para costos'!$J$3-D358)/100-(0.08)))</f>
        <v>13858.14606741573</v>
      </c>
      <c r="K358" s="114">
        <f>(D358+8+1.2)+(F358+H358)</f>
        <v>30.954999999999998</v>
      </c>
      <c r="L358" s="86">
        <v>0</v>
      </c>
      <c r="M358" s="117"/>
      <c r="N358" s="113">
        <f>C358/((100-K358)/100)+L358</f>
        <v>17863.349989137518</v>
      </c>
      <c r="O358" s="114" t="s">
        <v>230</v>
      </c>
      <c r="P358" s="118" t="s">
        <v>152</v>
      </c>
    </row>
    <row r="359" spans="1:16" x14ac:dyDescent="0.25">
      <c r="A359" s="118" t="s">
        <v>708</v>
      </c>
      <c r="B359" s="118" t="s">
        <v>709</v>
      </c>
      <c r="C359" s="100">
        <v>1420.25</v>
      </c>
      <c r="D359" s="1">
        <v>3</v>
      </c>
      <c r="E359" s="118">
        <v>15.5</v>
      </c>
      <c r="F359" s="117">
        <f t="shared" si="33"/>
        <v>18.754999999999999</v>
      </c>
      <c r="G359" s="116" t="s">
        <v>903</v>
      </c>
      <c r="H359" s="115">
        <f>(IF(G359='base para costos'!$G$3,'base para costos'!$H$3)+IF(G359='base para costos'!$G$4,'base para costos'!$H$4)+IF(G359='base para costos'!$G$5,'base para costos'!$H$5)+IF(G359='base para costos'!$G$6,'base para costos'!$H$6)+IF(G359='base para costos'!$G$7,'base para costos'!$H$7)+IF(G359='base para costos'!$G$8,'base para costos'!$H$8)+IF(G359='base para costos'!$G$9,'base para costos'!$H$9)+IF(G359='base para costos'!$G$10,'base para costos'!$H$10)+IF(G359='base para costos'!$G$11,'base para costos'!$H$11))</f>
        <v>0</v>
      </c>
      <c r="I359" s="95">
        <f>(C359/(('base para costos'!$J$3-D359)/100))</f>
        <v>1464.1752577319587</v>
      </c>
      <c r="J359" s="90">
        <f>(C359/(('base para costos'!$J$3-D359)/100-(0.08)))</f>
        <v>1595.7865168539327</v>
      </c>
      <c r="K359" s="114">
        <f>(D359+8+1.2)+(F359+H359)</f>
        <v>30.954999999999998</v>
      </c>
      <c r="L359" s="86">
        <v>0</v>
      </c>
      <c r="M359" s="117"/>
      <c r="N359" s="113">
        <f>C359/((100-K359)/100)+L359</f>
        <v>2056.9918169309872</v>
      </c>
      <c r="O359" s="114" t="s">
        <v>153</v>
      </c>
      <c r="P359" s="118" t="s">
        <v>152</v>
      </c>
    </row>
    <row r="360" spans="1:16" x14ac:dyDescent="0.25">
      <c r="A360" s="118" t="s">
        <v>692</v>
      </c>
      <c r="B360" s="118" t="s">
        <v>693</v>
      </c>
      <c r="C360" s="100">
        <v>1625.01</v>
      </c>
      <c r="D360" s="1">
        <v>3</v>
      </c>
      <c r="E360" s="118">
        <v>15.5</v>
      </c>
      <c r="F360" s="117">
        <f t="shared" si="33"/>
        <v>18.754999999999999</v>
      </c>
      <c r="G360" s="116" t="s">
        <v>903</v>
      </c>
      <c r="H360" s="115">
        <f>(IF(G360='base para costos'!$G$3,'base para costos'!$H$3)+IF(G360='base para costos'!$G$4,'base para costos'!$H$4)+IF(G360='base para costos'!$G$5,'base para costos'!$H$5)+IF(G360='base para costos'!$G$6,'base para costos'!$H$6)+IF(G360='base para costos'!$G$7,'base para costos'!$H$7)+IF(G360='base para costos'!$G$8,'base para costos'!$H$8)+IF(G360='base para costos'!$G$9,'base para costos'!$H$9)+IF(G360='base para costos'!$G$10,'base para costos'!$H$10)+IF(G360='base para costos'!$G$11,'base para costos'!$H$11))</f>
        <v>0</v>
      </c>
      <c r="I360" s="95">
        <f>(C360/(('base para costos'!$J$3-D360)/100))</f>
        <v>1675.2680412371135</v>
      </c>
      <c r="J360" s="90">
        <f>(C360/(('base para costos'!$J$3-D360)/100-(0.08)))</f>
        <v>1825.8539325842696</v>
      </c>
      <c r="K360" s="114">
        <f>(D360+8+1.2)+(F360+H360)</f>
        <v>30.954999999999998</v>
      </c>
      <c r="L360" s="86">
        <v>0</v>
      </c>
      <c r="M360" s="117"/>
      <c r="N360" s="113">
        <f>C360/((100-K360)/100)+L360</f>
        <v>2353.5520312839453</v>
      </c>
      <c r="O360" s="114" t="s">
        <v>168</v>
      </c>
      <c r="P360" s="118" t="s">
        <v>152</v>
      </c>
    </row>
    <row r="361" spans="1:16" x14ac:dyDescent="0.25">
      <c r="A361" s="118" t="s">
        <v>651</v>
      </c>
      <c r="B361" s="118" t="s">
        <v>652</v>
      </c>
      <c r="C361" s="100">
        <v>11231.99</v>
      </c>
      <c r="D361" s="1">
        <v>3</v>
      </c>
      <c r="E361" s="118">
        <v>15.5</v>
      </c>
      <c r="F361" s="117">
        <f t="shared" si="33"/>
        <v>18.754999999999999</v>
      </c>
      <c r="G361" s="116" t="s">
        <v>903</v>
      </c>
      <c r="H361" s="115">
        <f>(IF(G361='base para costos'!$G$3,'base para costos'!$H$3)+IF(G361='base para costos'!$G$4,'base para costos'!$H$4)+IF(G361='base para costos'!$G$5,'base para costos'!$H$5)+IF(G361='base para costos'!$G$6,'base para costos'!$H$6)+IF(G361='base para costos'!$G$7,'base para costos'!$H$7)+IF(G361='base para costos'!$G$8,'base para costos'!$H$8)+IF(G361='base para costos'!$G$9,'base para costos'!$H$9)+IF(G361='base para costos'!$G$10,'base para costos'!$H$10)+IF(G361='base para costos'!$G$11,'base para costos'!$H$11))</f>
        <v>0</v>
      </c>
      <c r="I361" s="95">
        <f>(C361/(('base para costos'!$J$3-D361)/100))</f>
        <v>11579.371134020619</v>
      </c>
      <c r="J361" s="90">
        <f>(C361/(('base para costos'!$J$3-D361)/100-(0.08)))</f>
        <v>12620.213483146066</v>
      </c>
      <c r="K361" s="114">
        <f>(D361+8+1.2)+(F361+H361)</f>
        <v>30.954999999999998</v>
      </c>
      <c r="L361" s="86">
        <v>0</v>
      </c>
      <c r="M361" s="117"/>
      <c r="N361" s="113">
        <f>C361/((100-K361)/100)+L361</f>
        <v>16267.637048301831</v>
      </c>
      <c r="O361" s="114" t="s">
        <v>153</v>
      </c>
      <c r="P361" s="118" t="s">
        <v>152</v>
      </c>
    </row>
    <row r="362" spans="1:16" x14ac:dyDescent="0.25">
      <c r="A362" s="118" t="s">
        <v>696</v>
      </c>
      <c r="B362" s="118" t="s">
        <v>697</v>
      </c>
      <c r="C362" s="100">
        <v>4030</v>
      </c>
      <c r="D362" s="1">
        <v>3</v>
      </c>
      <c r="E362" s="118">
        <v>15.5</v>
      </c>
      <c r="F362" s="117">
        <f t="shared" si="33"/>
        <v>18.754999999999999</v>
      </c>
      <c r="G362" s="116" t="s">
        <v>903</v>
      </c>
      <c r="H362" s="115">
        <f>(IF(G362='base para costos'!$G$3,'base para costos'!$H$3)+IF(G362='base para costos'!$G$4,'base para costos'!$H$4)+IF(G362='base para costos'!$G$5,'base para costos'!$H$5)+IF(G362='base para costos'!$G$6,'base para costos'!$H$6)+IF(G362='base para costos'!$G$7,'base para costos'!$H$7)+IF(G362='base para costos'!$G$8,'base para costos'!$H$8)+IF(G362='base para costos'!$G$9,'base para costos'!$H$9)+IF(G362='base para costos'!$G$10,'base para costos'!$H$10)+IF(G362='base para costos'!$G$11,'base para costos'!$H$11))</f>
        <v>0</v>
      </c>
      <c r="I362" s="95">
        <f>(C362/(('base para costos'!$J$3-D362)/100))</f>
        <v>4154.6391752577319</v>
      </c>
      <c r="J362" s="90">
        <f>(C362/(('base para costos'!$J$3-D362)/100-(0.08)))</f>
        <v>4528.089887640449</v>
      </c>
      <c r="K362" s="114">
        <f>(D362+8+1.2)+(F362+H362)</f>
        <v>30.954999999999998</v>
      </c>
      <c r="L362" s="86">
        <v>0</v>
      </c>
      <c r="M362" s="117"/>
      <c r="N362" s="113">
        <f>C362/((100-K362)/100)+L362</f>
        <v>5836.7731189803753</v>
      </c>
      <c r="O362" s="114" t="s">
        <v>168</v>
      </c>
      <c r="P362" s="118" t="s">
        <v>152</v>
      </c>
    </row>
    <row r="363" spans="1:16" x14ac:dyDescent="0.25">
      <c r="A363" s="118" t="s">
        <v>877</v>
      </c>
      <c r="B363" s="118" t="s">
        <v>878</v>
      </c>
      <c r="C363" s="100">
        <v>301.14999999999998</v>
      </c>
      <c r="D363" s="1">
        <v>3</v>
      </c>
      <c r="E363" s="118">
        <v>16.5</v>
      </c>
      <c r="F363" s="117">
        <f t="shared" si="33"/>
        <v>19.965</v>
      </c>
      <c r="G363" s="116" t="s">
        <v>903</v>
      </c>
      <c r="H363" s="115">
        <f>(IF(G363=$G$3,$H$3)+IF(G363=$G$4,$H$4)+IF(G363=$G$5,$H$5)+IF(G363=$G$6,$H$6)+IF(G363=$G$7,$H$7)+IF(G363=$G$8,$H$8)+IF(G363=$G$9,$H$9)+IF(G363=$G$10,$H$10)+IF(G363=$G$11,$H$11))</f>
        <v>0</v>
      </c>
      <c r="I363" s="95">
        <f>(C363/(($J$3-D363)/100))</f>
        <v>310.46391752577318</v>
      </c>
      <c r="J363" s="90">
        <f>(C363/(($J$3-D363)/100-(0.08)))</f>
        <v>338.37078651685391</v>
      </c>
      <c r="K363" s="114">
        <f>(D363+8+1.2)+(F363+H363)</f>
        <v>32.164999999999999</v>
      </c>
      <c r="L363" s="86">
        <v>0</v>
      </c>
      <c r="M363" s="117"/>
      <c r="N363" s="113">
        <f>C363/((100-K363)/100)+L363</f>
        <v>443.94486621950307</v>
      </c>
      <c r="O363" s="114" t="s">
        <v>778</v>
      </c>
      <c r="P363" s="118" t="s">
        <v>508</v>
      </c>
    </row>
    <row r="364" spans="1:16" x14ac:dyDescent="0.25">
      <c r="A364" s="118" t="s">
        <v>774</v>
      </c>
      <c r="B364" s="118" t="s">
        <v>775</v>
      </c>
      <c r="C364" s="100">
        <v>2275.0100000000002</v>
      </c>
      <c r="D364" s="1">
        <v>3</v>
      </c>
      <c r="E364" s="118">
        <v>16.5</v>
      </c>
      <c r="F364" s="117">
        <f t="shared" si="33"/>
        <v>19.965</v>
      </c>
      <c r="G364" s="116" t="s">
        <v>903</v>
      </c>
      <c r="H364" s="115">
        <f>(IF(G364='base para costos'!$G$3,'base para costos'!$H$3)+IF(G364='base para costos'!$G$4,'base para costos'!$H$4)+IF(G364='base para costos'!$G$5,'base para costos'!$H$5)+IF(G364='base para costos'!$G$6,'base para costos'!$H$6)+IF(G364='base para costos'!$G$7,'base para costos'!$H$7)+IF(G364='base para costos'!$G$8,'base para costos'!$H$8)+IF(G364='base para costos'!$G$9,'base para costos'!$H$9)+IF(G364='base para costos'!$G$10,'base para costos'!$H$10)+IF(G364='base para costos'!$G$11,'base para costos'!$H$11))</f>
        <v>0</v>
      </c>
      <c r="I364" s="95">
        <f>(C364/(('base para costos'!$J$3-D364)/100))</f>
        <v>2345.3711340206187</v>
      </c>
      <c r="J364" s="90">
        <f>(C364/(('base para costos'!$J$3-D364)/100-(0.08)))</f>
        <v>2556.1910112359551</v>
      </c>
      <c r="K364" s="114">
        <f>(D364+8+1.2)+(F364+H364)</f>
        <v>32.164999999999999</v>
      </c>
      <c r="L364" s="86">
        <v>0</v>
      </c>
      <c r="M364" s="117"/>
      <c r="N364" s="113">
        <f>C364/((100-K364)/100)+L364</f>
        <v>3353.7406943318342</v>
      </c>
      <c r="O364" s="114" t="s">
        <v>348</v>
      </c>
      <c r="P364" s="118" t="s">
        <v>508</v>
      </c>
    </row>
    <row r="365" spans="1:16" x14ac:dyDescent="0.25">
      <c r="A365" s="118" t="s">
        <v>776</v>
      </c>
      <c r="B365" s="118" t="s">
        <v>777</v>
      </c>
      <c r="C365" s="100">
        <v>2275.0100000000002</v>
      </c>
      <c r="D365" s="1">
        <v>3</v>
      </c>
      <c r="E365" s="118">
        <v>15.5</v>
      </c>
      <c r="F365" s="117">
        <f t="shared" si="33"/>
        <v>18.754999999999999</v>
      </c>
      <c r="G365" s="116" t="s">
        <v>903</v>
      </c>
      <c r="H365" s="115">
        <f>(IF(G365='base para costos'!$G$3,'base para costos'!$H$3)+IF(G365='base para costos'!$G$4,'base para costos'!$H$4)+IF(G365='base para costos'!$G$5,'base para costos'!$H$5)+IF(G365='base para costos'!$G$6,'base para costos'!$H$6)+IF(G365='base para costos'!$G$7,'base para costos'!$H$7)+IF(G365='base para costos'!$G$8,'base para costos'!$H$8)+IF(G365='base para costos'!$G$9,'base para costos'!$H$9)+IF(G365='base para costos'!$G$10,'base para costos'!$H$10)+IF(G365='base para costos'!$G$11,'base para costos'!$H$11))</f>
        <v>0</v>
      </c>
      <c r="I365" s="95">
        <f>(C365/(('base para costos'!$J$3-D365)/100))</f>
        <v>2345.3711340206187</v>
      </c>
      <c r="J365" s="90">
        <f>(C365/(('base para costos'!$J$3-D365)/100-(0.08)))</f>
        <v>2556.1910112359551</v>
      </c>
      <c r="K365" s="114">
        <f>(D365+8+1.2)+(F365+H365)</f>
        <v>30.954999999999998</v>
      </c>
      <c r="L365" s="86">
        <v>0</v>
      </c>
      <c r="M365" s="117"/>
      <c r="N365" s="113">
        <f>C365/((100-K365)/100)+L365</f>
        <v>3294.9670504743285</v>
      </c>
      <c r="O365" s="114" t="s">
        <v>778</v>
      </c>
      <c r="P365" s="118" t="s">
        <v>152</v>
      </c>
    </row>
    <row r="366" spans="1:16" x14ac:dyDescent="0.25">
      <c r="A366" s="118" t="s">
        <v>807</v>
      </c>
      <c r="B366" s="118" t="s">
        <v>808</v>
      </c>
      <c r="C366" s="100">
        <v>3477.5</v>
      </c>
      <c r="D366" s="1">
        <v>3</v>
      </c>
      <c r="E366" s="118">
        <v>16.5</v>
      </c>
      <c r="F366" s="117">
        <f t="shared" si="33"/>
        <v>19.965</v>
      </c>
      <c r="G366" s="116" t="s">
        <v>903</v>
      </c>
      <c r="H366" s="115">
        <f>(IF(G366='base para costos'!$G$3,'base para costos'!$H$3)+IF(G366='base para costos'!$G$4,'base para costos'!$H$4)+IF(G366='base para costos'!$G$5,'base para costos'!$H$5)+IF(G366='base para costos'!$G$6,'base para costos'!$H$6)+IF(G366='base para costos'!$G$7,'base para costos'!$H$7)+IF(G366='base para costos'!$G$8,'base para costos'!$H$8)+IF(G366='base para costos'!$G$9,'base para costos'!$H$9)+IF(G366='base para costos'!$G$10,'base para costos'!$H$10)+IF(G366='base para costos'!$G$11,'base para costos'!$H$11))</f>
        <v>0</v>
      </c>
      <c r="I366" s="95">
        <f>(C366/(('base para costos'!$J$3-D366)/100))</f>
        <v>3585.0515463917527</v>
      </c>
      <c r="J366" s="90">
        <f>(C366/(('base para costos'!$J$3-D366)/100-(0.08)))</f>
        <v>3907.303370786517</v>
      </c>
      <c r="K366" s="114">
        <f>(D366+8+1.2)+(F366+H366)</f>
        <v>32.164999999999999</v>
      </c>
      <c r="L366" s="86">
        <v>0</v>
      </c>
      <c r="M366" s="117"/>
      <c r="N366" s="113">
        <f>C366/((100-K366)/100)+L366</f>
        <v>5126.4096705240645</v>
      </c>
      <c r="O366" s="114" t="s">
        <v>153</v>
      </c>
      <c r="P366" s="118" t="s">
        <v>508</v>
      </c>
    </row>
    <row r="367" spans="1:16" x14ac:dyDescent="0.25">
      <c r="A367" s="118" t="s">
        <v>800</v>
      </c>
      <c r="B367" s="118" t="s">
        <v>801</v>
      </c>
      <c r="C367" s="100">
        <v>1852.5</v>
      </c>
      <c r="D367" s="1">
        <v>3</v>
      </c>
      <c r="E367" s="118">
        <v>16.5</v>
      </c>
      <c r="F367" s="117">
        <f t="shared" si="33"/>
        <v>19.965</v>
      </c>
      <c r="G367" s="116" t="s">
        <v>903</v>
      </c>
      <c r="H367" s="115">
        <f>(IF(G367='base para costos'!$G$3,'base para costos'!$H$3)+IF(G367='base para costos'!$G$4,'base para costos'!$H$4)+IF(G367='base para costos'!$G$5,'base para costos'!$H$5)+IF(G367='base para costos'!$G$6,'base para costos'!$H$6)+IF(G367='base para costos'!$G$7,'base para costos'!$H$7)+IF(G367='base para costos'!$G$8,'base para costos'!$H$8)+IF(G367='base para costos'!$G$9,'base para costos'!$H$9)+IF(G367='base para costos'!$G$10,'base para costos'!$H$10)+IF(G367='base para costos'!$G$11,'base para costos'!$H$11))</f>
        <v>0</v>
      </c>
      <c r="I367" s="95">
        <f>(C367/(('base para costos'!$J$3-D367)/100))</f>
        <v>1909.7938144329898</v>
      </c>
      <c r="J367" s="90">
        <f>(C367/(('base para costos'!$J$3-D367)/100-(0.08)))</f>
        <v>2081.4606741573034</v>
      </c>
      <c r="K367" s="114">
        <f>(D367+8+1.2)+(F367+H367)</f>
        <v>32.164999999999999</v>
      </c>
      <c r="L367" s="86">
        <v>0</v>
      </c>
      <c r="M367" s="117"/>
      <c r="N367" s="113">
        <f>C367/((100-K367)/100)+L367</f>
        <v>2730.8911328959971</v>
      </c>
      <c r="O367" s="114" t="s">
        <v>348</v>
      </c>
      <c r="P367" s="118" t="s">
        <v>508</v>
      </c>
    </row>
    <row r="368" spans="1:16" x14ac:dyDescent="0.25">
      <c r="A368" s="118" t="s">
        <v>716</v>
      </c>
      <c r="B368" s="118" t="s">
        <v>717</v>
      </c>
      <c r="C368" s="100">
        <v>3250</v>
      </c>
      <c r="D368" s="1">
        <v>3</v>
      </c>
      <c r="E368" s="118">
        <v>16.5</v>
      </c>
      <c r="F368" s="117">
        <f t="shared" si="33"/>
        <v>19.965</v>
      </c>
      <c r="G368" s="116" t="s">
        <v>903</v>
      </c>
      <c r="H368" s="115">
        <f>(IF(G368='base para costos'!$G$3,'base para costos'!$H$3)+IF(G368='base para costos'!$G$4,'base para costos'!$H$4)+IF(G368='base para costos'!$G$5,'base para costos'!$H$5)+IF(G368='base para costos'!$G$6,'base para costos'!$H$6)+IF(G368='base para costos'!$G$7,'base para costos'!$H$7)+IF(G368='base para costos'!$G$8,'base para costos'!$H$8)+IF(G368='base para costos'!$G$9,'base para costos'!$H$9)+IF(G368='base para costos'!$G$10,'base para costos'!$H$10)+IF(G368='base para costos'!$G$11,'base para costos'!$H$11))</f>
        <v>0</v>
      </c>
      <c r="I368" s="95">
        <f>(C368/(('base para costos'!$J$3-D368)/100))</f>
        <v>3350.5154639175257</v>
      </c>
      <c r="J368" s="90">
        <f>(C368/(('base para costos'!$J$3-D368)/100-(0.08)))</f>
        <v>3651.6853932584268</v>
      </c>
      <c r="K368" s="114">
        <f>(D368+8+1.2)+(F368+H368)</f>
        <v>32.164999999999999</v>
      </c>
      <c r="L368" s="86">
        <v>0</v>
      </c>
      <c r="M368" s="117"/>
      <c r="N368" s="113">
        <f>C368/((100-K368)/100)+L368</f>
        <v>4791.0370752561357</v>
      </c>
      <c r="O368" s="114" t="s">
        <v>153</v>
      </c>
      <c r="P368" s="118" t="s">
        <v>508</v>
      </c>
    </row>
    <row r="369" spans="1:16" x14ac:dyDescent="0.25">
      <c r="A369" s="118" t="s">
        <v>702</v>
      </c>
      <c r="B369" s="118" t="s">
        <v>703</v>
      </c>
      <c r="C369" s="100">
        <v>7670</v>
      </c>
      <c r="D369" s="1">
        <v>3</v>
      </c>
      <c r="E369" s="118">
        <v>16.5</v>
      </c>
      <c r="F369" s="117">
        <f t="shared" si="33"/>
        <v>19.965</v>
      </c>
      <c r="G369" s="116" t="s">
        <v>903</v>
      </c>
      <c r="H369" s="115">
        <f>(IF(G369='base para costos'!$G$3,'base para costos'!$H$3)+IF(G369='base para costos'!$G$4,'base para costos'!$H$4)+IF(G369='base para costos'!$G$5,'base para costos'!$H$5)+IF(G369='base para costos'!$G$6,'base para costos'!$H$6)+IF(G369='base para costos'!$G$7,'base para costos'!$H$7)+IF(G369='base para costos'!$G$8,'base para costos'!$H$8)+IF(G369='base para costos'!$G$9,'base para costos'!$H$9)+IF(G369='base para costos'!$G$10,'base para costos'!$H$10)+IF(G369='base para costos'!$G$11,'base para costos'!$H$11))</f>
        <v>0</v>
      </c>
      <c r="I369" s="95">
        <f>(C369/(('base para costos'!$J$3-D369)/100))</f>
        <v>7907.216494845361</v>
      </c>
      <c r="J369" s="90">
        <f>(C369/(('base para costos'!$J$3-D369)/100-(0.08)))</f>
        <v>8617.9775280898866</v>
      </c>
      <c r="K369" s="114">
        <f>(D369+8+1.2)+(F369+H369)</f>
        <v>32.164999999999999</v>
      </c>
      <c r="L369" s="86">
        <v>0</v>
      </c>
      <c r="M369" s="117"/>
      <c r="N369" s="113">
        <f>C369/((100-K369)/100)+L369</f>
        <v>11306.84749760448</v>
      </c>
      <c r="O369" s="114" t="s">
        <v>153</v>
      </c>
      <c r="P369" s="118" t="s">
        <v>508</v>
      </c>
    </row>
    <row r="370" spans="1:16" x14ac:dyDescent="0.25">
      <c r="A370" s="118"/>
      <c r="B370" s="118"/>
      <c r="C370" s="100">
        <v>277000</v>
      </c>
      <c r="D370" s="1">
        <v>3</v>
      </c>
      <c r="E370" s="118">
        <v>14.15</v>
      </c>
      <c r="F370" s="117">
        <f t="shared" si="33"/>
        <v>17.121500000000001</v>
      </c>
      <c r="G370" s="116" t="s">
        <v>903</v>
      </c>
      <c r="H370" s="115">
        <f>(IF(G370='base para costos'!$G$3,'base para costos'!$H$3)+IF(G370='base para costos'!$G$4,'base para costos'!$H$4)+IF(G370='base para costos'!$G$5,'base para costos'!$H$5)+IF(G370='base para costos'!$G$6,'base para costos'!$H$6)+IF(G370='base para costos'!$G$7,'base para costos'!$H$7)+IF(G370='base para costos'!$G$8,'base para costos'!$H$8)+IF(G370='base para costos'!$G$9,'base para costos'!$H$9)+IF(G370='base para costos'!$G$10,'base para costos'!$H$10)+IF(G370='base para costos'!$G$11,'base para costos'!$H$11))</f>
        <v>0</v>
      </c>
      <c r="I370" s="95">
        <f>(C370/(('base para costos'!$J$3-D370)/100))</f>
        <v>285567.01030927838</v>
      </c>
      <c r="J370" s="90">
        <f>(C370/(('base para costos'!$J$3-D370)/100-(0.08)))</f>
        <v>311235.95505617978</v>
      </c>
      <c r="K370" s="114">
        <f>(D370+8+1.2)+(F370+H370)</f>
        <v>29.3215</v>
      </c>
      <c r="L370" s="86">
        <v>0</v>
      </c>
      <c r="M370" s="117"/>
      <c r="N370" s="113">
        <f>C370/((100-K370)/100)+L370</f>
        <v>391915.50471501233</v>
      </c>
      <c r="O370" s="114"/>
      <c r="P370" s="118"/>
    </row>
    <row r="371" spans="1:16" x14ac:dyDescent="0.25">
      <c r="A371" s="118"/>
      <c r="B371" s="118"/>
      <c r="C371" s="100"/>
      <c r="D371" s="1"/>
      <c r="E371" s="118"/>
      <c r="F371" s="117"/>
      <c r="G371" s="116"/>
      <c r="H371" s="115"/>
      <c r="I371" s="95"/>
      <c r="J371" s="90"/>
      <c r="K371" s="114"/>
      <c r="L371" s="86"/>
      <c r="M371" s="117"/>
      <c r="N371" s="113"/>
      <c r="O371" s="114"/>
      <c r="P371" s="118"/>
    </row>
    <row r="372" spans="1:16" x14ac:dyDescent="0.25">
      <c r="A372" s="118"/>
      <c r="B372" s="118"/>
      <c r="C372" s="100"/>
      <c r="D372" s="1"/>
      <c r="E372" s="118"/>
      <c r="F372" s="117"/>
      <c r="G372" s="116"/>
      <c r="H372" s="115"/>
      <c r="I372" s="95"/>
      <c r="J372" s="90"/>
      <c r="K372" s="114"/>
      <c r="L372" s="86"/>
      <c r="M372" s="117"/>
      <c r="N372" s="113"/>
      <c r="O372" s="114"/>
      <c r="P372" s="118"/>
    </row>
    <row r="373" spans="1:16" x14ac:dyDescent="0.25">
      <c r="A373" s="118" t="s">
        <v>1482</v>
      </c>
      <c r="B373" s="118" t="s">
        <v>1484</v>
      </c>
      <c r="C373" s="100">
        <v>200850</v>
      </c>
      <c r="D373" s="1">
        <v>3</v>
      </c>
      <c r="E373" s="118">
        <v>12.15</v>
      </c>
      <c r="F373" s="117">
        <f>E373*1.21</f>
        <v>14.701499999999999</v>
      </c>
      <c r="G373" s="116" t="s">
        <v>1619</v>
      </c>
      <c r="H373" s="115">
        <f>(IF(G373=$G$3,$H$3)+IF(G373=$G$4,$H$4)+IF(G373=$G$5,$H$5)+IF(G373=$G$6,$H$6)+IF(G373=$G$7,$H$7)+IF(G373=$G$8,$H$8)+IF(G373=$G$9,$H$9)+IF(G373=$G$10,$H$10)+IF(G373=$G$11,$H$11))</f>
        <v>16.213999999999999</v>
      </c>
      <c r="I373" s="95">
        <f>(C373/(($J$3-D373)/100))</f>
        <v>207061.8556701031</v>
      </c>
      <c r="J373" s="90">
        <f>(C373/(($J$3-D373)/100-(0.08)))</f>
        <v>225674.1573033708</v>
      </c>
      <c r="K373" s="114">
        <f>(D373+8+1.2)+(F373+H373)</f>
        <v>43.115499999999997</v>
      </c>
      <c r="L373" s="86">
        <v>8335</v>
      </c>
      <c r="M373" s="117"/>
      <c r="N373" s="113">
        <f>C373/((100-K373)/100)+L373</f>
        <v>361418.8804946866</v>
      </c>
      <c r="O373" s="114" t="s">
        <v>1498</v>
      </c>
      <c r="P373" s="118"/>
    </row>
    <row r="374" spans="1:16" x14ac:dyDescent="0.25">
      <c r="A374" s="118" t="s">
        <v>1409</v>
      </c>
      <c r="B374" s="118" t="s">
        <v>1426</v>
      </c>
      <c r="C374" s="100">
        <v>13794.79</v>
      </c>
      <c r="D374" s="1">
        <v>3</v>
      </c>
      <c r="E374" s="118">
        <v>14.15</v>
      </c>
      <c r="F374" s="117">
        <f t="shared" ref="F374:F409" si="34">E374*1.21</f>
        <v>17.121500000000001</v>
      </c>
      <c r="G374" s="116" t="s">
        <v>903</v>
      </c>
      <c r="H374" s="115">
        <f t="shared" ref="H374:H409" si="35">(IF(G374=$G$3,$H$3)+IF(G374=$G$4,$H$4)+IF(G374=$G$5,$H$5)+IF(G374=$G$6,$H$6)+IF(G374=$G$7,$H$7)+IF(G374=$G$8,$H$8)+IF(G374=$G$9,$H$9)+IF(G374=$G$10,$H$10)+IF(G374=$G$11,$H$11))</f>
        <v>0</v>
      </c>
      <c r="I374" s="95">
        <f>(C374/(($J$3-D374)/100))</f>
        <v>14221.432989690724</v>
      </c>
      <c r="J374" s="90">
        <f>(C374/(($J$3-D374)/100-(0.08)))</f>
        <v>15499.76404494382</v>
      </c>
      <c r="K374" s="114">
        <f>(D374+8+1.2)+(F374+H374)</f>
        <v>29.3215</v>
      </c>
      <c r="L374" s="86">
        <v>2400</v>
      </c>
      <c r="M374" s="117"/>
      <c r="N374" s="113">
        <f>C374/((100-K374)/100)+L374</f>
        <v>21917.660957716987</v>
      </c>
      <c r="O374" s="114" t="s">
        <v>1498</v>
      </c>
      <c r="P374" s="118"/>
    </row>
    <row r="375" spans="1:16" x14ac:dyDescent="0.25">
      <c r="A375" s="118" t="s">
        <v>1379</v>
      </c>
      <c r="B375" s="118" t="s">
        <v>1427</v>
      </c>
      <c r="C375" s="100">
        <v>27172.49</v>
      </c>
      <c r="D375" s="1">
        <v>3</v>
      </c>
      <c r="E375" s="118">
        <v>14.15</v>
      </c>
      <c r="F375" s="117">
        <f t="shared" si="34"/>
        <v>17.121500000000001</v>
      </c>
      <c r="G375" s="116" t="s">
        <v>1460</v>
      </c>
      <c r="H375" s="115">
        <f t="shared" si="35"/>
        <v>10.285</v>
      </c>
      <c r="I375" s="95">
        <f>(C375/(($J$3-D375)/100))</f>
        <v>28012.876288659798</v>
      </c>
      <c r="J375" s="90">
        <f>(C375/(($J$3-D375)/100-(0.08)))</f>
        <v>30530.88764044944</v>
      </c>
      <c r="K375" s="114">
        <f>(D375+8+1.2)+(F375+H375)</f>
        <v>39.606499999999997</v>
      </c>
      <c r="L375" s="86">
        <v>8334.99</v>
      </c>
      <c r="M375" s="117"/>
      <c r="N375" s="113">
        <f>C375/((100-K375)/100)+L375</f>
        <v>53327.398123390762</v>
      </c>
      <c r="O375" s="114" t="s">
        <v>1498</v>
      </c>
      <c r="P375" s="118"/>
    </row>
    <row r="376" spans="1:16" x14ac:dyDescent="0.25">
      <c r="A376" s="118" t="s">
        <v>1353</v>
      </c>
      <c r="B376" s="118" t="s">
        <v>1354</v>
      </c>
      <c r="C376" s="100">
        <v>314924.61</v>
      </c>
      <c r="D376" s="1">
        <v>3</v>
      </c>
      <c r="E376" s="118">
        <v>15.5</v>
      </c>
      <c r="F376" s="117">
        <f t="shared" si="34"/>
        <v>18.754999999999999</v>
      </c>
      <c r="G376" s="116" t="s">
        <v>1299</v>
      </c>
      <c r="H376" s="115">
        <f t="shared" si="35"/>
        <v>0</v>
      </c>
      <c r="I376" s="95">
        <f>(C376/(($J$3-D376)/100))</f>
        <v>324664.54639175255</v>
      </c>
      <c r="J376" s="90">
        <f>(C376/(($J$3-D376)/100-(0.08)))</f>
        <v>353847.87640449434</v>
      </c>
      <c r="K376" s="114">
        <f>(D376+8+1.2)+(F376+H376)</f>
        <v>30.954999999999998</v>
      </c>
      <c r="L376" s="86">
        <v>16328.49</v>
      </c>
      <c r="M376" s="117"/>
      <c r="N376" s="113">
        <f>C376/((100-K376)/100)+L376</f>
        <v>472443.50194872904</v>
      </c>
      <c r="O376" s="114" t="s">
        <v>1498</v>
      </c>
      <c r="P376" s="118"/>
    </row>
    <row r="377" spans="1:16" x14ac:dyDescent="0.25">
      <c r="A377" s="118" t="s">
        <v>1360</v>
      </c>
      <c r="B377" s="118" t="s">
        <v>1428</v>
      </c>
      <c r="C377" s="100">
        <v>296381.98</v>
      </c>
      <c r="D377" s="1">
        <v>3</v>
      </c>
      <c r="E377" s="118">
        <v>15.5</v>
      </c>
      <c r="F377" s="117">
        <f t="shared" si="34"/>
        <v>18.754999999999999</v>
      </c>
      <c r="G377" s="116" t="s">
        <v>903</v>
      </c>
      <c r="H377" s="115">
        <f t="shared" si="35"/>
        <v>0</v>
      </c>
      <c r="I377" s="95">
        <f>(C377/(($J$3-D377)/100))</f>
        <v>305548.43298969069</v>
      </c>
      <c r="J377" s="90">
        <f>(C377/(($J$3-D377)/100-(0.08)))</f>
        <v>333013.46067415725</v>
      </c>
      <c r="K377" s="114">
        <f>(D377+8+1.2)+(F377+H377)</f>
        <v>30.954999999999998</v>
      </c>
      <c r="L377" s="86">
        <v>13685.49</v>
      </c>
      <c r="M377" s="117"/>
      <c r="N377" s="113">
        <f>C377/((100-K377)/100)+L377</f>
        <v>442944.63982982107</v>
      </c>
      <c r="O377" s="114" t="s">
        <v>1498</v>
      </c>
      <c r="P377" s="118"/>
    </row>
    <row r="378" spans="1:16" x14ac:dyDescent="0.25">
      <c r="A378" s="118" t="s">
        <v>1355</v>
      </c>
      <c r="B378" s="118" t="s">
        <v>1356</v>
      </c>
      <c r="C378" s="100">
        <v>457648.89</v>
      </c>
      <c r="D378" s="1">
        <v>3</v>
      </c>
      <c r="E378" s="118">
        <v>15.5</v>
      </c>
      <c r="F378" s="117">
        <f t="shared" si="34"/>
        <v>18.754999999999999</v>
      </c>
      <c r="G378" s="116" t="s">
        <v>1300</v>
      </c>
      <c r="H378" s="115">
        <f t="shared" si="35"/>
        <v>0</v>
      </c>
      <c r="I378" s="95">
        <f>(C378/(($J$3-D378)/100))</f>
        <v>471802.97938144335</v>
      </c>
      <c r="J378" s="90">
        <f>(C378/(($J$3-D378)/100-(0.08)))</f>
        <v>514212.23595505621</v>
      </c>
      <c r="K378" s="114">
        <f>(D378+8+1.2)+(F378+H378)</f>
        <v>30.954999999999998</v>
      </c>
      <c r="L378" s="86">
        <v>13685</v>
      </c>
      <c r="M378" s="117"/>
      <c r="N378" s="113">
        <f>C378/((100-K378)/100)+L378</f>
        <v>676511.98240278079</v>
      </c>
      <c r="O378" s="114" t="s">
        <v>1498</v>
      </c>
      <c r="P378" s="118"/>
    </row>
    <row r="379" spans="1:16" x14ac:dyDescent="0.25">
      <c r="A379" s="118" t="s">
        <v>1412</v>
      </c>
      <c r="B379" s="118" t="s">
        <v>1413</v>
      </c>
      <c r="C379" s="100">
        <v>94899.05</v>
      </c>
      <c r="D379" s="1">
        <v>3</v>
      </c>
      <c r="E379" s="118">
        <v>15.5</v>
      </c>
      <c r="F379" s="117">
        <f t="shared" si="34"/>
        <v>18.754999999999999</v>
      </c>
      <c r="G379" s="116" t="s">
        <v>1300</v>
      </c>
      <c r="H379" s="115">
        <f t="shared" si="35"/>
        <v>0</v>
      </c>
      <c r="I379" s="95">
        <f>(C379/(($J$3-D379)/100))</f>
        <v>97834.072164948462</v>
      </c>
      <c r="J379" s="90">
        <f>(C379/(($J$3-D379)/100-(0.08)))</f>
        <v>106628.14606741573</v>
      </c>
      <c r="K379" s="114">
        <f>(D379+8+1.2)+(F379+H379)</f>
        <v>30.954999999999998</v>
      </c>
      <c r="L379" s="86">
        <v>9899.49</v>
      </c>
      <c r="M379" s="117"/>
      <c r="N379" s="113">
        <f>C379/((100-K379)/100)+L379</f>
        <v>147344.70688753712</v>
      </c>
      <c r="O379" s="114" t="s">
        <v>1498</v>
      </c>
      <c r="P379" s="118"/>
    </row>
    <row r="380" spans="1:16" x14ac:dyDescent="0.25">
      <c r="A380" s="118" t="s">
        <v>1399</v>
      </c>
      <c r="B380" s="118" t="s">
        <v>1429</v>
      </c>
      <c r="C380" s="100">
        <v>142524.64000000001</v>
      </c>
      <c r="D380" s="1">
        <v>3</v>
      </c>
      <c r="E380" s="118">
        <v>15.5</v>
      </c>
      <c r="F380" s="117">
        <f t="shared" si="34"/>
        <v>18.754999999999999</v>
      </c>
      <c r="G380" s="116" t="s">
        <v>1300</v>
      </c>
      <c r="H380" s="115">
        <f t="shared" si="35"/>
        <v>0</v>
      </c>
      <c r="I380" s="95">
        <f>(C380/(($J$3-D380)/100))</f>
        <v>146932.61855670105</v>
      </c>
      <c r="J380" s="90">
        <f>(C380/(($J$3-D380)/100-(0.08)))</f>
        <v>160140.04494382025</v>
      </c>
      <c r="K380" s="114">
        <f>(D380+8+1.2)+(F380+H380)</f>
        <v>30.954999999999998</v>
      </c>
      <c r="L380" s="86">
        <v>16328.49</v>
      </c>
      <c r="M380" s="117"/>
      <c r="N380" s="113">
        <f>C380/((100-K380)/100)+L380</f>
        <v>222751.31569338837</v>
      </c>
      <c r="O380" s="114" t="s">
        <v>1498</v>
      </c>
      <c r="P380" s="118"/>
    </row>
    <row r="381" spans="1:16" x14ac:dyDescent="0.25">
      <c r="A381" s="118" t="s">
        <v>1394</v>
      </c>
      <c r="B381" s="118" t="s">
        <v>1395</v>
      </c>
      <c r="C381" s="100">
        <v>173034.59</v>
      </c>
      <c r="D381" s="1">
        <v>3</v>
      </c>
      <c r="E381" s="118">
        <v>15.5</v>
      </c>
      <c r="F381" s="117">
        <f t="shared" si="34"/>
        <v>18.754999999999999</v>
      </c>
      <c r="G381" s="116" t="s">
        <v>1299</v>
      </c>
      <c r="H381" s="115">
        <f t="shared" si="35"/>
        <v>0</v>
      </c>
      <c r="I381" s="95">
        <f>(C381/(($J$3-D381)/100))</f>
        <v>178386.17525773196</v>
      </c>
      <c r="J381" s="90">
        <f>(C381/(($J$3-D381)/100-(0.08)))</f>
        <v>194420.88764044942</v>
      </c>
      <c r="K381" s="114">
        <f>(D381+8+1.2)+(F381+H381)</f>
        <v>30.954999999999998</v>
      </c>
      <c r="L381" s="86">
        <v>13685.49</v>
      </c>
      <c r="M381" s="117"/>
      <c r="N381" s="113">
        <f>C381/((100-K381)/100)+L381</f>
        <v>264296.81594684627</v>
      </c>
      <c r="O381" s="114" t="s">
        <v>1498</v>
      </c>
      <c r="P381" s="118"/>
    </row>
    <row r="382" spans="1:16" x14ac:dyDescent="0.25">
      <c r="A382" s="118" t="s">
        <v>1358</v>
      </c>
      <c r="B382" s="118" t="s">
        <v>1359</v>
      </c>
      <c r="C382" s="100">
        <v>307278.40000000002</v>
      </c>
      <c r="D382" s="1">
        <v>3</v>
      </c>
      <c r="E382" s="118">
        <v>15.5</v>
      </c>
      <c r="F382" s="117">
        <f t="shared" si="34"/>
        <v>18.754999999999999</v>
      </c>
      <c r="G382" s="116" t="s">
        <v>1237</v>
      </c>
      <c r="H382" s="115">
        <f t="shared" si="35"/>
        <v>4.84</v>
      </c>
      <c r="I382" s="95">
        <f>(C382/(($J$3-D382)/100))</f>
        <v>316781.8556701031</v>
      </c>
      <c r="J382" s="90">
        <f>(C382/(($J$3-D382)/100-(0.08)))</f>
        <v>345256.62921348319</v>
      </c>
      <c r="K382" s="114">
        <f>(D382+8+1.2)+(F382+H382)</f>
        <v>35.795000000000002</v>
      </c>
      <c r="L382" s="86">
        <v>13685.49</v>
      </c>
      <c r="M382" s="117"/>
      <c r="N382" s="113">
        <f>C382/((100-K382)/100)+L382</f>
        <v>492275.00795031543</v>
      </c>
      <c r="O382" s="114" t="s">
        <v>1498</v>
      </c>
      <c r="P382" s="118"/>
    </row>
    <row r="383" spans="1:16" x14ac:dyDescent="0.25">
      <c r="A383" s="118" t="s">
        <v>1430</v>
      </c>
      <c r="B383" s="118" t="s">
        <v>1431</v>
      </c>
      <c r="C383" s="100">
        <v>54045.77</v>
      </c>
      <c r="D383" s="1">
        <v>3</v>
      </c>
      <c r="E383" s="118">
        <v>15.5</v>
      </c>
      <c r="F383" s="117">
        <f t="shared" si="34"/>
        <v>18.754999999999999</v>
      </c>
      <c r="G383" s="116" t="s">
        <v>903</v>
      </c>
      <c r="H383" s="115">
        <f t="shared" si="35"/>
        <v>0</v>
      </c>
      <c r="I383" s="95">
        <f>(C383/(($J$3-D383)/100))</f>
        <v>55717.288659793812</v>
      </c>
      <c r="J383" s="90">
        <f>(C383/(($J$3-D383)/100-(0.08)))</f>
        <v>60725.584269662919</v>
      </c>
      <c r="K383" s="114">
        <f>(D383+8+1.2)+(F383+H383)</f>
        <v>30.954999999999998</v>
      </c>
      <c r="L383" s="86">
        <v>0</v>
      </c>
      <c r="M383" s="117"/>
      <c r="N383" s="113">
        <f>C383/((100-K383)/100)+L383</f>
        <v>78276.153233398509</v>
      </c>
      <c r="O383" s="114" t="s">
        <v>1498</v>
      </c>
      <c r="P383" s="118"/>
    </row>
    <row r="384" spans="1:16" x14ac:dyDescent="0.25">
      <c r="A384" s="118" t="s">
        <v>1387</v>
      </c>
      <c r="B384" s="118" t="s">
        <v>1388</v>
      </c>
      <c r="C384" s="100">
        <v>206595.54</v>
      </c>
      <c r="D384" s="1">
        <v>3</v>
      </c>
      <c r="E384" s="118">
        <v>15.5</v>
      </c>
      <c r="F384" s="117">
        <f t="shared" si="34"/>
        <v>18.754999999999999</v>
      </c>
      <c r="G384" s="116" t="s">
        <v>903</v>
      </c>
      <c r="H384" s="115">
        <f t="shared" si="35"/>
        <v>0</v>
      </c>
      <c r="I384" s="95">
        <f>(C384/(($J$3-D384)/100))</f>
        <v>212985.09278350516</v>
      </c>
      <c r="J384" s="90">
        <f>(C384/(($J$3-D384)/100-(0.08)))</f>
        <v>232129.82022471909</v>
      </c>
      <c r="K384" s="114">
        <f>(D384+8+1.2)+(F384+H384)</f>
        <v>30.954999999999998</v>
      </c>
      <c r="L384" s="86">
        <v>0</v>
      </c>
      <c r="M384" s="117"/>
      <c r="N384" s="113">
        <f>C384/((100-K384)/100)+L384</f>
        <v>299218.68346730393</v>
      </c>
      <c r="O384" s="114" t="s">
        <v>1498</v>
      </c>
      <c r="P384" s="118"/>
    </row>
    <row r="385" spans="1:16" x14ac:dyDescent="0.25">
      <c r="A385" s="118" t="s">
        <v>1423</v>
      </c>
      <c r="B385" s="118" t="s">
        <v>1432</v>
      </c>
      <c r="C385" s="100">
        <v>41405.93</v>
      </c>
      <c r="D385" s="1">
        <v>3</v>
      </c>
      <c r="E385" s="118">
        <v>15.5</v>
      </c>
      <c r="F385" s="117">
        <f t="shared" si="34"/>
        <v>18.754999999999999</v>
      </c>
      <c r="G385" s="116" t="s">
        <v>903</v>
      </c>
      <c r="H385" s="115">
        <f t="shared" si="35"/>
        <v>0</v>
      </c>
      <c r="I385" s="95">
        <f>(C385/(($J$3-D385)/100))</f>
        <v>42686.525773195877</v>
      </c>
      <c r="J385" s="90">
        <f>(C385/(($J$3-D385)/100-(0.08)))</f>
        <v>46523.516853932582</v>
      </c>
      <c r="K385" s="114">
        <f>(D385+8+1.2)+(F385+H385)</f>
        <v>30.954999999999998</v>
      </c>
      <c r="L385" s="86">
        <v>6266.49</v>
      </c>
      <c r="M385" s="117"/>
      <c r="N385" s="113">
        <f>C385/((100-K385)/100)+L385</f>
        <v>66235.973670070249</v>
      </c>
      <c r="O385" s="114" t="s">
        <v>1498</v>
      </c>
      <c r="P385" s="118"/>
    </row>
    <row r="386" spans="1:16" x14ac:dyDescent="0.25">
      <c r="A386" s="118" t="s">
        <v>1397</v>
      </c>
      <c r="B386" s="118" t="s">
        <v>1398</v>
      </c>
      <c r="C386" s="100">
        <v>70658</v>
      </c>
      <c r="D386" s="1">
        <v>3</v>
      </c>
      <c r="E386" s="118">
        <v>15.5</v>
      </c>
      <c r="F386" s="117">
        <f t="shared" si="34"/>
        <v>18.754999999999999</v>
      </c>
      <c r="G386" s="116" t="s">
        <v>1237</v>
      </c>
      <c r="H386" s="115">
        <f t="shared" si="35"/>
        <v>4.84</v>
      </c>
      <c r="I386" s="95">
        <f>(C386/(($J$3-D386)/100))</f>
        <v>72843.298969072173</v>
      </c>
      <c r="J386" s="90">
        <f>(C386/(($J$3-D386)/100-(0.08)))</f>
        <v>79391.011235955055</v>
      </c>
      <c r="K386" s="114">
        <f>(D386+8+1.2)+(F386+H386)</f>
        <v>35.795000000000002</v>
      </c>
      <c r="L386" s="86">
        <v>6266</v>
      </c>
      <c r="M386" s="117"/>
      <c r="N386" s="113">
        <f>C386/((100-K386)/100)+L386</f>
        <v>116316.61911066117</v>
      </c>
      <c r="O386" s="114" t="s">
        <v>1498</v>
      </c>
      <c r="P386" s="118"/>
    </row>
    <row r="387" spans="1:16" x14ac:dyDescent="0.25">
      <c r="A387" s="118" t="s">
        <v>1375</v>
      </c>
      <c r="B387" s="118" t="s">
        <v>1433</v>
      </c>
      <c r="C387" s="100">
        <v>229928.95999999999</v>
      </c>
      <c r="D387" s="1">
        <v>3</v>
      </c>
      <c r="E387" s="118">
        <v>15.5</v>
      </c>
      <c r="F387" s="117">
        <f t="shared" si="34"/>
        <v>18.754999999999999</v>
      </c>
      <c r="G387" s="116" t="s">
        <v>903</v>
      </c>
      <c r="H387" s="115">
        <f t="shared" si="35"/>
        <v>0</v>
      </c>
      <c r="I387" s="95">
        <f>(C387/(($J$3-D387)/100))</f>
        <v>237040.1649484536</v>
      </c>
      <c r="J387" s="90">
        <f>(C387/(($J$3-D387)/100-(0.08)))</f>
        <v>258347.14606741571</v>
      </c>
      <c r="K387" s="114">
        <f>(D387+8+1.2)+(F387+H387)</f>
        <v>30.954999999999998</v>
      </c>
      <c r="L387" s="86">
        <v>11455</v>
      </c>
      <c r="M387" s="117"/>
      <c r="N387" s="113">
        <f>C387/((100-K387)/100)+L387</f>
        <v>344468.19429357664</v>
      </c>
      <c r="O387" s="114" t="s">
        <v>1498</v>
      </c>
      <c r="P387" s="118"/>
    </row>
    <row r="388" spans="1:16" x14ac:dyDescent="0.25">
      <c r="A388" s="118" t="s">
        <v>1407</v>
      </c>
      <c r="B388" s="118" t="s">
        <v>1408</v>
      </c>
      <c r="C388" s="100">
        <v>11771.87</v>
      </c>
      <c r="D388" s="1">
        <v>3</v>
      </c>
      <c r="E388" s="118">
        <v>15.5</v>
      </c>
      <c r="F388" s="117">
        <f t="shared" si="34"/>
        <v>18.754999999999999</v>
      </c>
      <c r="G388" s="116" t="s">
        <v>1237</v>
      </c>
      <c r="H388" s="115">
        <f t="shared" si="35"/>
        <v>4.84</v>
      </c>
      <c r="I388" s="95">
        <f>(C388/(($J$3-D388)/100))</f>
        <v>12135.948453608249</v>
      </c>
      <c r="J388" s="90">
        <f>(C388/(($J$3-D388)/100-(0.08)))</f>
        <v>13226.820224719102</v>
      </c>
      <c r="K388" s="114">
        <f>(D388+8+1.2)+(F388+H388)</f>
        <v>35.795000000000002</v>
      </c>
      <c r="L388" s="86">
        <v>2400</v>
      </c>
      <c r="M388" s="117"/>
      <c r="N388" s="113">
        <f>C388/((100-K388)/100)+L388</f>
        <v>20734.818160579394</v>
      </c>
      <c r="O388" s="114" t="s">
        <v>1498</v>
      </c>
      <c r="P388" s="118"/>
    </row>
    <row r="389" spans="1:16" x14ac:dyDescent="0.25">
      <c r="A389" s="118" t="s">
        <v>1411</v>
      </c>
      <c r="B389" s="118" t="s">
        <v>1434</v>
      </c>
      <c r="C389" s="100">
        <v>14092.05</v>
      </c>
      <c r="D389" s="1">
        <v>3</v>
      </c>
      <c r="E389" s="118">
        <v>15.5</v>
      </c>
      <c r="F389" s="117">
        <f t="shared" si="34"/>
        <v>18.754999999999999</v>
      </c>
      <c r="G389" s="116" t="s">
        <v>1300</v>
      </c>
      <c r="H389" s="115">
        <f t="shared" si="35"/>
        <v>0</v>
      </c>
      <c r="I389" s="95">
        <f>(C389/(($J$3-D389)/100))</f>
        <v>14527.886597938144</v>
      </c>
      <c r="J389" s="90">
        <f>(C389/(($J$3-D389)/100-(0.08)))</f>
        <v>15833.764044943819</v>
      </c>
      <c r="K389" s="114">
        <f>(D389+8+1.2)+(F389+H389)</f>
        <v>30.954999999999998</v>
      </c>
      <c r="L389" s="86">
        <v>4843.99</v>
      </c>
      <c r="M389" s="117"/>
      <c r="N389" s="113">
        <f>C389/((100-K389)/100)+L389</f>
        <v>25253.940032587445</v>
      </c>
      <c r="O389" s="114" t="s">
        <v>1498</v>
      </c>
      <c r="P389" s="118"/>
    </row>
    <row r="390" spans="1:16" x14ac:dyDescent="0.25">
      <c r="A390" s="118" t="s">
        <v>437</v>
      </c>
      <c r="B390" s="118" t="s">
        <v>1435</v>
      </c>
      <c r="C390" s="100">
        <v>11771.87</v>
      </c>
      <c r="D390" s="1">
        <v>3</v>
      </c>
      <c r="E390" s="118">
        <v>15.5</v>
      </c>
      <c r="F390" s="117">
        <f t="shared" si="34"/>
        <v>18.754999999999999</v>
      </c>
      <c r="G390" s="116" t="s">
        <v>1619</v>
      </c>
      <c r="H390" s="115">
        <f t="shared" si="35"/>
        <v>16.213999999999999</v>
      </c>
      <c r="I390" s="95">
        <f>(C390/(($J$3-D390)/100))</f>
        <v>12135.948453608249</v>
      </c>
      <c r="J390" s="90">
        <f>(C390/(($J$3-D390)/100-(0.08)))</f>
        <v>13226.820224719102</v>
      </c>
      <c r="K390" s="114">
        <f>(D390+8+1.2)+(F390+H390)</f>
        <v>47.168999999999997</v>
      </c>
      <c r="L390" s="86">
        <v>4844</v>
      </c>
      <c r="M390" s="117"/>
      <c r="N390" s="113">
        <f>C390/((100-K390)/100)+L390</f>
        <v>27126.126024493195</v>
      </c>
      <c r="O390" s="114" t="s">
        <v>1498</v>
      </c>
      <c r="P390" s="118"/>
    </row>
    <row r="391" spans="1:16" x14ac:dyDescent="0.25">
      <c r="A391" s="118" t="s">
        <v>1420</v>
      </c>
      <c r="B391" s="118" t="s">
        <v>1421</v>
      </c>
      <c r="C391" s="100">
        <v>11364.47</v>
      </c>
      <c r="D391" s="1">
        <v>3</v>
      </c>
      <c r="E391" s="118">
        <v>15.5</v>
      </c>
      <c r="F391" s="117">
        <f t="shared" si="34"/>
        <v>18.754999999999999</v>
      </c>
      <c r="G391" s="116" t="s">
        <v>1302</v>
      </c>
      <c r="H391" s="115">
        <f t="shared" si="35"/>
        <v>0</v>
      </c>
      <c r="I391" s="95">
        <f>(C391/(($J$3-D391)/100))</f>
        <v>11715.948453608247</v>
      </c>
      <c r="J391" s="90">
        <f>(C391/(($J$3-D391)/100-(0.08)))</f>
        <v>12769.067415730337</v>
      </c>
      <c r="K391" s="114">
        <f>(D391+8+1.2)+(F391+H391)</f>
        <v>30.954999999999998</v>
      </c>
      <c r="L391" s="86">
        <v>4844</v>
      </c>
      <c r="M391" s="117"/>
      <c r="N391" s="113">
        <f>C391/((100-K391)/100)+L391</f>
        <v>21303.511912520818</v>
      </c>
      <c r="O391" s="114" t="s">
        <v>1498</v>
      </c>
      <c r="P391" s="118"/>
    </row>
    <row r="392" spans="1:16" x14ac:dyDescent="0.25">
      <c r="A392" s="118" t="s">
        <v>1492</v>
      </c>
      <c r="B392" s="118" t="s">
        <v>1493</v>
      </c>
      <c r="C392" s="100">
        <v>11756.42</v>
      </c>
      <c r="D392" s="1">
        <v>3</v>
      </c>
      <c r="E392" s="118">
        <v>15.5</v>
      </c>
      <c r="F392" s="117">
        <f>E392*1.21</f>
        <v>18.754999999999999</v>
      </c>
      <c r="G392" s="116" t="s">
        <v>902</v>
      </c>
      <c r="H392" s="115">
        <f>(IF(G392=$G$3,$H$3)+IF(G392=$G$4,$H$4)+IF(G392=$G$5,$H$5)+IF(G392=$G$6,$H$6)+IF(G392=$G$7,$H$7)+IF(G392=$G$8,$H$8)+IF(G392=$G$9,$H$9)+IF(G392=$G$10,$H$10)+IF(G392=$G$11,$H$11))</f>
        <v>0</v>
      </c>
      <c r="I392" s="95">
        <f>(C392/(($J$3-D392)/100))</f>
        <v>12120.020618556702</v>
      </c>
      <c r="J392" s="90">
        <f>(C392/(($J$3-D392)/100-(0.08)))</f>
        <v>13209.460674157302</v>
      </c>
      <c r="K392" s="114">
        <f>(D392+8+1.2)+(F392+H392)</f>
        <v>30.954999999999998</v>
      </c>
      <c r="L392" s="86">
        <v>2400</v>
      </c>
      <c r="M392" s="117"/>
      <c r="N392" s="113">
        <f>C392/((100-K392)/100)+L392</f>
        <v>19427.18516909262</v>
      </c>
      <c r="O392" s="114" t="s">
        <v>1498</v>
      </c>
      <c r="P392" s="118"/>
    </row>
    <row r="393" spans="1:16" x14ac:dyDescent="0.25">
      <c r="A393" s="118" t="s">
        <v>1390</v>
      </c>
      <c r="B393" s="118" t="s">
        <v>1514</v>
      </c>
      <c r="C393" s="100">
        <v>25458.35</v>
      </c>
      <c r="D393" s="1">
        <v>10</v>
      </c>
      <c r="E393" s="118">
        <v>15.5</v>
      </c>
      <c r="F393" s="117">
        <f t="shared" si="34"/>
        <v>18.754999999999999</v>
      </c>
      <c r="G393" s="116" t="s">
        <v>903</v>
      </c>
      <c r="H393" s="115">
        <f t="shared" si="35"/>
        <v>0</v>
      </c>
      <c r="I393" s="95">
        <f>(C393/(($J$3-D393)/100))</f>
        <v>28287.055555555555</v>
      </c>
      <c r="J393" s="90">
        <f>(C393/(($J$3-D393)/100-(0.08)))</f>
        <v>31046.768292682922</v>
      </c>
      <c r="K393" s="114">
        <f>(D393+8+1.2)+(F393+H393)</f>
        <v>37.954999999999998</v>
      </c>
      <c r="L393" s="86">
        <v>0</v>
      </c>
      <c r="M393" s="117"/>
      <c r="N393" s="113">
        <f>C393/((100-K393)/100)+L393</f>
        <v>41032.073495043915</v>
      </c>
      <c r="O393" s="114" t="s">
        <v>1498</v>
      </c>
      <c r="P393" s="118"/>
    </row>
    <row r="394" spans="1:16" x14ac:dyDescent="0.25">
      <c r="A394" s="118" t="s">
        <v>1391</v>
      </c>
      <c r="B394" s="118" t="s">
        <v>1436</v>
      </c>
      <c r="C394" s="100">
        <v>24737.51</v>
      </c>
      <c r="D394" s="1">
        <v>3</v>
      </c>
      <c r="E394" s="118">
        <v>15.5</v>
      </c>
      <c r="F394" s="117">
        <f t="shared" si="34"/>
        <v>18.754999999999999</v>
      </c>
      <c r="G394" s="116" t="s">
        <v>1300</v>
      </c>
      <c r="H394" s="115">
        <f t="shared" si="35"/>
        <v>0</v>
      </c>
      <c r="I394" s="95">
        <f>(C394/(($J$3-D394)/100))</f>
        <v>25502.587628865978</v>
      </c>
      <c r="J394" s="90">
        <f>(C394/(($J$3-D394)/100-(0.08)))</f>
        <v>27794.955056179773</v>
      </c>
      <c r="K394" s="114">
        <f>(D394+8+1.2)+(F394+H394)</f>
        <v>30.954999999999998</v>
      </c>
      <c r="L394" s="86">
        <v>5238</v>
      </c>
      <c r="M394" s="117"/>
      <c r="N394" s="113">
        <f>C394/((100-K394)/100)+L394</f>
        <v>41066.097617495834</v>
      </c>
      <c r="O394" s="114" t="s">
        <v>1498</v>
      </c>
      <c r="P394" s="118"/>
    </row>
    <row r="395" spans="1:16" x14ac:dyDescent="0.25">
      <c r="A395" s="118" t="s">
        <v>1405</v>
      </c>
      <c r="B395" s="118" t="s">
        <v>1406</v>
      </c>
      <c r="C395" s="100">
        <v>18633.830000000002</v>
      </c>
      <c r="D395" s="1">
        <v>3</v>
      </c>
      <c r="E395" s="118">
        <v>15.5</v>
      </c>
      <c r="F395" s="117">
        <f t="shared" si="34"/>
        <v>18.754999999999999</v>
      </c>
      <c r="G395" s="116" t="s">
        <v>1237</v>
      </c>
      <c r="H395" s="115">
        <f t="shared" si="35"/>
        <v>4.84</v>
      </c>
      <c r="I395" s="95">
        <f>(C395/(($J$3-D395)/100))</f>
        <v>19210.13402061856</v>
      </c>
      <c r="J395" s="90">
        <f>(C395/(($J$3-D395)/100-(0.08)))</f>
        <v>20936.88764044944</v>
      </c>
      <c r="K395" s="114">
        <f>(D395+8+1.2)+(F395+H395)</f>
        <v>35.795000000000002</v>
      </c>
      <c r="L395" s="86">
        <v>5238.49</v>
      </c>
      <c r="M395" s="117"/>
      <c r="N395" s="113">
        <f>C395/((100-K395)/100)+L395</f>
        <v>34260.887009578699</v>
      </c>
      <c r="O395" s="114" t="s">
        <v>1498</v>
      </c>
      <c r="P395" s="118"/>
    </row>
    <row r="396" spans="1:16" x14ac:dyDescent="0.25">
      <c r="A396" s="118" t="s">
        <v>1494</v>
      </c>
      <c r="B396" s="118" t="s">
        <v>1517</v>
      </c>
      <c r="C396" s="100">
        <v>31509.759999999998</v>
      </c>
      <c r="D396" s="1">
        <v>3</v>
      </c>
      <c r="E396" s="118">
        <v>15.5</v>
      </c>
      <c r="F396" s="117">
        <f>E396*1.21</f>
        <v>18.754999999999999</v>
      </c>
      <c r="G396" s="116" t="s">
        <v>1621</v>
      </c>
      <c r="H396" s="115">
        <f>(IF(G396=$G$3,$H$3)+IF(G396=$G$4,$H$4)+IF(G396=$G$5,$H$5)+IF(G396=$G$6,$H$6)+IF(G396=$G$7,$H$7)+IF(G396=$G$8,$H$8)+IF(G396=$G$9,$H$9)+IF(G396=$G$10,$H$10)+IF(G396=$G$11,$H$11))</f>
        <v>26.861999999999998</v>
      </c>
      <c r="I396" s="95">
        <f>(C396/(($J$3-D396)/100))</f>
        <v>32484.288659793812</v>
      </c>
      <c r="J396" s="90">
        <f>(C396/(($J$3-D396)/100-(0.08)))</f>
        <v>35404.224719101119</v>
      </c>
      <c r="K396" s="114">
        <f>(D396+8+1.2)+(F396+H396)</f>
        <v>57.816999999999993</v>
      </c>
      <c r="L396" s="86">
        <v>5238</v>
      </c>
      <c r="M396" s="117"/>
      <c r="N396" s="113">
        <f>C396/((100-K396)/100)+L396</f>
        <v>79935.769243534101</v>
      </c>
      <c r="O396" s="114" t="s">
        <v>1498</v>
      </c>
      <c r="P396" s="118"/>
    </row>
    <row r="397" spans="1:16" x14ac:dyDescent="0.25">
      <c r="A397" s="118" t="s">
        <v>1495</v>
      </c>
      <c r="B397" s="118" t="s">
        <v>1516</v>
      </c>
      <c r="C397" s="100">
        <v>31509.759999999998</v>
      </c>
      <c r="D397" s="1">
        <v>3</v>
      </c>
      <c r="E397" s="118">
        <v>15.5</v>
      </c>
      <c r="F397" s="117">
        <f>E397*1.21</f>
        <v>18.754999999999999</v>
      </c>
      <c r="G397" s="116" t="s">
        <v>903</v>
      </c>
      <c r="H397" s="115">
        <f>(IF(G397=$G$3,$H$3)+IF(G397=$G$4,$H$4)+IF(G397=$G$5,$H$5)+IF(G397=$G$6,$H$6)+IF(G397=$G$7,$H$7)+IF(G397=$G$8,$H$8)+IF(G397=$G$9,$H$9)+IF(G397=$G$10,$H$10)+IF(G397=$G$11,$H$11))</f>
        <v>0</v>
      </c>
      <c r="I397" s="95">
        <f>(C397/(($J$3-D397)/100))</f>
        <v>32484.288659793812</v>
      </c>
      <c r="J397" s="90">
        <f>(C397/(($J$3-D397)/100-(0.08)))</f>
        <v>35404.224719101119</v>
      </c>
      <c r="K397" s="114">
        <f>(D397+8+1.2)+(F397+H397)</f>
        <v>30.954999999999998</v>
      </c>
      <c r="L397" s="86">
        <v>5238.49</v>
      </c>
      <c r="M397" s="117"/>
      <c r="N397" s="113">
        <f>C397/((100-K397)/100)+L397</f>
        <v>50875.045869360554</v>
      </c>
      <c r="O397" s="114" t="s">
        <v>1498</v>
      </c>
      <c r="P397" s="118"/>
    </row>
    <row r="398" spans="1:16" x14ac:dyDescent="0.25">
      <c r="A398" s="118" t="s">
        <v>1496</v>
      </c>
      <c r="B398" s="118" t="s">
        <v>1515</v>
      </c>
      <c r="C398" s="100">
        <v>47029.8</v>
      </c>
      <c r="D398" s="1">
        <v>3</v>
      </c>
      <c r="E398" s="118">
        <v>15.5</v>
      </c>
      <c r="F398" s="117">
        <f>E398*1.21</f>
        <v>18.754999999999999</v>
      </c>
      <c r="G398" s="116" t="s">
        <v>903</v>
      </c>
      <c r="H398" s="115">
        <f>(IF(G398=$G$3,$H$3)+IF(G398=$G$4,$H$4)+IF(G398=$G$5,$H$5)+IF(G398=$G$6,$H$6)+IF(G398=$G$7,$H$7)+IF(G398=$G$8,$H$8)+IF(G398=$G$9,$H$9)+IF(G398=$G$10,$H$10)+IF(G398=$G$11,$H$11))</f>
        <v>0</v>
      </c>
      <c r="I398" s="95">
        <f>(C398/(($J$3-D398)/100))</f>
        <v>48484.32989690722</v>
      </c>
      <c r="J398" s="90">
        <f>(C398/(($J$3-D398)/100-(0.08)))</f>
        <v>52842.471910112363</v>
      </c>
      <c r="K398" s="114">
        <f>(D398+8+1.2)+(F398+H398)</f>
        <v>30.954999999999998</v>
      </c>
      <c r="L398" s="86">
        <v>5238.49</v>
      </c>
      <c r="M398" s="117"/>
      <c r="N398" s="113">
        <f>C398/((100-K398)/100)+L398</f>
        <v>73353.197799261354</v>
      </c>
      <c r="O398" s="114" t="s">
        <v>1498</v>
      </c>
      <c r="P398" s="118"/>
    </row>
    <row r="399" spans="1:16" x14ac:dyDescent="0.25">
      <c r="A399" s="118" t="s">
        <v>1414</v>
      </c>
      <c r="B399" s="118" t="s">
        <v>1523</v>
      </c>
      <c r="C399" s="100">
        <v>94650.07</v>
      </c>
      <c r="D399" s="1">
        <v>3</v>
      </c>
      <c r="E399" s="118">
        <v>14.15</v>
      </c>
      <c r="F399" s="117">
        <f t="shared" si="34"/>
        <v>17.121500000000001</v>
      </c>
      <c r="G399" s="116" t="s">
        <v>903</v>
      </c>
      <c r="H399" s="115">
        <f t="shared" si="35"/>
        <v>0</v>
      </c>
      <c r="I399" s="95">
        <f>(C399/(($J$3-D399)/100))</f>
        <v>97577.391752577329</v>
      </c>
      <c r="J399" s="90">
        <f>(C399/(($J$3-D399)/100-(0.08)))</f>
        <v>106348.39325842698</v>
      </c>
      <c r="K399" s="114">
        <f>(D399+8+1.2)+(F399+H399)</f>
        <v>29.3215</v>
      </c>
      <c r="L399" s="86">
        <v>9899.49</v>
      </c>
      <c r="M399" s="117"/>
      <c r="N399" s="113">
        <f>C399/((100-K399)/100)+L399</f>
        <v>143815.84362946299</v>
      </c>
      <c r="O399" s="114" t="s">
        <v>1498</v>
      </c>
      <c r="P399" s="118"/>
    </row>
    <row r="400" spans="1:16" x14ac:dyDescent="0.25">
      <c r="A400" s="118" t="s">
        <v>1415</v>
      </c>
      <c r="B400" s="118" t="s">
        <v>1522</v>
      </c>
      <c r="C400" s="100">
        <v>94650.07</v>
      </c>
      <c r="D400" s="1">
        <v>3</v>
      </c>
      <c r="E400" s="118">
        <v>14.15</v>
      </c>
      <c r="F400" s="117">
        <f t="shared" si="34"/>
        <v>17.121500000000001</v>
      </c>
      <c r="G400" s="116" t="s">
        <v>1300</v>
      </c>
      <c r="H400" s="115">
        <f t="shared" si="35"/>
        <v>0</v>
      </c>
      <c r="I400" s="95">
        <f>(C400/(($J$3-D400)/100))</f>
        <v>97577.391752577329</v>
      </c>
      <c r="J400" s="90">
        <f>(C400/(($J$3-D400)/100-(0.08)))</f>
        <v>106348.39325842698</v>
      </c>
      <c r="K400" s="114">
        <f>(D400+8+1.2)+(F400+H400)</f>
        <v>29.3215</v>
      </c>
      <c r="L400" s="86">
        <v>9899.49</v>
      </c>
      <c r="M400" s="117"/>
      <c r="N400" s="113">
        <f>C400/((100-K400)/100)+L400</f>
        <v>143815.84362946299</v>
      </c>
      <c r="O400" s="114" t="s">
        <v>1498</v>
      </c>
      <c r="P400" s="118"/>
    </row>
    <row r="401" spans="1:16" x14ac:dyDescent="0.25">
      <c r="A401" s="118" t="s">
        <v>1416</v>
      </c>
      <c r="B401" s="118" t="s">
        <v>1524</v>
      </c>
      <c r="C401" s="100">
        <v>94650.07</v>
      </c>
      <c r="D401" s="1">
        <v>3</v>
      </c>
      <c r="E401" s="118">
        <v>14.15</v>
      </c>
      <c r="F401" s="117">
        <f t="shared" si="34"/>
        <v>17.121500000000001</v>
      </c>
      <c r="G401" s="116" t="s">
        <v>903</v>
      </c>
      <c r="H401" s="115">
        <f t="shared" si="35"/>
        <v>0</v>
      </c>
      <c r="I401" s="95">
        <f>(C401/(($J$3-D401)/100))</f>
        <v>97577.391752577329</v>
      </c>
      <c r="J401" s="90">
        <f>(C401/(($J$3-D401)/100-(0.08)))</f>
        <v>106348.39325842698</v>
      </c>
      <c r="K401" s="114">
        <f>(D401+8+1.2)+(F401+H401)</f>
        <v>29.3215</v>
      </c>
      <c r="L401" s="86">
        <v>9899.49</v>
      </c>
      <c r="M401" s="117"/>
      <c r="N401" s="113">
        <f>C401/((100-K401)/100)+L401</f>
        <v>143815.84362946299</v>
      </c>
      <c r="O401" s="114" t="s">
        <v>1498</v>
      </c>
      <c r="P401" s="118"/>
    </row>
    <row r="402" spans="1:16" x14ac:dyDescent="0.25">
      <c r="A402" s="118" t="s">
        <v>1417</v>
      </c>
      <c r="B402" s="118" t="s">
        <v>1525</v>
      </c>
      <c r="C402" s="100">
        <v>94650.07</v>
      </c>
      <c r="D402" s="1">
        <v>3</v>
      </c>
      <c r="E402" s="118">
        <v>14.15</v>
      </c>
      <c r="F402" s="117">
        <f t="shared" si="34"/>
        <v>17.121500000000001</v>
      </c>
      <c r="G402" s="116" t="s">
        <v>1302</v>
      </c>
      <c r="H402" s="115">
        <f t="shared" si="35"/>
        <v>0</v>
      </c>
      <c r="I402" s="95">
        <f>(C402/(($J$3-D402)/100))</f>
        <v>97577.391752577329</v>
      </c>
      <c r="J402" s="90">
        <f>(C402/(($J$3-D402)/100-(0.08)))</f>
        <v>106348.39325842698</v>
      </c>
      <c r="K402" s="114">
        <f>(D402+8+1.2)+(F402+H402)</f>
        <v>29.3215</v>
      </c>
      <c r="L402" s="86">
        <v>9899.49</v>
      </c>
      <c r="M402" s="117"/>
      <c r="N402" s="113">
        <f>C402/((100-K402)/100)+L402</f>
        <v>143815.84362946299</v>
      </c>
      <c r="O402" s="114" t="s">
        <v>1498</v>
      </c>
      <c r="P402" s="118"/>
    </row>
    <row r="403" spans="1:16" x14ac:dyDescent="0.25">
      <c r="A403" s="118" t="s">
        <v>1372</v>
      </c>
      <c r="B403" s="118" t="s">
        <v>1373</v>
      </c>
      <c r="C403" s="100">
        <v>43890.36</v>
      </c>
      <c r="D403" s="1">
        <v>3</v>
      </c>
      <c r="E403" s="118">
        <v>14.15</v>
      </c>
      <c r="F403" s="117">
        <f t="shared" si="34"/>
        <v>17.121500000000001</v>
      </c>
      <c r="G403" s="116" t="s">
        <v>1621</v>
      </c>
      <c r="H403" s="115">
        <f t="shared" si="35"/>
        <v>26.861999999999998</v>
      </c>
      <c r="I403" s="95">
        <f>(C403/(($J$3-D403)/100))</f>
        <v>45247.793814432989</v>
      </c>
      <c r="J403" s="90">
        <f>(C403/(($J$3-D403)/100-(0.08)))</f>
        <v>49315.011235955055</v>
      </c>
      <c r="K403" s="114">
        <f>(D403+8+1.2)+(F403+H403)</f>
        <v>56.183499999999995</v>
      </c>
      <c r="L403" s="86">
        <v>6266.49</v>
      </c>
      <c r="M403" s="117"/>
      <c r="N403" s="113">
        <f>C403/((100-K403)/100)+L403</f>
        <v>106435.05663585635</v>
      </c>
      <c r="O403" s="114" t="s">
        <v>1498</v>
      </c>
      <c r="P403" s="118"/>
    </row>
    <row r="404" spans="1:16" x14ac:dyDescent="0.25">
      <c r="A404" s="118" t="s">
        <v>1381</v>
      </c>
      <c r="B404" s="118" t="s">
        <v>1382</v>
      </c>
      <c r="C404" s="100">
        <v>25918.92</v>
      </c>
      <c r="D404" s="1">
        <v>3</v>
      </c>
      <c r="E404" s="118">
        <v>14.15</v>
      </c>
      <c r="F404" s="117">
        <f t="shared" si="34"/>
        <v>17.121500000000001</v>
      </c>
      <c r="G404" s="116" t="s">
        <v>1300</v>
      </c>
      <c r="H404" s="115">
        <f t="shared" si="35"/>
        <v>0</v>
      </c>
      <c r="I404" s="95">
        <f>(C404/(($J$3-D404)/100))</f>
        <v>26720.536082474227</v>
      </c>
      <c r="J404" s="90">
        <f>(C404/(($J$3-D404)/100-(0.08)))</f>
        <v>29122.382022471909</v>
      </c>
      <c r="K404" s="114">
        <f>(D404+8+1.2)+(F404+H404)</f>
        <v>29.3215</v>
      </c>
      <c r="L404" s="86">
        <v>6266.49</v>
      </c>
      <c r="M404" s="117"/>
      <c r="N404" s="113">
        <f>C404/((100-K404)/100)+L404</f>
        <v>42938.066221906236</v>
      </c>
      <c r="O404" s="114" t="s">
        <v>1498</v>
      </c>
      <c r="P404" s="118"/>
    </row>
    <row r="405" spans="1:16" x14ac:dyDescent="0.25">
      <c r="A405" s="118" t="s">
        <v>1437</v>
      </c>
      <c r="B405" s="118" t="s">
        <v>1438</v>
      </c>
      <c r="C405" s="100">
        <v>21738.15</v>
      </c>
      <c r="D405" s="1">
        <v>3</v>
      </c>
      <c r="E405" s="118">
        <v>14.15</v>
      </c>
      <c r="F405" s="117">
        <f t="shared" si="34"/>
        <v>17.121500000000001</v>
      </c>
      <c r="G405" s="116" t="s">
        <v>903</v>
      </c>
      <c r="H405" s="115">
        <f t="shared" si="35"/>
        <v>0</v>
      </c>
      <c r="I405" s="95">
        <f>(C405/(($J$3-D405)/100))</f>
        <v>22410.463917525776</v>
      </c>
      <c r="J405" s="90">
        <f>(C405/(($J$3-D405)/100-(0.08)))</f>
        <v>24424.88764044944</v>
      </c>
      <c r="K405" s="114">
        <f>(D405+8+1.2)+(F405+H405)</f>
        <v>29.3215</v>
      </c>
      <c r="L405" s="86">
        <v>6266.49</v>
      </c>
      <c r="M405" s="117"/>
      <c r="N405" s="113">
        <f>C405/((100-K405)/100)+L405</f>
        <v>37022.872775525801</v>
      </c>
      <c r="O405" s="114" t="s">
        <v>1498</v>
      </c>
      <c r="P405" s="118"/>
    </row>
    <row r="406" spans="1:16" x14ac:dyDescent="0.25">
      <c r="A406" s="118" t="s">
        <v>1366</v>
      </c>
      <c r="B406" s="118" t="s">
        <v>1367</v>
      </c>
      <c r="C406" s="100">
        <v>98067.28</v>
      </c>
      <c r="D406" s="1">
        <v>5</v>
      </c>
      <c r="E406" s="118">
        <v>14.15</v>
      </c>
      <c r="F406" s="117">
        <f t="shared" si="34"/>
        <v>17.121500000000001</v>
      </c>
      <c r="G406" s="116" t="s">
        <v>903</v>
      </c>
      <c r="H406" s="115">
        <f t="shared" si="35"/>
        <v>0</v>
      </c>
      <c r="I406" s="95">
        <f>(C406/(($J$3-D406)/100))</f>
        <v>103228.71578947369</v>
      </c>
      <c r="J406" s="90">
        <f>(C406/(($J$3-D406)/100-(0.08)))</f>
        <v>112721.01149425287</v>
      </c>
      <c r="K406" s="114">
        <f>(D406+8+1.2)+(F406+H406)</f>
        <v>31.3215</v>
      </c>
      <c r="L406" s="86">
        <v>6266.49</v>
      </c>
      <c r="M406" s="117"/>
      <c r="N406" s="113">
        <f>C406/((100-K406)/100)+L406</f>
        <v>149058.30985628688</v>
      </c>
      <c r="O406" s="114" t="s">
        <v>1498</v>
      </c>
      <c r="P406" s="118"/>
    </row>
    <row r="407" spans="1:16" x14ac:dyDescent="0.25">
      <c r="A407" s="118" t="s">
        <v>1363</v>
      </c>
      <c r="B407" s="118" t="s">
        <v>1364</v>
      </c>
      <c r="C407" s="100">
        <v>112888</v>
      </c>
      <c r="D407" s="1">
        <v>3</v>
      </c>
      <c r="E407" s="118">
        <v>14.15</v>
      </c>
      <c r="F407" s="117">
        <f t="shared" si="34"/>
        <v>17.121500000000001</v>
      </c>
      <c r="G407" s="116" t="s">
        <v>1300</v>
      </c>
      <c r="H407" s="115">
        <f t="shared" si="35"/>
        <v>0</v>
      </c>
      <c r="I407" s="95">
        <f>(C407/(($J$3-D407)/100))</f>
        <v>116379.38144329897</v>
      </c>
      <c r="J407" s="90">
        <f>(C407/(($J$3-D407)/100-(0.08)))</f>
        <v>126840.44943820224</v>
      </c>
      <c r="K407" s="114">
        <f>(D407+8+1.2)+(F407+H407)</f>
        <v>29.3215</v>
      </c>
      <c r="L407" s="86">
        <v>9899.49</v>
      </c>
      <c r="M407" s="117"/>
      <c r="N407" s="113">
        <f>C407/((100-K407)/100)+L407</f>
        <v>169619.91417425382</v>
      </c>
      <c r="O407" s="114" t="s">
        <v>1498</v>
      </c>
      <c r="P407" s="118"/>
    </row>
    <row r="408" spans="1:16" x14ac:dyDescent="0.25">
      <c r="A408" s="118" t="s">
        <v>1365</v>
      </c>
      <c r="B408" s="118" t="s">
        <v>1439</v>
      </c>
      <c r="C408" s="100">
        <v>117680.82</v>
      </c>
      <c r="D408" s="1">
        <v>3</v>
      </c>
      <c r="E408" s="118">
        <v>14.15</v>
      </c>
      <c r="F408" s="117">
        <f t="shared" si="34"/>
        <v>17.121500000000001</v>
      </c>
      <c r="G408" s="116" t="s">
        <v>903</v>
      </c>
      <c r="H408" s="115">
        <f t="shared" si="35"/>
        <v>0</v>
      </c>
      <c r="I408" s="95">
        <f>(C408/(($J$3-D408)/100))</f>
        <v>121320.43298969073</v>
      </c>
      <c r="J408" s="90">
        <f>(C408/(($J$3-D408)/100-(0.08)))</f>
        <v>132225.64044943822</v>
      </c>
      <c r="K408" s="114">
        <f>(D408+8+1.2)+(F408+H408)</f>
        <v>29.3215</v>
      </c>
      <c r="L408" s="86">
        <v>0</v>
      </c>
      <c r="M408" s="117"/>
      <c r="N408" s="113">
        <f>C408/((100-K408)/100)+L408</f>
        <v>166501.58110316435</v>
      </c>
      <c r="O408" s="114" t="s">
        <v>1498</v>
      </c>
      <c r="P408" s="118"/>
    </row>
    <row r="409" spans="1:16" x14ac:dyDescent="0.25">
      <c r="A409" s="118" t="s">
        <v>1368</v>
      </c>
      <c r="B409" s="118" t="s">
        <v>1369</v>
      </c>
      <c r="C409" s="100">
        <v>45954.48</v>
      </c>
      <c r="D409" s="1">
        <v>3</v>
      </c>
      <c r="E409" s="118">
        <v>14.15</v>
      </c>
      <c r="F409" s="117">
        <f t="shared" si="34"/>
        <v>17.121500000000001</v>
      </c>
      <c r="G409" s="116" t="s">
        <v>902</v>
      </c>
      <c r="H409" s="115">
        <f t="shared" si="35"/>
        <v>0</v>
      </c>
      <c r="I409" s="95">
        <f>(C409/(($J$3-D409)/100))</f>
        <v>47375.752577319596</v>
      </c>
      <c r="J409" s="90">
        <f>(C409/(($J$3-D409)/100-(0.08)))</f>
        <v>51634.247191011236</v>
      </c>
      <c r="K409" s="114">
        <f>(D409+8+1.2)+(F409+H409)</f>
        <v>29.3215</v>
      </c>
      <c r="L409" s="86">
        <v>9900</v>
      </c>
      <c r="M409" s="117"/>
      <c r="N409" s="113">
        <f>C409/((100-K409)/100)+L409</f>
        <v>74919.036906555746</v>
      </c>
      <c r="O409" s="114" t="s">
        <v>1498</v>
      </c>
      <c r="P409" s="118"/>
    </row>
    <row r="410" spans="1:16" x14ac:dyDescent="0.25">
      <c r="A410" s="118" t="s">
        <v>1370</v>
      </c>
      <c r="B410" s="118" t="s">
        <v>1371</v>
      </c>
      <c r="C410" s="100">
        <v>47943.78</v>
      </c>
      <c r="D410" s="1">
        <v>3</v>
      </c>
      <c r="E410" s="118">
        <v>14.15</v>
      </c>
      <c r="F410" s="117">
        <f t="shared" ref="F410:F435" si="36">E410*1.21</f>
        <v>17.121500000000001</v>
      </c>
      <c r="G410" s="116" t="s">
        <v>903</v>
      </c>
      <c r="H410" s="115">
        <f t="shared" ref="H410:H435" si="37">(IF(G410=$G$3,$H$3)+IF(G410=$G$4,$H$4)+IF(G410=$G$5,$H$5)+IF(G410=$G$6,$H$6)+IF(G410=$G$7,$H$7)+IF(G410=$G$8,$H$8)+IF(G410=$G$9,$H$9)+IF(G410=$G$10,$H$10)+IF(G410=$G$11,$H$11))</f>
        <v>0</v>
      </c>
      <c r="I410" s="95">
        <f>(C410/(($J$3-D410)/100))</f>
        <v>49426.577319587632</v>
      </c>
      <c r="J410" s="90">
        <f>(C410/(($J$3-D410)/100-(0.08)))</f>
        <v>53869.415730337074</v>
      </c>
      <c r="K410" s="114">
        <f>(D410+8+1.2)+(F410+H410)</f>
        <v>29.3215</v>
      </c>
      <c r="L410" s="86">
        <v>9900</v>
      </c>
      <c r="M410" s="117"/>
      <c r="N410" s="113">
        <f>C410/((100-K410)/100)+L410</f>
        <v>77733.61276767333</v>
      </c>
      <c r="O410" s="114" t="s">
        <v>1498</v>
      </c>
      <c r="P410" s="118"/>
    </row>
    <row r="411" spans="1:16" x14ac:dyDescent="0.25">
      <c r="A411" s="118" t="s">
        <v>1377</v>
      </c>
      <c r="B411" s="118" t="s">
        <v>1378</v>
      </c>
      <c r="C411" s="100">
        <v>113322.25</v>
      </c>
      <c r="D411" s="1">
        <v>3</v>
      </c>
      <c r="E411" s="118"/>
      <c r="F411" s="117">
        <f t="shared" si="36"/>
        <v>0</v>
      </c>
      <c r="G411" s="116" t="s">
        <v>1300</v>
      </c>
      <c r="H411" s="115">
        <f t="shared" si="37"/>
        <v>0</v>
      </c>
      <c r="I411" s="95">
        <f>(C411/(($J$3-D411)/100))</f>
        <v>116827.06185567011</v>
      </c>
      <c r="J411" s="90">
        <f>(C411/(($J$3-D411)/100-(0.08)))</f>
        <v>127328.37078651685</v>
      </c>
      <c r="K411" s="114">
        <f>(D411+8+1.2)+(F411+H411)</f>
        <v>12.2</v>
      </c>
      <c r="L411" s="86">
        <v>0</v>
      </c>
      <c r="M411" s="117"/>
      <c r="N411" s="113">
        <f>C411/((100-K411)/100)+L411</f>
        <v>129068.62186788155</v>
      </c>
      <c r="O411" s="114" t="s">
        <v>1498</v>
      </c>
      <c r="P411" s="118"/>
    </row>
    <row r="412" spans="1:16" x14ac:dyDescent="0.25">
      <c r="A412" s="118" t="s">
        <v>1509</v>
      </c>
      <c r="B412" s="118" t="s">
        <v>1510</v>
      </c>
      <c r="C412" s="100">
        <v>28016</v>
      </c>
      <c r="D412" s="1">
        <v>3</v>
      </c>
      <c r="E412" s="118">
        <v>14.15</v>
      </c>
      <c r="F412" s="117">
        <f>E412*1.21</f>
        <v>17.121500000000001</v>
      </c>
      <c r="G412" s="116" t="s">
        <v>902</v>
      </c>
      <c r="H412" s="115">
        <f>(IF(G412=$G$3,$H$3)+IF(G412=$G$4,$H$4)+IF(G412=$G$5,$H$5)+IF(G412=$G$6,$H$6)+IF(G412=$G$7,$H$7)+IF(G412=$G$8,$H$8)+IF(G412=$G$9,$H$9)+IF(G412=$G$10,$H$10)+IF(G412=$G$11,$H$11))</f>
        <v>0</v>
      </c>
      <c r="I412" s="95">
        <f>(C412/(($J$3-D412)/100))</f>
        <v>28882.474226804123</v>
      </c>
      <c r="J412" s="90">
        <f>(C412/(($J$3-D412)/100-(0.08)))</f>
        <v>31478.651685393259</v>
      </c>
      <c r="K412" s="114">
        <f>(D412+8+1.2)+(F412+H412)</f>
        <v>29.3215</v>
      </c>
      <c r="L412" s="86">
        <v>9899.49</v>
      </c>
      <c r="M412" s="117"/>
      <c r="N412" s="113">
        <f>C412/((100-K412)/100)+L412</f>
        <v>49538.135415508252</v>
      </c>
      <c r="O412" s="114" t="s">
        <v>1498</v>
      </c>
      <c r="P412" s="118"/>
    </row>
    <row r="413" spans="1:16" x14ac:dyDescent="0.25">
      <c r="A413" s="118" t="s">
        <v>1374</v>
      </c>
      <c r="B413" s="118" t="s">
        <v>1440</v>
      </c>
      <c r="C413" s="100">
        <v>77582.02</v>
      </c>
      <c r="D413" s="1">
        <v>3</v>
      </c>
      <c r="E413" s="118"/>
      <c r="F413" s="117">
        <f t="shared" si="36"/>
        <v>0</v>
      </c>
      <c r="G413" s="116" t="s">
        <v>903</v>
      </c>
      <c r="H413" s="115">
        <f t="shared" si="37"/>
        <v>0</v>
      </c>
      <c r="I413" s="95">
        <f>(C413/(($J$3-D413)/100))</f>
        <v>79981.463917525776</v>
      </c>
      <c r="J413" s="90">
        <f>(C413/(($J$3-D413)/100-(0.08)))</f>
        <v>87170.808988764053</v>
      </c>
      <c r="K413" s="114">
        <f>(D413+8+1.2)+(F413+H413)</f>
        <v>12.2</v>
      </c>
      <c r="L413" s="86">
        <v>0</v>
      </c>
      <c r="M413" s="117"/>
      <c r="N413" s="113">
        <f>C413/((100-K413)/100)+L413</f>
        <v>88362.209567198181</v>
      </c>
      <c r="O413" s="114" t="s">
        <v>1498</v>
      </c>
      <c r="P413" s="118"/>
    </row>
    <row r="414" spans="1:16" x14ac:dyDescent="0.25">
      <c r="A414" s="118" t="s">
        <v>1422</v>
      </c>
      <c r="B414" s="118" t="s">
        <v>1442</v>
      </c>
      <c r="C414" s="100">
        <v>11331.83</v>
      </c>
      <c r="D414" s="1">
        <v>3</v>
      </c>
      <c r="E414" s="118"/>
      <c r="F414" s="117">
        <f t="shared" si="36"/>
        <v>0</v>
      </c>
      <c r="G414" s="116" t="s">
        <v>903</v>
      </c>
      <c r="H414" s="115">
        <f t="shared" si="37"/>
        <v>0</v>
      </c>
      <c r="I414" s="95">
        <f>(C414/(($J$3-D414)/100))</f>
        <v>11682.298969072166</v>
      </c>
      <c r="J414" s="90">
        <f>(C414/(($J$3-D414)/100-(0.08)))</f>
        <v>12732.393258426966</v>
      </c>
      <c r="K414" s="114">
        <f>(D414+8+1.2)+(F414+H414)</f>
        <v>12.2</v>
      </c>
      <c r="L414" s="86">
        <v>0</v>
      </c>
      <c r="M414" s="117"/>
      <c r="N414" s="113">
        <f>C414/((100-K414)/100)+L414</f>
        <v>12906.412300683371</v>
      </c>
      <c r="O414" s="114" t="s">
        <v>1498</v>
      </c>
      <c r="P414" s="118"/>
    </row>
    <row r="415" spans="1:16" x14ac:dyDescent="0.25">
      <c r="A415" s="118" t="s">
        <v>1357</v>
      </c>
      <c r="B415" s="118" t="s">
        <v>1441</v>
      </c>
      <c r="C415" s="100">
        <v>16813.72</v>
      </c>
      <c r="D415" s="1">
        <v>3</v>
      </c>
      <c r="E415" s="118">
        <v>14.15</v>
      </c>
      <c r="F415" s="117">
        <f t="shared" si="36"/>
        <v>17.121500000000001</v>
      </c>
      <c r="G415" s="116" t="s">
        <v>902</v>
      </c>
      <c r="H415" s="115">
        <f t="shared" si="37"/>
        <v>0</v>
      </c>
      <c r="I415" s="95">
        <f>(C415/(($J$3-D415)/100))</f>
        <v>17333.731958762888</v>
      </c>
      <c r="J415" s="90">
        <f>(C415/(($J$3-D415)/100-(0.08)))</f>
        <v>18891.820224719104</v>
      </c>
      <c r="K415" s="114">
        <f>(D415+8+1.2)+(F415+H415)</f>
        <v>29.3215</v>
      </c>
      <c r="L415" s="86">
        <v>6266.49</v>
      </c>
      <c r="M415" s="117"/>
      <c r="N415" s="113">
        <f>C415/((100-K415)/100)+L415</f>
        <v>30055.506461866054</v>
      </c>
      <c r="O415" s="114" t="s">
        <v>1498</v>
      </c>
      <c r="P415" s="118"/>
    </row>
    <row r="416" spans="1:16" x14ac:dyDescent="0.25">
      <c r="A416" s="118" t="s">
        <v>1361</v>
      </c>
      <c r="B416" s="118" t="s">
        <v>1443</v>
      </c>
      <c r="C416" s="100">
        <v>33443.07</v>
      </c>
      <c r="D416" s="1">
        <v>3</v>
      </c>
      <c r="E416" s="118">
        <v>14.15</v>
      </c>
      <c r="F416" s="117">
        <f t="shared" si="36"/>
        <v>17.121500000000001</v>
      </c>
      <c r="G416" s="116" t="s">
        <v>1460</v>
      </c>
      <c r="H416" s="115">
        <f t="shared" si="37"/>
        <v>10.285</v>
      </c>
      <c r="I416" s="95">
        <f>(C416/(($J$3-D416)/100))</f>
        <v>34477.391752577321</v>
      </c>
      <c r="J416" s="90">
        <f>(C416/(($J$3-D416)/100-(0.08)))</f>
        <v>37576.483146067418</v>
      </c>
      <c r="K416" s="114">
        <f>(D416+8+1.2)+(F416+H416)</f>
        <v>39.606499999999997</v>
      </c>
      <c r="L416" s="86">
        <v>8334.99</v>
      </c>
      <c r="M416" s="117"/>
      <c r="N416" s="113">
        <f>C416/((100-K416)/100)+L416</f>
        <v>63710.27045236656</v>
      </c>
      <c r="O416" s="114" t="s">
        <v>1498</v>
      </c>
      <c r="P416" s="118"/>
    </row>
    <row r="417" spans="1:16" x14ac:dyDescent="0.25">
      <c r="A417" s="118" t="s">
        <v>1396</v>
      </c>
      <c r="B417" s="118" t="s">
        <v>1444</v>
      </c>
      <c r="C417" s="100">
        <v>19647.25</v>
      </c>
      <c r="D417" s="1">
        <v>3</v>
      </c>
      <c r="E417" s="118">
        <v>16</v>
      </c>
      <c r="F417" s="117">
        <f t="shared" si="36"/>
        <v>19.36</v>
      </c>
      <c r="G417" s="116" t="s">
        <v>1300</v>
      </c>
      <c r="H417" s="115">
        <f t="shared" si="37"/>
        <v>0</v>
      </c>
      <c r="I417" s="95">
        <f>(C417/(($J$3-D417)/100))</f>
        <v>20254.896907216495</v>
      </c>
      <c r="J417" s="90">
        <f>(C417/(($J$3-D417)/100-(0.08)))</f>
        <v>22075.561797752809</v>
      </c>
      <c r="K417" s="114">
        <f>(D417+8+1.2)+(F417+H417)</f>
        <v>31.56</v>
      </c>
      <c r="L417" s="86">
        <v>5873</v>
      </c>
      <c r="M417" s="117"/>
      <c r="N417" s="113">
        <f>C417/((100-K417)/100)+L417</f>
        <v>34580.261835184101</v>
      </c>
      <c r="O417" s="114" t="s">
        <v>1498</v>
      </c>
      <c r="P417" s="118"/>
    </row>
    <row r="418" spans="1:16" x14ac:dyDescent="0.25">
      <c r="A418" s="118" t="s">
        <v>1389</v>
      </c>
      <c r="B418" s="118" t="s">
        <v>1445</v>
      </c>
      <c r="C418" s="100">
        <v>22156.33</v>
      </c>
      <c r="D418" s="1">
        <v>3</v>
      </c>
      <c r="E418" s="118">
        <v>16</v>
      </c>
      <c r="F418" s="117">
        <f t="shared" si="36"/>
        <v>19.36</v>
      </c>
      <c r="G418" s="116" t="s">
        <v>903</v>
      </c>
      <c r="H418" s="115">
        <f t="shared" si="37"/>
        <v>0</v>
      </c>
      <c r="I418" s="95">
        <f>(C418/(($J$3-D418)/100))</f>
        <v>22841.577319587632</v>
      </c>
      <c r="J418" s="90">
        <f>(C418/(($J$3-D418)/100-(0.08)))</f>
        <v>24894.752808988767</v>
      </c>
      <c r="K418" s="114">
        <f>(D418+8+1.2)+(F418+H418)</f>
        <v>31.56</v>
      </c>
      <c r="L418" s="86">
        <v>5873</v>
      </c>
      <c r="M418" s="117"/>
      <c r="N418" s="113">
        <f>C418/((100-K418)/100)+L418</f>
        <v>38246.363530099363</v>
      </c>
      <c r="O418" s="114" t="s">
        <v>1498</v>
      </c>
      <c r="P418" s="118"/>
    </row>
    <row r="419" spans="1:16" x14ac:dyDescent="0.25">
      <c r="A419" s="118" t="s">
        <v>1402</v>
      </c>
      <c r="B419" s="118" t="s">
        <v>1446</v>
      </c>
      <c r="C419" s="100">
        <v>16772.05</v>
      </c>
      <c r="D419" s="1">
        <v>3</v>
      </c>
      <c r="E419" s="118">
        <v>14.15</v>
      </c>
      <c r="F419" s="117">
        <f t="shared" si="36"/>
        <v>17.121500000000001</v>
      </c>
      <c r="G419" s="116" t="s">
        <v>1299</v>
      </c>
      <c r="H419" s="115">
        <f t="shared" si="37"/>
        <v>0</v>
      </c>
      <c r="I419" s="95">
        <f>(C419/(($J$3-D419)/100))</f>
        <v>17290.773195876289</v>
      </c>
      <c r="J419" s="90">
        <f>(C419/(($J$3-D419)/100-(0.08)))</f>
        <v>18845</v>
      </c>
      <c r="K419" s="114">
        <f>(D419+8+1.2)+(F419+H419)</f>
        <v>29.3215</v>
      </c>
      <c r="L419" s="86">
        <v>6266.49</v>
      </c>
      <c r="M419" s="117"/>
      <c r="N419" s="113">
        <f>C419/((100-K419)/100)+L419</f>
        <v>29996.549353268674</v>
      </c>
      <c r="O419" s="114" t="s">
        <v>1498</v>
      </c>
      <c r="P419" s="118"/>
    </row>
    <row r="420" spans="1:16" x14ac:dyDescent="0.25">
      <c r="A420" s="118" t="s">
        <v>1404</v>
      </c>
      <c r="B420" s="118" t="s">
        <v>1447</v>
      </c>
      <c r="C420" s="100">
        <v>16722.05</v>
      </c>
      <c r="D420" s="1">
        <v>3</v>
      </c>
      <c r="E420" s="118">
        <v>14.15</v>
      </c>
      <c r="F420" s="117">
        <f t="shared" si="36"/>
        <v>17.121500000000001</v>
      </c>
      <c r="G420" s="116" t="s">
        <v>1300</v>
      </c>
      <c r="H420" s="115">
        <f t="shared" si="37"/>
        <v>0</v>
      </c>
      <c r="I420" s="95">
        <f>(C420/(($J$3-D420)/100))</f>
        <v>17239.226804123711</v>
      </c>
      <c r="J420" s="90">
        <f>(C420/(($J$3-D420)/100-(0.08)))</f>
        <v>18788.8202247191</v>
      </c>
      <c r="K420" s="114">
        <f>(D420+8+1.2)+(F420+H420)</f>
        <v>29.3215</v>
      </c>
      <c r="L420" s="86">
        <v>6266.49</v>
      </c>
      <c r="M420" s="117"/>
      <c r="N420" s="113">
        <f>C420/((100-K420)/100)+L420</f>
        <v>29925.806482381486</v>
      </c>
      <c r="O420" s="114" t="s">
        <v>1498</v>
      </c>
      <c r="P420" s="118"/>
    </row>
    <row r="421" spans="1:16" x14ac:dyDescent="0.25">
      <c r="A421" s="118" t="s">
        <v>1383</v>
      </c>
      <c r="B421" s="118" t="s">
        <v>1458</v>
      </c>
      <c r="C421" s="100">
        <v>25081.53</v>
      </c>
      <c r="D421" s="1">
        <v>3</v>
      </c>
      <c r="E421" s="118">
        <v>14.15</v>
      </c>
      <c r="F421" s="117">
        <f t="shared" si="36"/>
        <v>17.121500000000001</v>
      </c>
      <c r="G421" s="116" t="s">
        <v>1460</v>
      </c>
      <c r="H421" s="115">
        <f t="shared" si="37"/>
        <v>10.285</v>
      </c>
      <c r="I421" s="95">
        <f>(C421/(($J$3-D421)/100))</f>
        <v>25857.247422680412</v>
      </c>
      <c r="J421" s="90">
        <f>(C421/(($J$3-D421)/100-(0.08)))</f>
        <v>28181.494382022469</v>
      </c>
      <c r="K421" s="114">
        <f>(D421+8+1.2)+(F421+H421)</f>
        <v>39.606499999999997</v>
      </c>
      <c r="L421" s="86">
        <v>6266.49</v>
      </c>
      <c r="M421" s="117"/>
      <c r="N421" s="113">
        <f>C421/((100-K421)/100)+L421</f>
        <v>47796.671228112296</v>
      </c>
      <c r="O421" s="114" t="s">
        <v>1498</v>
      </c>
      <c r="P421" s="118"/>
    </row>
    <row r="422" spans="1:16" x14ac:dyDescent="0.25">
      <c r="A422" s="118" t="s">
        <v>1385</v>
      </c>
      <c r="B422" s="118" t="s">
        <v>1448</v>
      </c>
      <c r="C422" s="100">
        <v>25082.560000000001</v>
      </c>
      <c r="D422" s="1">
        <v>3</v>
      </c>
      <c r="E422" s="118">
        <v>14.15</v>
      </c>
      <c r="F422" s="117">
        <f t="shared" si="36"/>
        <v>17.121500000000001</v>
      </c>
      <c r="G422" s="116" t="s">
        <v>902</v>
      </c>
      <c r="H422" s="115">
        <f t="shared" si="37"/>
        <v>0</v>
      </c>
      <c r="I422" s="95">
        <f>(C422/(($J$3-D422)/100))</f>
        <v>25858.309278350516</v>
      </c>
      <c r="J422" s="90">
        <f>(C422/(($J$3-D422)/100-(0.08)))</f>
        <v>28182.651685393259</v>
      </c>
      <c r="K422" s="114">
        <f>(D422+8+1.2)+(F422+H422)</f>
        <v>29.3215</v>
      </c>
      <c r="L422" s="86">
        <v>6226.49</v>
      </c>
      <c r="M422" s="117"/>
      <c r="N422" s="113">
        <f>C422/((100-K422)/100)+L422</f>
        <v>41714.736072002095</v>
      </c>
      <c r="O422" s="114" t="s">
        <v>1498</v>
      </c>
      <c r="P422" s="118"/>
    </row>
    <row r="423" spans="1:16" x14ac:dyDescent="0.25">
      <c r="A423" s="118" t="s">
        <v>1418</v>
      </c>
      <c r="B423" s="118" t="s">
        <v>1419</v>
      </c>
      <c r="C423" s="100">
        <v>22992.69</v>
      </c>
      <c r="D423" s="1">
        <v>3</v>
      </c>
      <c r="E423" s="118">
        <v>14.15</v>
      </c>
      <c r="F423" s="117">
        <f t="shared" si="36"/>
        <v>17.121500000000001</v>
      </c>
      <c r="G423" s="116" t="s">
        <v>1299</v>
      </c>
      <c r="H423" s="115">
        <f t="shared" si="37"/>
        <v>0</v>
      </c>
      <c r="I423" s="95">
        <f>(C423/(($J$3-D423)/100))</f>
        <v>23703.804123711339</v>
      </c>
      <c r="J423" s="90">
        <f>(C423/(($J$3-D423)/100-(0.08)))</f>
        <v>25834.483146067414</v>
      </c>
      <c r="K423" s="114">
        <f>(D423+8+1.2)+(F423+H423)</f>
        <v>29.3215</v>
      </c>
      <c r="L423" s="86">
        <v>6266.49</v>
      </c>
      <c r="M423" s="117"/>
      <c r="N423" s="113">
        <f>C423/((100-K423)/100)+L423</f>
        <v>38797.868000382012</v>
      </c>
      <c r="O423" s="114" t="s">
        <v>1498</v>
      </c>
      <c r="P423" s="118"/>
    </row>
    <row r="424" spans="1:16" x14ac:dyDescent="0.25">
      <c r="A424" s="118" t="s">
        <v>1400</v>
      </c>
      <c r="B424" s="118" t="s">
        <v>1401</v>
      </c>
      <c r="C424" s="100">
        <v>33444.1</v>
      </c>
      <c r="D424" s="1">
        <v>3</v>
      </c>
      <c r="E424" s="118">
        <v>14.15</v>
      </c>
      <c r="F424" s="117">
        <f t="shared" si="36"/>
        <v>17.121500000000001</v>
      </c>
      <c r="G424" s="116" t="s">
        <v>1619</v>
      </c>
      <c r="H424" s="115">
        <f t="shared" si="37"/>
        <v>16.213999999999999</v>
      </c>
      <c r="I424" s="95">
        <f>(C424/(($J$3-D424)/100))</f>
        <v>34478.453608247422</v>
      </c>
      <c r="J424" s="90">
        <f>(C424/(($J$3-D424)/100-(0.08)))</f>
        <v>37577.6404494382</v>
      </c>
      <c r="K424" s="114">
        <f>(D424+8+1.2)+(F424+H424)</f>
        <v>45.535499999999999</v>
      </c>
      <c r="L424" s="86">
        <v>8335</v>
      </c>
      <c r="M424" s="117"/>
      <c r="N424" s="113">
        <f>C424/((100-K424)/100)+L424</f>
        <v>69740.319061039743</v>
      </c>
      <c r="O424" s="114" t="s">
        <v>1498</v>
      </c>
      <c r="P424" s="118"/>
    </row>
    <row r="425" spans="1:16" x14ac:dyDescent="0.25">
      <c r="A425" s="118" t="s">
        <v>1450</v>
      </c>
      <c r="B425" s="118" t="s">
        <v>1457</v>
      </c>
      <c r="C425" s="100">
        <v>39714.74</v>
      </c>
      <c r="D425" s="1">
        <v>3</v>
      </c>
      <c r="E425" s="118">
        <v>14.15</v>
      </c>
      <c r="F425" s="117">
        <f t="shared" si="36"/>
        <v>17.121500000000001</v>
      </c>
      <c r="G425" s="116" t="s">
        <v>1300</v>
      </c>
      <c r="H425" s="115">
        <f t="shared" si="37"/>
        <v>0</v>
      </c>
      <c r="I425" s="95">
        <f>(C425/(($J$3-D425)/100))</f>
        <v>40943.030927835054</v>
      </c>
      <c r="J425" s="90">
        <f>(C425/(($J$3-D425)/100-(0.08)))</f>
        <v>44623.303370786511</v>
      </c>
      <c r="K425" s="114">
        <f>(D425+8+1.2)+(F425+H425)</f>
        <v>29.3215</v>
      </c>
      <c r="L425" s="86">
        <v>5873</v>
      </c>
      <c r="M425" s="117"/>
      <c r="N425" s="113">
        <f>C425/((100-K425)/100)+L425</f>
        <v>62063.694482763494</v>
      </c>
      <c r="O425" s="114" t="s">
        <v>1498</v>
      </c>
      <c r="P425" s="118"/>
    </row>
    <row r="426" spans="1:16" x14ac:dyDescent="0.25">
      <c r="A426" s="118" t="s">
        <v>1499</v>
      </c>
      <c r="B426" s="118" t="s">
        <v>1512</v>
      </c>
      <c r="C426" s="100">
        <v>87550</v>
      </c>
      <c r="D426" s="1">
        <v>3</v>
      </c>
      <c r="E426" s="118">
        <v>14.5</v>
      </c>
      <c r="F426" s="117">
        <f t="shared" ref="F426:F432" si="38">E426*1.21</f>
        <v>17.544999999999998</v>
      </c>
      <c r="G426" s="116" t="s">
        <v>903</v>
      </c>
      <c r="H426" s="115">
        <f t="shared" ref="H426:H432" si="39">(IF(G426=$G$3,$H$3)+IF(G426=$G$4,$H$4)+IF(G426=$G$5,$H$5)+IF(G426=$G$6,$H$6)+IF(G426=$G$7,$H$7)+IF(G426=$G$8,$H$8)+IF(G426=$G$9,$H$9)+IF(G426=$G$10,$H$10)+IF(G426=$G$11,$H$11))</f>
        <v>0</v>
      </c>
      <c r="I426" s="95">
        <f>(C426/(($J$3-D426)/100))</f>
        <v>90257.731958762888</v>
      </c>
      <c r="J426" s="90">
        <f>(C426/(($J$3-D426)/100-(0.08)))</f>
        <v>98370.786516853928</v>
      </c>
      <c r="K426" s="114">
        <f>(D426+8+1.2)+(F426+H426)</f>
        <v>29.744999999999997</v>
      </c>
      <c r="L426" s="86">
        <v>5238.49</v>
      </c>
      <c r="M426" s="117"/>
      <c r="N426" s="113">
        <f>C426/((100-K426)/100)+L426</f>
        <v>129855.95494911395</v>
      </c>
      <c r="O426" s="114" t="s">
        <v>1498</v>
      </c>
      <c r="P426" s="118"/>
    </row>
    <row r="427" spans="1:16" x14ac:dyDescent="0.25">
      <c r="A427" s="118" t="s">
        <v>1501</v>
      </c>
      <c r="B427" s="118" t="s">
        <v>1513</v>
      </c>
      <c r="C427" s="100">
        <v>166248.18</v>
      </c>
      <c r="D427" s="1">
        <v>3</v>
      </c>
      <c r="E427" s="118">
        <v>14.5</v>
      </c>
      <c r="F427" s="117">
        <f t="shared" si="38"/>
        <v>17.544999999999998</v>
      </c>
      <c r="G427" s="116" t="s">
        <v>1300</v>
      </c>
      <c r="H427" s="115">
        <f t="shared" si="39"/>
        <v>0</v>
      </c>
      <c r="I427" s="95">
        <f>(C427/(($J$3-D427)/100))</f>
        <v>171389.87628865978</v>
      </c>
      <c r="J427" s="90">
        <f>(C427/(($J$3-D427)/100-(0.08)))</f>
        <v>186795.70786516852</v>
      </c>
      <c r="K427" s="114">
        <f>(D427+8+1.2)+(F427+H427)</f>
        <v>29.744999999999997</v>
      </c>
      <c r="L427" s="86">
        <v>5872.99</v>
      </c>
      <c r="M427" s="117"/>
      <c r="N427" s="113">
        <f>C427/((100-K427)/100)+L427</f>
        <v>242508.36114796097</v>
      </c>
      <c r="O427" s="114" t="s">
        <v>1498</v>
      </c>
      <c r="P427" s="118"/>
    </row>
    <row r="428" spans="1:16" x14ac:dyDescent="0.25">
      <c r="A428" s="118" t="s">
        <v>1503</v>
      </c>
      <c r="B428" s="118" t="s">
        <v>1511</v>
      </c>
      <c r="C428" s="100">
        <v>166248.18</v>
      </c>
      <c r="D428" s="1">
        <v>3</v>
      </c>
      <c r="E428" s="118">
        <v>14.5</v>
      </c>
      <c r="F428" s="117">
        <f t="shared" si="38"/>
        <v>17.544999999999998</v>
      </c>
      <c r="G428" s="116" t="s">
        <v>1300</v>
      </c>
      <c r="H428" s="115">
        <f t="shared" si="39"/>
        <v>0</v>
      </c>
      <c r="I428" s="95">
        <f>(C428/(($J$3-D428)/100))</f>
        <v>171389.87628865978</v>
      </c>
      <c r="J428" s="90">
        <f>(C428/(($J$3-D428)/100-(0.08)))</f>
        <v>186795.70786516852</v>
      </c>
      <c r="K428" s="114">
        <f>(D428+8+1.2)+(F428+H428)</f>
        <v>29.744999999999997</v>
      </c>
      <c r="L428" s="86">
        <v>13685.49</v>
      </c>
      <c r="M428" s="117"/>
      <c r="N428" s="113">
        <f>C428/((100-K428)/100)+L428</f>
        <v>250320.86114796097</v>
      </c>
      <c r="O428" s="114" t="s">
        <v>1498</v>
      </c>
      <c r="P428" s="118"/>
    </row>
    <row r="429" spans="1:16" x14ac:dyDescent="0.25">
      <c r="A429" s="118" t="s">
        <v>1505</v>
      </c>
      <c r="B429" s="118" t="s">
        <v>1518</v>
      </c>
      <c r="C429" s="100">
        <v>70989.45</v>
      </c>
      <c r="D429" s="1">
        <v>3</v>
      </c>
      <c r="E429" s="118">
        <v>14.5</v>
      </c>
      <c r="F429" s="117">
        <f t="shared" si="38"/>
        <v>17.544999999999998</v>
      </c>
      <c r="G429" s="116" t="s">
        <v>902</v>
      </c>
      <c r="H429" s="115">
        <f t="shared" si="39"/>
        <v>0</v>
      </c>
      <c r="I429" s="95">
        <f>(C429/(($J$3-D429)/100))</f>
        <v>73185</v>
      </c>
      <c r="J429" s="90">
        <f>(C429/(($J$3-D429)/100-(0.08)))</f>
        <v>79763.426966292129</v>
      </c>
      <c r="K429" s="114">
        <f>(D429+8+1.2)+(F429+H429)</f>
        <v>29.744999999999997</v>
      </c>
      <c r="L429" s="86">
        <v>9899.49</v>
      </c>
      <c r="M429" s="117"/>
      <c r="N429" s="113">
        <f>C429/((100-K429)/100)+L429</f>
        <v>110944.89602092378</v>
      </c>
      <c r="O429" s="114" t="s">
        <v>1498</v>
      </c>
      <c r="P429" s="118"/>
    </row>
    <row r="430" spans="1:16" x14ac:dyDescent="0.25">
      <c r="A430" s="118" t="s">
        <v>1506</v>
      </c>
      <c r="B430" s="118" t="s">
        <v>1520</v>
      </c>
      <c r="C430" s="100">
        <v>35533.97</v>
      </c>
      <c r="D430" s="1">
        <v>3</v>
      </c>
      <c r="E430" s="118">
        <v>14.15</v>
      </c>
      <c r="F430" s="117">
        <f t="shared" si="38"/>
        <v>17.121500000000001</v>
      </c>
      <c r="G430" s="116" t="s">
        <v>903</v>
      </c>
      <c r="H430" s="115">
        <f t="shared" si="39"/>
        <v>0</v>
      </c>
      <c r="I430" s="95">
        <f>(C430/(($J$3-D430)/100))</f>
        <v>36632.958762886599</v>
      </c>
      <c r="J430" s="90">
        <f>(C430/(($J$3-D430)/100-(0.08)))</f>
        <v>39925.808988764045</v>
      </c>
      <c r="K430" s="114">
        <f>(D430+8+1.2)+(F430+H430)</f>
        <v>29.3215</v>
      </c>
      <c r="L430" s="86">
        <v>5872.99</v>
      </c>
      <c r="M430" s="117"/>
      <c r="N430" s="113">
        <f>C430/((100-K430)/100)+L430</f>
        <v>56148.491036383057</v>
      </c>
      <c r="O430" s="114" t="s">
        <v>1498</v>
      </c>
      <c r="P430" s="118"/>
    </row>
    <row r="431" spans="1:16" x14ac:dyDescent="0.25">
      <c r="A431" s="118" t="s">
        <v>1507</v>
      </c>
      <c r="B431" s="118" t="s">
        <v>1519</v>
      </c>
      <c r="C431" s="100">
        <v>98952.37</v>
      </c>
      <c r="D431" s="1">
        <v>3</v>
      </c>
      <c r="E431" s="118">
        <v>14.15</v>
      </c>
      <c r="F431" s="117">
        <f t="shared" si="38"/>
        <v>17.121500000000001</v>
      </c>
      <c r="G431" s="116" t="s">
        <v>903</v>
      </c>
      <c r="H431" s="115">
        <f t="shared" si="39"/>
        <v>0</v>
      </c>
      <c r="I431" s="95">
        <f>(C431/(($J$3-D431)/100))</f>
        <v>102012.75257731958</v>
      </c>
      <c r="J431" s="90">
        <f>(C431/(($J$3-D431)/100-(0.08)))</f>
        <v>111182.43820224718</v>
      </c>
      <c r="K431" s="114">
        <f>(D431+8+1.2)+(F431+H431)</f>
        <v>29.3215</v>
      </c>
      <c r="L431" s="86">
        <v>9899.49</v>
      </c>
      <c r="M431" s="117"/>
      <c r="N431" s="113">
        <f>C431/((100-K431)/100)+L431</f>
        <v>149902.98469782181</v>
      </c>
      <c r="O431" s="114" t="s">
        <v>1498</v>
      </c>
      <c r="P431" s="118"/>
    </row>
    <row r="432" spans="1:16" x14ac:dyDescent="0.25">
      <c r="A432" s="118" t="s">
        <v>1508</v>
      </c>
      <c r="B432" s="118" t="s">
        <v>1521</v>
      </c>
      <c r="C432" s="100">
        <v>98952.37</v>
      </c>
      <c r="D432" s="1">
        <v>3</v>
      </c>
      <c r="E432" s="118">
        <v>14.15</v>
      </c>
      <c r="F432" s="117">
        <f t="shared" si="38"/>
        <v>17.121500000000001</v>
      </c>
      <c r="G432" s="116" t="s">
        <v>1460</v>
      </c>
      <c r="H432" s="115">
        <f t="shared" si="39"/>
        <v>10.285</v>
      </c>
      <c r="I432" s="95">
        <f>(C432/(($J$3-D432)/100))</f>
        <v>102012.75257731958</v>
      </c>
      <c r="J432" s="90">
        <f>(C432/(($J$3-D432)/100-(0.08)))</f>
        <v>111182.43820224718</v>
      </c>
      <c r="K432" s="114">
        <f>(D432+8+1.2)+(F432+H432)</f>
        <v>39.606499999999997</v>
      </c>
      <c r="L432" s="86">
        <v>9899.49</v>
      </c>
      <c r="M432" s="117"/>
      <c r="N432" s="113">
        <f>C432/((100-K432)/100)+L432</f>
        <v>173745.54959250579</v>
      </c>
      <c r="O432" s="114" t="s">
        <v>1498</v>
      </c>
      <c r="P432" s="118"/>
    </row>
    <row r="433" spans="1:16" x14ac:dyDescent="0.25">
      <c r="A433" s="118"/>
      <c r="B433" s="118"/>
      <c r="C433" s="100"/>
      <c r="D433" s="1">
        <v>3</v>
      </c>
      <c r="E433" s="118"/>
      <c r="F433" s="117">
        <f t="shared" si="36"/>
        <v>0</v>
      </c>
      <c r="G433" s="116" t="s">
        <v>903</v>
      </c>
      <c r="H433" s="115">
        <f t="shared" si="37"/>
        <v>0</v>
      </c>
      <c r="I433" s="95">
        <f>(C433/(($J$3-D433)/100))</f>
        <v>0</v>
      </c>
      <c r="J433" s="90">
        <f>(C433/(($J$3-D433)/100-(0.08)))</f>
        <v>0</v>
      </c>
      <c r="K433" s="114">
        <f>(D433+8+1.2)+(F433+H433)</f>
        <v>12.2</v>
      </c>
      <c r="L433" s="86">
        <v>0</v>
      </c>
      <c r="M433" s="117"/>
      <c r="N433" s="113">
        <f>C433/((100-K433)/100)+L433</f>
        <v>0</v>
      </c>
      <c r="O433" s="114"/>
      <c r="P433" s="118"/>
    </row>
    <row r="434" spans="1:16" x14ac:dyDescent="0.25">
      <c r="A434" s="118"/>
      <c r="B434" s="118"/>
      <c r="C434" s="100">
        <v>230000</v>
      </c>
      <c r="D434" s="1">
        <v>3</v>
      </c>
      <c r="E434" s="118"/>
      <c r="F434" s="117">
        <f t="shared" si="36"/>
        <v>0</v>
      </c>
      <c r="G434" s="116" t="s">
        <v>903</v>
      </c>
      <c r="H434" s="115">
        <f t="shared" si="37"/>
        <v>0</v>
      </c>
      <c r="I434" s="95">
        <f>(C434/(($J$3-D434)/100))</f>
        <v>237113.40206185568</v>
      </c>
      <c r="J434" s="90">
        <f>(C434/(($J$3-D434)/100-(0.08)))</f>
        <v>258426.96629213484</v>
      </c>
      <c r="K434" s="114">
        <f>(D434+8+1.2)+(F434+H434)</f>
        <v>12.2</v>
      </c>
      <c r="L434" s="86">
        <v>0</v>
      </c>
      <c r="M434" s="117"/>
      <c r="N434" s="113">
        <f>C434/((100-K434)/100)+L434</f>
        <v>261958.99772209566</v>
      </c>
      <c r="O434" s="114"/>
      <c r="P434" s="118"/>
    </row>
    <row r="435" spans="1:16" x14ac:dyDescent="0.25">
      <c r="A435" s="118"/>
      <c r="B435" s="118"/>
      <c r="C435" s="100">
        <v>55000</v>
      </c>
      <c r="D435" s="1">
        <v>3</v>
      </c>
      <c r="E435" s="118">
        <v>14.15</v>
      </c>
      <c r="F435" s="117">
        <f t="shared" si="36"/>
        <v>17.121500000000001</v>
      </c>
      <c r="G435" s="116" t="s">
        <v>903</v>
      </c>
      <c r="H435" s="115">
        <f t="shared" si="37"/>
        <v>0</v>
      </c>
      <c r="I435" s="95">
        <f>(C435/(($J$3-D435)/100))</f>
        <v>56701.030927835054</v>
      </c>
      <c r="J435" s="90">
        <f>(C435/(($J$3-D435)/100-(0.08)))</f>
        <v>61797.752808988764</v>
      </c>
      <c r="K435" s="114">
        <f>(D435+8+1.2)+(F435+H435)</f>
        <v>29.3215</v>
      </c>
      <c r="L435" s="86">
        <v>0</v>
      </c>
      <c r="M435" s="117"/>
      <c r="N435" s="113">
        <f>C435/((100-K435)/100)+L435</f>
        <v>77817.157975904978</v>
      </c>
      <c r="O435" s="114"/>
      <c r="P435" s="118"/>
    </row>
    <row r="436" spans="1:16" x14ac:dyDescent="0.25">
      <c r="A436" s="118"/>
      <c r="B436" s="118"/>
      <c r="C436" s="100"/>
      <c r="D436" s="1"/>
      <c r="E436" s="118"/>
      <c r="F436" s="117"/>
      <c r="G436" s="116"/>
      <c r="H436" s="115"/>
      <c r="I436" s="95"/>
      <c r="J436" s="90"/>
      <c r="K436" s="114"/>
      <c r="L436" s="86"/>
      <c r="M436" s="117"/>
      <c r="N436" s="113"/>
      <c r="O436" s="114"/>
      <c r="P436" s="118"/>
    </row>
    <row r="437" spans="1:16" x14ac:dyDescent="0.25">
      <c r="A437" s="118"/>
      <c r="B437" s="118"/>
      <c r="C437" s="100"/>
      <c r="D437" s="1"/>
      <c r="E437" s="118"/>
      <c r="F437" s="117"/>
      <c r="G437" s="116"/>
      <c r="H437" s="115"/>
      <c r="I437" s="95"/>
      <c r="J437" s="90"/>
      <c r="K437" s="114"/>
      <c r="L437" s="86"/>
      <c r="M437" s="117"/>
      <c r="N437" s="113"/>
      <c r="O437" s="114"/>
      <c r="P437" s="118"/>
    </row>
    <row r="438" spans="1:16" x14ac:dyDescent="0.25">
      <c r="A438" s="118"/>
      <c r="B438" s="118"/>
      <c r="C438" s="100"/>
      <c r="D438" s="1"/>
      <c r="E438" s="118"/>
      <c r="F438" s="117"/>
      <c r="G438" s="116"/>
      <c r="H438" s="115"/>
      <c r="I438" s="95"/>
      <c r="J438" s="90"/>
      <c r="K438" s="114"/>
      <c r="L438" s="86"/>
      <c r="M438" s="117"/>
      <c r="N438" s="113"/>
      <c r="O438" s="114"/>
      <c r="P438" s="118"/>
    </row>
    <row r="439" spans="1:16" x14ac:dyDescent="0.25">
      <c r="A439" s="118"/>
      <c r="B439" s="118"/>
      <c r="C439" s="100"/>
      <c r="D439" s="1"/>
      <c r="E439" s="118"/>
      <c r="F439" s="117"/>
      <c r="G439" s="116"/>
      <c r="H439" s="115"/>
      <c r="I439" s="95"/>
      <c r="J439" s="90"/>
      <c r="K439" s="114"/>
      <c r="L439" s="86"/>
      <c r="M439" s="117"/>
      <c r="N439" s="113"/>
      <c r="O439" s="114"/>
      <c r="P439" s="118"/>
    </row>
    <row r="440" spans="1:16" x14ac:dyDescent="0.25">
      <c r="A440" s="118" t="s">
        <v>1385</v>
      </c>
      <c r="B440" s="118" t="s">
        <v>1448</v>
      </c>
      <c r="C440" s="100">
        <v>26150.95</v>
      </c>
      <c r="D440" s="1">
        <v>3</v>
      </c>
      <c r="E440" s="118">
        <v>16</v>
      </c>
      <c r="F440" s="117">
        <f>E440*1.21</f>
        <v>19.36</v>
      </c>
      <c r="G440" s="116" t="s">
        <v>1299</v>
      </c>
      <c r="H440" s="115">
        <f>(IF(G440=$G$3,$H$3)+IF(G440=$G$4,$H$4)+IF(G440=$G$5,$H$5)+IF(G440=$G$6,$H$6)+IF(G440=$G$7,$H$7)+IF(G440=$G$8,$H$8)+IF(G440=$G$9,$H$9)+IF(G440=$G$10,$H$10)+IF(G440=$G$11,$H$11))</f>
        <v>0</v>
      </c>
      <c r="I440" s="95">
        <f>(C440/(($J$3-D440)/100))</f>
        <v>26959.742268041238</v>
      </c>
      <c r="J440" s="90">
        <f>(C440/(($J$3-D440)/100-(0.08)))</f>
        <v>29383.08988764045</v>
      </c>
      <c r="K440" s="114">
        <f>(D440+8+1.2)+(F440+H440)</f>
        <v>31.56</v>
      </c>
      <c r="L440" s="86"/>
      <c r="M440" s="117"/>
      <c r="N440" s="113">
        <f>C440/((100-K440)/100)+L440</f>
        <v>38210.037989479839</v>
      </c>
      <c r="O440" s="114"/>
      <c r="P440" s="118"/>
    </row>
    <row r="441" spans="1:16" x14ac:dyDescent="0.25">
      <c r="A441" s="118" t="s">
        <v>1381</v>
      </c>
      <c r="B441" s="118" t="s">
        <v>1382</v>
      </c>
      <c r="C441" s="100">
        <v>27022.67</v>
      </c>
      <c r="D441" s="1">
        <v>3</v>
      </c>
      <c r="E441" s="118">
        <v>16</v>
      </c>
      <c r="F441" s="117">
        <f>E441*1.21</f>
        <v>19.36</v>
      </c>
      <c r="G441" s="116" t="s">
        <v>1299</v>
      </c>
      <c r="H441" s="115">
        <f>(IF(G441=$G$3,$H$3)+IF(G441=$G$4,$H$4)+IF(G441=$G$5,$H$5)+IF(G441=$G$6,$H$6)+IF(G441=$G$7,$H$7)+IF(G441=$G$8,$H$8)+IF(G441=$G$9,$H$9)+IF(G441=$G$10,$H$10)+IF(G441=$G$11,$H$11))</f>
        <v>0</v>
      </c>
      <c r="I441" s="95">
        <f>(C441/(($J$3-D441)/100))</f>
        <v>27858.422680412372</v>
      </c>
      <c r="J441" s="90">
        <f>(C441/(($J$3-D441)/100-(0.08)))</f>
        <v>30362.550561797751</v>
      </c>
      <c r="K441" s="114">
        <f>(D441+8+1.2)+(F441+H441)</f>
        <v>31.56</v>
      </c>
      <c r="L441" s="86"/>
      <c r="M441" s="117"/>
      <c r="N441" s="113">
        <f>C441/((100-K441)/100)+L441</f>
        <v>39483.737580362358</v>
      </c>
      <c r="O441" s="114"/>
      <c r="P441" s="118"/>
    </row>
    <row r="442" spans="1:16" x14ac:dyDescent="0.25">
      <c r="A442" s="118" t="s">
        <v>1357</v>
      </c>
      <c r="B442" s="118" t="s">
        <v>1441</v>
      </c>
      <c r="C442" s="100">
        <v>17433.82</v>
      </c>
      <c r="D442" s="1">
        <v>3</v>
      </c>
      <c r="E442" s="118">
        <v>16</v>
      </c>
      <c r="F442" s="117">
        <f>E442*1.21</f>
        <v>19.36</v>
      </c>
      <c r="G442" s="116" t="s">
        <v>1299</v>
      </c>
      <c r="H442" s="115">
        <f>(IF(G442=$G$3,$H$3)+IF(G442=$G$4,$H$4)+IF(G442=$G$5,$H$5)+IF(G442=$G$6,$H$6)+IF(G442=$G$7,$H$7)+IF(G442=$G$8,$H$8)+IF(G442=$G$9,$H$9)+IF(G442=$G$10,$H$10)+IF(G442=$G$11,$H$11))</f>
        <v>0</v>
      </c>
      <c r="I442" s="95">
        <f>(C442/(($J$3-D442)/100))</f>
        <v>17973.01030927835</v>
      </c>
      <c r="J442" s="90">
        <f>(C442/(($J$3-D442)/100-(0.08)))</f>
        <v>19588.561797752809</v>
      </c>
      <c r="K442" s="114">
        <f>(D442+8+1.2)+(F442+H442)</f>
        <v>31.56</v>
      </c>
      <c r="L442" s="86"/>
      <c r="M442" s="117"/>
      <c r="N442" s="113">
        <f>C442/((100-K442)/100)+L442</f>
        <v>25473.144360023376</v>
      </c>
      <c r="O442" s="114"/>
      <c r="P442" s="118"/>
    </row>
    <row r="443" spans="1:16" x14ac:dyDescent="0.25">
      <c r="A443" s="118"/>
      <c r="B443" s="118"/>
      <c r="C443" s="100"/>
      <c r="D443" s="1"/>
      <c r="E443" s="118"/>
      <c r="F443" s="117"/>
      <c r="G443" s="116"/>
      <c r="H443" s="115"/>
      <c r="I443" s="95"/>
      <c r="J443" s="90"/>
      <c r="K443" s="114"/>
      <c r="L443" s="86"/>
      <c r="M443" s="117"/>
      <c r="N443" s="113">
        <f>SUM(N440:N442)</f>
        <v>103166.91992986557</v>
      </c>
      <c r="O443" s="114"/>
      <c r="P443" s="118"/>
    </row>
    <row r="444" spans="1:16" x14ac:dyDescent="0.25">
      <c r="A444" s="118"/>
      <c r="B444" s="118"/>
      <c r="C444" s="100"/>
      <c r="D444" s="1"/>
      <c r="E444" s="118"/>
      <c r="F444" s="117"/>
      <c r="G444" s="116"/>
      <c r="H444" s="115"/>
      <c r="I444" s="95"/>
      <c r="J444" s="90"/>
      <c r="K444" s="114"/>
      <c r="L444" s="86"/>
      <c r="M444" s="117"/>
      <c r="N444" s="113"/>
      <c r="O444" s="114"/>
      <c r="P444" s="118"/>
    </row>
    <row r="445" spans="1:16" x14ac:dyDescent="0.25">
      <c r="A445" s="118"/>
      <c r="B445" s="118"/>
      <c r="C445" s="100"/>
      <c r="D445" s="1"/>
      <c r="E445" s="118"/>
      <c r="F445" s="117"/>
      <c r="G445" s="116"/>
      <c r="H445" s="115"/>
      <c r="I445" s="95"/>
      <c r="J445" s="90"/>
      <c r="K445" s="114"/>
      <c r="L445" s="86"/>
      <c r="M445" s="117"/>
      <c r="N445" s="113"/>
      <c r="O445" s="114"/>
      <c r="P445" s="118"/>
    </row>
    <row r="446" spans="1:16" x14ac:dyDescent="0.25">
      <c r="A446" s="118" t="s">
        <v>1471</v>
      </c>
      <c r="B446" s="118" t="s">
        <v>1472</v>
      </c>
      <c r="C446" s="100">
        <v>370800</v>
      </c>
      <c r="D446" s="1">
        <v>3</v>
      </c>
      <c r="E446" s="118">
        <v>14.15</v>
      </c>
      <c r="F446" s="117">
        <f t="shared" ref="F446:F451" si="40">E446*1.21</f>
        <v>17.121500000000001</v>
      </c>
      <c r="G446" s="116" t="s">
        <v>903</v>
      </c>
      <c r="H446" s="115">
        <f t="shared" ref="H446:H451" si="41">(IF(G446=$G$3,$H$3)+IF(G446=$G$4,$H$4)+IF(G446=$G$5,$H$5)+IF(G446=$G$6,$H$6)+IF(G446=$G$7,$H$7)+IF(G446=$G$8,$H$8)+IF(G446=$G$9,$H$9)+IF(G446=$G$10,$H$10)+IF(G446=$G$11,$H$11))</f>
        <v>0</v>
      </c>
      <c r="I446" s="95">
        <f>(C446/(($J$3-D446)/100))</f>
        <v>382268.04123711342</v>
      </c>
      <c r="J446" s="90">
        <f>(C446/(($J$3-D446)/100-(0.08)))</f>
        <v>416629.21348314604</v>
      </c>
      <c r="K446" s="114">
        <f>(D446+8+1.2)+(F446+H446)</f>
        <v>29.3215</v>
      </c>
      <c r="L446" s="86"/>
      <c r="M446" s="117"/>
      <c r="N446" s="113">
        <f>C446/((100-K446)/100)+L446</f>
        <v>524629.13049937389</v>
      </c>
      <c r="O446" s="114" t="s">
        <v>1094</v>
      </c>
      <c r="P446" s="118" t="s">
        <v>38</v>
      </c>
    </row>
    <row r="447" spans="1:16" x14ac:dyDescent="0.25">
      <c r="A447" s="118" t="s">
        <v>1471</v>
      </c>
      <c r="B447" s="118" t="s">
        <v>1472</v>
      </c>
      <c r="C447" s="100">
        <v>370800</v>
      </c>
      <c r="D447" s="1">
        <v>3</v>
      </c>
      <c r="E447" s="118">
        <v>14.15</v>
      </c>
      <c r="F447" s="117">
        <f t="shared" si="40"/>
        <v>17.121500000000001</v>
      </c>
      <c r="G447" s="116" t="s">
        <v>1237</v>
      </c>
      <c r="H447" s="115">
        <f t="shared" si="41"/>
        <v>4.84</v>
      </c>
      <c r="I447" s="95">
        <f>(C447/(($J$3-D447)/100))</f>
        <v>382268.04123711342</v>
      </c>
      <c r="J447" s="90">
        <f>(C447/(($J$3-D447)/100-(0.08)))</f>
        <v>416629.21348314604</v>
      </c>
      <c r="K447" s="114">
        <f>(D447+8+1.2)+(F447+H447)</f>
        <v>34.161500000000004</v>
      </c>
      <c r="L447" s="86"/>
      <c r="M447" s="117"/>
      <c r="N447" s="113">
        <f>C447/((100-K447)/100)+L447</f>
        <v>563196.30611268478</v>
      </c>
      <c r="O447" s="114" t="s">
        <v>1094</v>
      </c>
      <c r="P447" s="118" t="s">
        <v>38</v>
      </c>
    </row>
    <row r="448" spans="1:16" x14ac:dyDescent="0.25">
      <c r="A448" s="118" t="s">
        <v>1471</v>
      </c>
      <c r="B448" s="118" t="s">
        <v>1472</v>
      </c>
      <c r="C448" s="100">
        <v>370800</v>
      </c>
      <c r="D448" s="1">
        <v>3</v>
      </c>
      <c r="E448" s="118">
        <v>14.15</v>
      </c>
      <c r="F448" s="117">
        <f t="shared" si="40"/>
        <v>17.121500000000001</v>
      </c>
      <c r="G448" s="116" t="s">
        <v>1299</v>
      </c>
      <c r="H448" s="115">
        <f t="shared" si="41"/>
        <v>0</v>
      </c>
      <c r="I448" s="95">
        <f>(C448/(($J$3-D448)/100))</f>
        <v>382268.04123711342</v>
      </c>
      <c r="J448" s="90">
        <f>(C448/(($J$3-D448)/100-(0.08)))</f>
        <v>416629.21348314604</v>
      </c>
      <c r="K448" s="114">
        <f>(D448+8+1.2)+(F448+H448)</f>
        <v>29.3215</v>
      </c>
      <c r="L448" s="86"/>
      <c r="M448" s="117"/>
      <c r="N448" s="113">
        <f>C448/((100-K448)/100)+L448</f>
        <v>524629.13049937389</v>
      </c>
      <c r="O448" s="114" t="s">
        <v>1094</v>
      </c>
      <c r="P448" s="118" t="s">
        <v>38</v>
      </c>
    </row>
    <row r="449" spans="1:16" x14ac:dyDescent="0.25">
      <c r="A449" s="118" t="s">
        <v>1471</v>
      </c>
      <c r="B449" s="118" t="s">
        <v>1472</v>
      </c>
      <c r="C449" s="100">
        <v>370800</v>
      </c>
      <c r="D449" s="1">
        <v>3</v>
      </c>
      <c r="E449" s="118">
        <v>14.15</v>
      </c>
      <c r="F449" s="117">
        <f t="shared" si="40"/>
        <v>17.121500000000001</v>
      </c>
      <c r="G449" s="116" t="s">
        <v>1300</v>
      </c>
      <c r="H449" s="115">
        <f t="shared" si="41"/>
        <v>0</v>
      </c>
      <c r="I449" s="95">
        <f>(C449/(($J$3-D449)/100))</f>
        <v>382268.04123711342</v>
      </c>
      <c r="J449" s="90">
        <f>(C449/(($J$3-D449)/100-(0.08)))</f>
        <v>416629.21348314604</v>
      </c>
      <c r="K449" s="114">
        <f>(D449+8+1.2)+(F449+H449)</f>
        <v>29.3215</v>
      </c>
      <c r="L449" s="86"/>
      <c r="M449" s="117"/>
      <c r="N449" s="113">
        <f>C449/((100-K449)/100)+L449</f>
        <v>524629.13049937389</v>
      </c>
      <c r="O449" s="114" t="s">
        <v>1094</v>
      </c>
      <c r="P449" s="118" t="s">
        <v>38</v>
      </c>
    </row>
    <row r="450" spans="1:16" x14ac:dyDescent="0.25">
      <c r="A450" s="118" t="s">
        <v>1471</v>
      </c>
      <c r="B450" s="118" t="s">
        <v>1472</v>
      </c>
      <c r="C450" s="100">
        <v>370800</v>
      </c>
      <c r="D450" s="1">
        <v>3</v>
      </c>
      <c r="E450" s="118">
        <v>14.15</v>
      </c>
      <c r="F450" s="117">
        <f t="shared" si="40"/>
        <v>17.121500000000001</v>
      </c>
      <c r="G450" s="116" t="s">
        <v>1301</v>
      </c>
      <c r="H450" s="115">
        <f t="shared" si="41"/>
        <v>0</v>
      </c>
      <c r="I450" s="95">
        <f>(C450/(($J$3-D450)/100))</f>
        <v>382268.04123711342</v>
      </c>
      <c r="J450" s="90">
        <f>(C450/(($J$3-D450)/100-(0.08)))</f>
        <v>416629.21348314604</v>
      </c>
      <c r="K450" s="114">
        <f>(D450+8+1.2)+(F450+H450)</f>
        <v>29.3215</v>
      </c>
      <c r="L450" s="86"/>
      <c r="M450" s="117"/>
      <c r="N450" s="113">
        <f>C450/((100-K450)/100)+L450</f>
        <v>524629.13049937389</v>
      </c>
      <c r="O450" s="114" t="s">
        <v>1094</v>
      </c>
      <c r="P450" s="118" t="s">
        <v>38</v>
      </c>
    </row>
    <row r="451" spans="1:16" x14ac:dyDescent="0.25">
      <c r="A451" s="118" t="s">
        <v>1471</v>
      </c>
      <c r="B451" s="118" t="s">
        <v>1472</v>
      </c>
      <c r="C451" s="100">
        <v>370800</v>
      </c>
      <c r="D451" s="1">
        <v>3</v>
      </c>
      <c r="E451" s="118">
        <v>14.15</v>
      </c>
      <c r="F451" s="117">
        <f t="shared" si="40"/>
        <v>17.121500000000001</v>
      </c>
      <c r="G451" s="116" t="s">
        <v>1302</v>
      </c>
      <c r="H451" s="115">
        <f t="shared" si="41"/>
        <v>0</v>
      </c>
      <c r="I451" s="95">
        <f>(C451/(($J$3-D451)/100))</f>
        <v>382268.04123711342</v>
      </c>
      <c r="J451" s="90">
        <f>(C451/(($J$3-D451)/100-(0.08)))</f>
        <v>416629.21348314604</v>
      </c>
      <c r="K451" s="114">
        <f>(D451+8+1.2)+(F451+H451)</f>
        <v>29.3215</v>
      </c>
      <c r="L451" s="86"/>
      <c r="M451" s="117"/>
      <c r="N451" s="113">
        <f>C451/((100-K451)/100)+L451</f>
        <v>524629.13049937389</v>
      </c>
      <c r="O451" s="114" t="s">
        <v>1094</v>
      </c>
      <c r="P451" s="118" t="s">
        <v>38</v>
      </c>
    </row>
    <row r="452" spans="1:16" x14ac:dyDescent="0.25">
      <c r="A452" s="118"/>
      <c r="B452" s="118"/>
      <c r="C452" s="100"/>
      <c r="D452" s="1"/>
      <c r="E452" s="118"/>
      <c r="F452" s="117"/>
      <c r="G452" s="116"/>
      <c r="H452" s="115">
        <f>(IF(G452=$G$3,$H$3)+IF(G452=$G$4,$H$4)+IF(G452=$G$5,$H$5)+IF(G452=$G$6,$H$6)+IF(G452=$G$7,$H$7)+IF(G452=$G$8,$H$8)+IF(G452=$G$9,$H$9)+IF(G452=$G$10,$H$10)+IF(G452=$G$11,$H$11))</f>
        <v>0</v>
      </c>
      <c r="I452" s="95"/>
      <c r="J452" s="90"/>
      <c r="K452" s="114"/>
      <c r="L452" s="86"/>
      <c r="M452" s="117"/>
      <c r="N452" s="113">
        <f>C452/((100-K452)/100)+L452</f>
        <v>0</v>
      </c>
      <c r="O452" s="114"/>
      <c r="P452" s="118"/>
    </row>
    <row r="453" spans="1:16" x14ac:dyDescent="0.25">
      <c r="A453" s="118"/>
      <c r="B453" s="118"/>
      <c r="C453" s="100">
        <v>73100</v>
      </c>
      <c r="D453" s="1">
        <v>3</v>
      </c>
      <c r="E453" s="118">
        <v>12.15</v>
      </c>
      <c r="F453" s="117">
        <f>E453*1.21</f>
        <v>14.701499999999999</v>
      </c>
      <c r="G453" s="116" t="s">
        <v>903</v>
      </c>
      <c r="H453" s="115">
        <f>(IF(G453=$G$3,$H$3)+IF(G453=$G$4,$H$4)+IF(G453=$G$5,$H$5)+IF(G453=$G$6,$H$6)+IF(G453=$G$7,$H$7)+IF(G453=$G$8,$H$8)+IF(G453=$G$9,$H$9)+IF(G453=$G$10,$H$10)+IF(G453=$G$11,$H$11))</f>
        <v>0</v>
      </c>
      <c r="I453" s="95">
        <f>(C453/(($J$3-D453)/100))</f>
        <v>75360.824742268043</v>
      </c>
      <c r="J453" s="90">
        <f>(C453/(($J$3-D453)/100-(0.08)))</f>
        <v>82134.831460674162</v>
      </c>
      <c r="K453" s="114">
        <f>(D453+8+1.2)+(F453+H453)</f>
        <v>26.901499999999999</v>
      </c>
      <c r="L453" s="86">
        <v>9900</v>
      </c>
      <c r="M453" s="117"/>
      <c r="N453" s="113">
        <f>C453/((100-K453)/100)+L453</f>
        <v>109902.05202569136</v>
      </c>
      <c r="O453" s="114"/>
      <c r="P453" s="118"/>
    </row>
    <row r="454" spans="1:16" x14ac:dyDescent="0.25">
      <c r="A454" s="118"/>
      <c r="B454" s="118"/>
      <c r="C454" s="100"/>
      <c r="D454" s="1"/>
      <c r="E454" s="118"/>
      <c r="F454" s="117">
        <f t="shared" ref="F454:F467" si="42">E454*1.21</f>
        <v>0</v>
      </c>
      <c r="G454" s="116" t="s">
        <v>903</v>
      </c>
      <c r="H454" s="115">
        <f t="shared" ref="H454:H467" si="43">(IF(G454=$G$3,$H$3)+IF(G454=$G$4,$H$4)+IF(G454=$G$5,$H$5)+IF(G454=$G$6,$H$6)+IF(G454=$G$7,$H$7)+IF(G454=$G$8,$H$8)+IF(G454=$G$9,$H$9)+IF(G454=$G$10,$H$10)+IF(G454=$G$11,$H$11))</f>
        <v>0</v>
      </c>
      <c r="I454" s="95">
        <f>(C454/(($J$3-D454)/100))</f>
        <v>0</v>
      </c>
      <c r="J454" s="90">
        <f>(C454/(($J$3-D454)/100-(0.08)))</f>
        <v>0</v>
      </c>
      <c r="K454" s="114">
        <f>(D454+8+1.2)+(F454+H454)</f>
        <v>9.1999999999999993</v>
      </c>
      <c r="L454" s="86">
        <v>9901</v>
      </c>
      <c r="M454" s="117"/>
      <c r="N454" s="113">
        <f>C454/((100-K454)/100)+L454</f>
        <v>9901</v>
      </c>
      <c r="O454" s="114"/>
      <c r="P454" s="118"/>
    </row>
    <row r="455" spans="1:16" x14ac:dyDescent="0.25">
      <c r="A455" s="118"/>
      <c r="B455" s="118"/>
      <c r="C455" s="100"/>
      <c r="D455" s="1"/>
      <c r="E455" s="118"/>
      <c r="F455" s="117">
        <f t="shared" si="42"/>
        <v>0</v>
      </c>
      <c r="G455" s="116" t="s">
        <v>903</v>
      </c>
      <c r="H455" s="115">
        <f t="shared" si="43"/>
        <v>0</v>
      </c>
      <c r="I455" s="95">
        <f>(C455/(($J$3-D455)/100))</f>
        <v>0</v>
      </c>
      <c r="J455" s="90">
        <f>(C455/(($J$3-D455)/100-(0.08)))</f>
        <v>0</v>
      </c>
      <c r="K455" s="114">
        <f>(D455+8+1.2)+(F455+H455)</f>
        <v>9.1999999999999993</v>
      </c>
      <c r="L455" s="86">
        <v>9902</v>
      </c>
      <c r="M455" s="117"/>
      <c r="N455" s="113">
        <f>C455/((100-K455)/100)+L455</f>
        <v>9902</v>
      </c>
      <c r="O455" s="114"/>
      <c r="P455" s="118"/>
    </row>
    <row r="456" spans="1:16" x14ac:dyDescent="0.25">
      <c r="A456" s="118"/>
      <c r="B456" s="118"/>
      <c r="C456" s="100"/>
      <c r="D456" s="1"/>
      <c r="E456" s="118"/>
      <c r="F456" s="117">
        <f t="shared" si="42"/>
        <v>0</v>
      </c>
      <c r="G456" s="116" t="s">
        <v>903</v>
      </c>
      <c r="H456" s="115">
        <f t="shared" si="43"/>
        <v>0</v>
      </c>
      <c r="I456" s="95">
        <f>(C456/(($J$3-D456)/100))</f>
        <v>0</v>
      </c>
      <c r="J456" s="90">
        <f>(C456/(($J$3-D456)/100-(0.08)))</f>
        <v>0</v>
      </c>
      <c r="K456" s="114">
        <f>(D456+8+1.2)+(F456+H456)</f>
        <v>9.1999999999999993</v>
      </c>
      <c r="L456" s="86">
        <v>9903</v>
      </c>
      <c r="M456" s="117"/>
      <c r="N456" s="113">
        <f>C456/((100-K456)/100)+L456</f>
        <v>9903</v>
      </c>
      <c r="O456" s="114"/>
      <c r="P456" s="118"/>
    </row>
    <row r="457" spans="1:16" x14ac:dyDescent="0.25">
      <c r="A457" s="118"/>
      <c r="B457" s="118"/>
      <c r="C457" s="100"/>
      <c r="D457" s="1"/>
      <c r="E457" s="118"/>
      <c r="F457" s="117">
        <f t="shared" si="42"/>
        <v>0</v>
      </c>
      <c r="G457" s="116" t="s">
        <v>903</v>
      </c>
      <c r="H457" s="115">
        <f t="shared" si="43"/>
        <v>0</v>
      </c>
      <c r="I457" s="95">
        <f>(C457/(($J$3-D457)/100))</f>
        <v>0</v>
      </c>
      <c r="J457" s="90">
        <f>(C457/(($J$3-D457)/100-(0.08)))</f>
        <v>0</v>
      </c>
      <c r="K457" s="114">
        <f>(D457+8+1.2)+(F457+H457)</f>
        <v>9.1999999999999993</v>
      </c>
      <c r="L457" s="86">
        <v>9904</v>
      </c>
      <c r="M457" s="117"/>
      <c r="N457" s="113">
        <f>C457/((100-K457)/100)+L457</f>
        <v>9904</v>
      </c>
      <c r="O457" s="114"/>
      <c r="P457" s="118"/>
    </row>
    <row r="458" spans="1:16" x14ac:dyDescent="0.25">
      <c r="A458" s="118"/>
      <c r="B458" s="118"/>
      <c r="C458" s="100"/>
      <c r="D458" s="1"/>
      <c r="E458" s="118"/>
      <c r="F458" s="117">
        <f t="shared" si="42"/>
        <v>0</v>
      </c>
      <c r="G458" s="116" t="s">
        <v>903</v>
      </c>
      <c r="H458" s="115">
        <f t="shared" si="43"/>
        <v>0</v>
      </c>
      <c r="I458" s="95">
        <f>(C458/(($J$3-D458)/100))</f>
        <v>0</v>
      </c>
      <c r="J458" s="90">
        <f>(C458/(($J$3-D458)/100-(0.08)))</f>
        <v>0</v>
      </c>
      <c r="K458" s="114">
        <f>(D458+8+1.2)+(F458+H458)</f>
        <v>9.1999999999999993</v>
      </c>
      <c r="L458" s="86">
        <v>9905</v>
      </c>
      <c r="M458" s="117"/>
      <c r="N458" s="113">
        <f>C458/((100-K458)/100)+L458</f>
        <v>9905</v>
      </c>
      <c r="O458" s="114"/>
      <c r="P458" s="118"/>
    </row>
    <row r="459" spans="1:16" x14ac:dyDescent="0.25">
      <c r="A459" s="118" t="s">
        <v>1312</v>
      </c>
      <c r="B459" s="118" t="s">
        <v>1311</v>
      </c>
      <c r="C459" s="100">
        <v>583494</v>
      </c>
      <c r="D459" s="1">
        <v>3</v>
      </c>
      <c r="E459" s="118">
        <v>14.15</v>
      </c>
      <c r="F459" s="117">
        <f t="shared" si="42"/>
        <v>17.121500000000001</v>
      </c>
      <c r="G459" s="116" t="s">
        <v>903</v>
      </c>
      <c r="H459" s="115">
        <f t="shared" si="43"/>
        <v>0</v>
      </c>
      <c r="I459" s="95">
        <f>(C459/(($J$3-D459)/100))</f>
        <v>601540.20618556708</v>
      </c>
      <c r="J459" s="90">
        <f>(C459/(($J$3-D459)/100-(0.08)))</f>
        <v>655611.23595505615</v>
      </c>
      <c r="K459" s="114">
        <f>(D459+8+1.2)+(F459+H459)</f>
        <v>29.3215</v>
      </c>
      <c r="L459" s="86"/>
      <c r="M459" s="117"/>
      <c r="N459" s="113">
        <f>C459/((100-K459)/100)+L459</f>
        <v>825560.81410895812</v>
      </c>
      <c r="O459" s="114"/>
      <c r="P459" s="118"/>
    </row>
    <row r="460" spans="1:16" x14ac:dyDescent="0.25">
      <c r="A460" s="118" t="s">
        <v>1310</v>
      </c>
      <c r="B460" s="118" t="s">
        <v>1309</v>
      </c>
      <c r="C460" s="100">
        <v>604712</v>
      </c>
      <c r="D460" s="1">
        <v>3</v>
      </c>
      <c r="E460" s="118">
        <v>14.15</v>
      </c>
      <c r="F460" s="117">
        <f t="shared" si="42"/>
        <v>17.121500000000001</v>
      </c>
      <c r="G460" s="116" t="s">
        <v>903</v>
      </c>
      <c r="H460" s="115">
        <f t="shared" si="43"/>
        <v>0</v>
      </c>
      <c r="I460" s="95">
        <f>(C460/(($J$3-D460)/100))</f>
        <v>623414.43298969069</v>
      </c>
      <c r="J460" s="90">
        <f>(C460/(($J$3-D460)/100-(0.08)))</f>
        <v>679451.68539325846</v>
      </c>
      <c r="K460" s="114">
        <f>(D460+8+1.2)+(F460+H460)</f>
        <v>29.3215</v>
      </c>
      <c r="L460" s="86"/>
      <c r="M460" s="117"/>
      <c r="N460" s="113">
        <f>C460/((100-K460)/100)+L460</f>
        <v>855581.25879864453</v>
      </c>
      <c r="O460" s="114"/>
      <c r="P460" s="118"/>
    </row>
    <row r="461" spans="1:16" x14ac:dyDescent="0.25">
      <c r="A461" s="118"/>
      <c r="B461" s="118"/>
      <c r="C461" s="100"/>
      <c r="D461" s="1"/>
      <c r="E461" s="118">
        <v>14.15</v>
      </c>
      <c r="F461" s="117">
        <f t="shared" si="42"/>
        <v>17.121500000000001</v>
      </c>
      <c r="G461" s="116" t="s">
        <v>903</v>
      </c>
      <c r="H461" s="115">
        <f t="shared" si="43"/>
        <v>0</v>
      </c>
      <c r="I461" s="95">
        <f>(C461/(($J$3-D461)/100))</f>
        <v>0</v>
      </c>
      <c r="J461" s="90">
        <f>(C461/(($J$3-D461)/100-(0.08)))</f>
        <v>0</v>
      </c>
      <c r="K461" s="114">
        <f>(D461+8+1.2)+(F461+H461)</f>
        <v>26.3215</v>
      </c>
      <c r="L461" s="86">
        <v>9908</v>
      </c>
      <c r="M461" s="117"/>
      <c r="N461" s="113">
        <f>C461/((100-K461)/100)+L461</f>
        <v>9908</v>
      </c>
      <c r="O461" s="114"/>
      <c r="P461" s="118"/>
    </row>
    <row r="462" spans="1:16" x14ac:dyDescent="0.25">
      <c r="A462" s="118"/>
      <c r="B462" s="118"/>
      <c r="C462" s="100"/>
      <c r="D462" s="1"/>
      <c r="E462" s="118">
        <v>14.15</v>
      </c>
      <c r="F462" s="117">
        <f t="shared" si="42"/>
        <v>17.121500000000001</v>
      </c>
      <c r="G462" s="116" t="s">
        <v>903</v>
      </c>
      <c r="H462" s="115">
        <f t="shared" si="43"/>
        <v>0</v>
      </c>
      <c r="I462" s="95">
        <f>(C462/(($J$3-D462)/100))</f>
        <v>0</v>
      </c>
      <c r="J462" s="90">
        <f>(C462/(($J$3-D462)/100-(0.08)))</f>
        <v>0</v>
      </c>
      <c r="K462" s="114">
        <f>(D462+8+1.2)+(F462+H462)</f>
        <v>26.3215</v>
      </c>
      <c r="L462" s="86">
        <v>9909</v>
      </c>
      <c r="M462" s="117"/>
      <c r="N462" s="113">
        <f>C462/((100-K462)/100)+L462</f>
        <v>9909</v>
      </c>
      <c r="O462" s="114"/>
      <c r="P462" s="118"/>
    </row>
    <row r="463" spans="1:16" x14ac:dyDescent="0.25">
      <c r="A463" s="118"/>
      <c r="B463" s="118"/>
      <c r="C463" s="100"/>
      <c r="D463" s="1"/>
      <c r="E463" s="118">
        <v>14.15</v>
      </c>
      <c r="F463" s="117">
        <f t="shared" si="42"/>
        <v>17.121500000000001</v>
      </c>
      <c r="G463" s="116" t="s">
        <v>903</v>
      </c>
      <c r="H463" s="115">
        <f t="shared" si="43"/>
        <v>0</v>
      </c>
      <c r="I463" s="95">
        <f>(C463/(($J$3-D463)/100))</f>
        <v>0</v>
      </c>
      <c r="J463" s="90">
        <f>(C463/(($J$3-D463)/100-(0.08)))</f>
        <v>0</v>
      </c>
      <c r="K463" s="114">
        <f>(D463+8+1.2)+(F463+H463)</f>
        <v>26.3215</v>
      </c>
      <c r="L463" s="86">
        <v>9910</v>
      </c>
      <c r="M463" s="117"/>
      <c r="N463" s="113">
        <f>C463/((100-K463)/100)+L463</f>
        <v>9910</v>
      </c>
      <c r="O463" s="114"/>
      <c r="P463" s="118"/>
    </row>
    <row r="464" spans="1:16" x14ac:dyDescent="0.25">
      <c r="A464" s="118"/>
      <c r="B464" s="118"/>
      <c r="C464" s="100">
        <f>C459*3%</f>
        <v>17504.82</v>
      </c>
      <c r="D464" s="1"/>
      <c r="E464" s="118">
        <v>14.15</v>
      </c>
      <c r="F464" s="117">
        <f t="shared" si="42"/>
        <v>17.121500000000001</v>
      </c>
      <c r="G464" s="116" t="s">
        <v>903</v>
      </c>
      <c r="H464" s="115">
        <f t="shared" si="43"/>
        <v>0</v>
      </c>
      <c r="I464" s="95">
        <f>(C464/(($J$3-D464)/100))</f>
        <v>17504.82</v>
      </c>
      <c r="J464" s="90">
        <f>(C464/(($J$3-D464)/100-(0.08)))</f>
        <v>19026.978260869564</v>
      </c>
      <c r="K464" s="114">
        <f>(D464+8+1.2)+(F464+H464)</f>
        <v>26.3215</v>
      </c>
      <c r="L464" s="86">
        <v>9911</v>
      </c>
      <c r="M464" s="117"/>
      <c r="N464" s="113">
        <f>C464/((100-K464)/100)+L464</f>
        <v>33669.382703230927</v>
      </c>
      <c r="O464" s="114"/>
      <c r="P464" s="118"/>
    </row>
    <row r="465" spans="1:16" x14ac:dyDescent="0.25">
      <c r="A465" s="118"/>
      <c r="B465" s="118"/>
      <c r="C465" s="100">
        <f>C460*3%</f>
        <v>18141.36</v>
      </c>
      <c r="D465" s="1"/>
      <c r="E465" s="118">
        <v>14.15</v>
      </c>
      <c r="F465" s="117">
        <f t="shared" si="42"/>
        <v>17.121500000000001</v>
      </c>
      <c r="G465" s="116" t="s">
        <v>903</v>
      </c>
      <c r="H465" s="115">
        <f t="shared" si="43"/>
        <v>0</v>
      </c>
      <c r="I465" s="95">
        <f>(C465/(($J$3-D465)/100))</f>
        <v>18141.36</v>
      </c>
      <c r="J465" s="90">
        <f>(C465/(($J$3-D465)/100-(0.08)))</f>
        <v>19718.869565217392</v>
      </c>
      <c r="K465" s="114">
        <f>(D465+8+1.2)+(F465+H465)</f>
        <v>26.3215</v>
      </c>
      <c r="L465" s="86">
        <v>9912</v>
      </c>
      <c r="M465" s="117"/>
      <c r="N465" s="113">
        <f>C465/((100-K465)/100)+L465</f>
        <v>34534.32537307356</v>
      </c>
      <c r="O465" s="114"/>
      <c r="P465" s="118"/>
    </row>
    <row r="466" spans="1:16" x14ac:dyDescent="0.25">
      <c r="A466" s="118" t="s">
        <v>1312</v>
      </c>
      <c r="B466" s="118" t="s">
        <v>1311</v>
      </c>
      <c r="C466" s="100">
        <f>C459-C464</f>
        <v>565989.18000000005</v>
      </c>
      <c r="D466" s="1">
        <v>3</v>
      </c>
      <c r="E466" s="118">
        <v>14.15</v>
      </c>
      <c r="F466" s="117">
        <f t="shared" si="42"/>
        <v>17.121500000000001</v>
      </c>
      <c r="G466" s="116" t="s">
        <v>903</v>
      </c>
      <c r="H466" s="115">
        <f t="shared" si="43"/>
        <v>0</v>
      </c>
      <c r="I466" s="95">
        <f>(C466/(($J$3-D466)/100))</f>
        <v>583494.00000000012</v>
      </c>
      <c r="J466" s="90">
        <f>(C466/(($J$3-D466)/100-(0.08)))</f>
        <v>635942.89887640451</v>
      </c>
      <c r="K466" s="114">
        <f>(D466+8+1.2)+(F466+H466)</f>
        <v>29.3215</v>
      </c>
      <c r="L466" s="86"/>
      <c r="M466" s="117"/>
      <c r="N466" s="113">
        <f>C466/((100-K466)/100)+L466</f>
        <v>800793.98968568945</v>
      </c>
      <c r="O466" s="114"/>
      <c r="P466" s="118"/>
    </row>
    <row r="467" spans="1:16" x14ac:dyDescent="0.25">
      <c r="A467" s="118" t="s">
        <v>1310</v>
      </c>
      <c r="B467" s="118" t="s">
        <v>1309</v>
      </c>
      <c r="C467" s="100">
        <f>C460-C465</f>
        <v>586570.64</v>
      </c>
      <c r="D467" s="1">
        <v>3</v>
      </c>
      <c r="E467" s="118">
        <v>14.15</v>
      </c>
      <c r="F467" s="117">
        <f t="shared" si="42"/>
        <v>17.121500000000001</v>
      </c>
      <c r="G467" s="116" t="s">
        <v>903</v>
      </c>
      <c r="H467" s="115">
        <f t="shared" si="43"/>
        <v>0</v>
      </c>
      <c r="I467" s="95">
        <f>(C467/(($J$3-D467)/100))</f>
        <v>604712</v>
      </c>
      <c r="J467" s="90">
        <f>(C467/(($J$3-D467)/100-(0.08)))</f>
        <v>659068.13483146066</v>
      </c>
      <c r="K467" s="114">
        <f>(D467+8+1.2)+(F467+H467)</f>
        <v>29.3215</v>
      </c>
      <c r="L467" s="86"/>
      <c r="M467" s="117"/>
      <c r="N467" s="113">
        <f>C467/((100-K467)/100)+L467</f>
        <v>829913.82103468524</v>
      </c>
      <c r="O467" s="114"/>
      <c r="P467" s="118"/>
    </row>
    <row r="468" spans="1:16" x14ac:dyDescent="0.25">
      <c r="A468" s="118"/>
      <c r="B468" s="118"/>
      <c r="C468" s="100"/>
      <c r="D468" s="1"/>
      <c r="E468" s="118">
        <v>15.15</v>
      </c>
      <c r="F468" s="117">
        <f t="shared" ref="F468:F476" si="44">E468*1.21</f>
        <v>18.331499999999998</v>
      </c>
      <c r="G468" s="116" t="s">
        <v>903</v>
      </c>
      <c r="H468" s="115">
        <f t="shared" ref="H468:H476" si="45">(IF(G468=$G$3,$H$3)+IF(G468=$G$4,$H$4)+IF(G468=$G$5,$H$5)+IF(G468=$G$6,$H$6)+IF(G468=$G$7,$H$7)+IF(G468=$G$8,$H$8)+IF(G468=$G$9,$H$9)+IF(G468=$G$10,$H$10)+IF(G468=$G$11,$H$11))</f>
        <v>0</v>
      </c>
      <c r="I468" s="95">
        <f>(C468/(($J$3-D468)/100))</f>
        <v>0</v>
      </c>
      <c r="J468" s="90">
        <f>(C468/(($J$3-D468)/100-(0.08)))</f>
        <v>0</v>
      </c>
      <c r="K468" s="114">
        <f>(D468+8+1.2)+(F468+H468)</f>
        <v>27.531499999999998</v>
      </c>
      <c r="L468" s="86"/>
      <c r="M468" s="117"/>
      <c r="N468" s="113">
        <f>C468/((100-K468)/100)+L468</f>
        <v>0</v>
      </c>
      <c r="O468" s="114"/>
      <c r="P468" s="118"/>
    </row>
    <row r="469" spans="1:16" x14ac:dyDescent="0.25">
      <c r="A469" s="118"/>
      <c r="B469" s="118"/>
      <c r="C469" s="100"/>
      <c r="D469" s="1"/>
      <c r="E469" s="118">
        <v>16.149999999999999</v>
      </c>
      <c r="F469" s="117">
        <f t="shared" si="44"/>
        <v>19.541499999999999</v>
      </c>
      <c r="G469" s="116" t="s">
        <v>903</v>
      </c>
      <c r="H469" s="115">
        <f t="shared" si="45"/>
        <v>0</v>
      </c>
      <c r="I469" s="95">
        <f>(C469/(($J$3-D469)/100))</f>
        <v>0</v>
      </c>
      <c r="J469" s="90">
        <f>(C469/(($J$3-D469)/100-(0.08)))</f>
        <v>0</v>
      </c>
      <c r="K469" s="114">
        <f>(D469+8+1.2)+(F469+H469)</f>
        <v>28.741499999999998</v>
      </c>
      <c r="L469" s="86"/>
      <c r="M469" s="117"/>
      <c r="N469" s="113">
        <f>C469/((100-K469)/100)+L469</f>
        <v>0</v>
      </c>
      <c r="O469" s="114"/>
      <c r="P469" s="118"/>
    </row>
    <row r="470" spans="1:16" x14ac:dyDescent="0.25">
      <c r="A470" s="118" t="s">
        <v>1629</v>
      </c>
      <c r="B470" s="118" t="s">
        <v>1628</v>
      </c>
      <c r="C470" s="100">
        <v>457296</v>
      </c>
      <c r="D470" s="1">
        <v>10</v>
      </c>
      <c r="E470" s="118">
        <v>14.15</v>
      </c>
      <c r="F470" s="117">
        <f t="shared" si="44"/>
        <v>17.121500000000001</v>
      </c>
      <c r="G470" s="116" t="s">
        <v>903</v>
      </c>
      <c r="H470" s="115">
        <f t="shared" si="45"/>
        <v>0</v>
      </c>
      <c r="I470" s="95">
        <f>(C470/(($J$3-D470)/100))</f>
        <v>508106.66666666663</v>
      </c>
      <c r="J470" s="90" t="s">
        <v>1665</v>
      </c>
      <c r="K470" s="114">
        <f>(D470+8+1.2)+(F470+H470)</f>
        <v>36.3215</v>
      </c>
      <c r="L470" s="86"/>
      <c r="M470" s="117"/>
      <c r="N470" s="113">
        <f>C470/((100-K470)/100)+L470</f>
        <v>718132.49369881512</v>
      </c>
      <c r="O470" s="114">
        <v>544400</v>
      </c>
      <c r="P470" s="118"/>
    </row>
    <row r="471" spans="1:16" x14ac:dyDescent="0.25">
      <c r="A471" s="118" t="s">
        <v>1469</v>
      </c>
      <c r="B471" s="118" t="s">
        <v>1530</v>
      </c>
      <c r="C471" s="100">
        <v>290000.02</v>
      </c>
      <c r="D471" s="1">
        <v>10</v>
      </c>
      <c r="E471" s="118">
        <v>14.15</v>
      </c>
      <c r="F471" s="117">
        <f t="shared" si="44"/>
        <v>17.121500000000001</v>
      </c>
      <c r="G471" s="116" t="s">
        <v>903</v>
      </c>
      <c r="H471" s="115">
        <f t="shared" si="45"/>
        <v>0</v>
      </c>
      <c r="I471" s="95">
        <f>(C471/(($J$3-D471)/100))</f>
        <v>322222.24444444448</v>
      </c>
      <c r="J471" s="90">
        <f>(C471/(($J$3-D471)/100-(0.08)))</f>
        <v>353658.56097560975</v>
      </c>
      <c r="K471" s="114">
        <f>(D471+8+1.2)+(F471+H471)</f>
        <v>36.3215</v>
      </c>
      <c r="L471" s="86"/>
      <c r="M471" s="117"/>
      <c r="N471" s="113">
        <f>C471/((100-K471)/100)+L471</f>
        <v>455412.76883092412</v>
      </c>
      <c r="O471" s="114">
        <v>345238.11904761905</v>
      </c>
      <c r="P471" s="118"/>
    </row>
    <row r="472" spans="1:16" x14ac:dyDescent="0.25">
      <c r="A472" s="118" t="s">
        <v>1307</v>
      </c>
      <c r="B472" s="118" t="s">
        <v>1308</v>
      </c>
      <c r="C472" s="100">
        <v>660436</v>
      </c>
      <c r="D472" s="1">
        <v>10</v>
      </c>
      <c r="E472" s="118">
        <v>14.15</v>
      </c>
      <c r="F472" s="117">
        <f t="shared" si="44"/>
        <v>17.121500000000001</v>
      </c>
      <c r="G472" s="116" t="s">
        <v>903</v>
      </c>
      <c r="H472" s="115">
        <f t="shared" si="45"/>
        <v>0</v>
      </c>
      <c r="I472" s="95">
        <f>(C472/(($J$3-D472)/100))</f>
        <v>733817.77777777775</v>
      </c>
      <c r="J472" s="90">
        <f>(C472/(($J$3-D472)/100-(0.08)))</f>
        <v>805409.75609756086</v>
      </c>
      <c r="K472" s="114">
        <f>(D472+8+1.2)+(F472+H472)</f>
        <v>36.3215</v>
      </c>
      <c r="L472" s="86"/>
      <c r="M472" s="117"/>
      <c r="N472" s="113">
        <f>C472/((100-K472)/100)+L472</f>
        <v>1037141.2643199824</v>
      </c>
      <c r="O472" s="114">
        <v>786233.33333333326</v>
      </c>
      <c r="P472" s="118"/>
    </row>
    <row r="473" spans="1:16" x14ac:dyDescent="0.25">
      <c r="A473" s="118" t="s">
        <v>1576</v>
      </c>
      <c r="B473" s="118" t="s">
        <v>1627</v>
      </c>
      <c r="C473" s="100">
        <v>262032</v>
      </c>
      <c r="D473" s="1">
        <v>10</v>
      </c>
      <c r="E473" s="118">
        <v>14.15</v>
      </c>
      <c r="F473" s="117">
        <f t="shared" si="44"/>
        <v>17.121500000000001</v>
      </c>
      <c r="G473" s="116" t="s">
        <v>903</v>
      </c>
      <c r="H473" s="115">
        <f t="shared" si="45"/>
        <v>0</v>
      </c>
      <c r="I473" s="95">
        <f>(C473/(($J$3-D473)/100))</f>
        <v>291146.66666666669</v>
      </c>
      <c r="J473" s="90">
        <f>(C473/(($J$3-D473)/100-(0.08)))</f>
        <v>319551.21951219509</v>
      </c>
      <c r="K473" s="114">
        <f>(D473+8+1.2)+(F473+H473)</f>
        <v>36.3215</v>
      </c>
      <c r="L473" s="86"/>
      <c r="M473" s="117"/>
      <c r="N473" s="113">
        <f>C473/((100-K473)/100)+L473</f>
        <v>411492.1048705607</v>
      </c>
      <c r="O473" s="114">
        <v>311942.8571428571</v>
      </c>
      <c r="P473" s="118"/>
    </row>
    <row r="474" spans="1:16" x14ac:dyDescent="0.25">
      <c r="A474" s="118" t="s">
        <v>1312</v>
      </c>
      <c r="B474" s="118" t="s">
        <v>1311</v>
      </c>
      <c r="C474" s="100">
        <v>583494</v>
      </c>
      <c r="D474" s="1">
        <v>10</v>
      </c>
      <c r="E474" s="118">
        <v>14.15</v>
      </c>
      <c r="F474" s="117">
        <f t="shared" si="44"/>
        <v>17.121500000000001</v>
      </c>
      <c r="G474" s="116" t="s">
        <v>903</v>
      </c>
      <c r="H474" s="115">
        <f t="shared" si="45"/>
        <v>0</v>
      </c>
      <c r="I474" s="95">
        <f>(C474/(($J$3-D474)/100))</f>
        <v>648326.66666666663</v>
      </c>
      <c r="J474" s="90">
        <f>(C474/(($J$3-D474)/100-(0.08)))</f>
        <v>711578.04878048773</v>
      </c>
      <c r="K474" s="114">
        <f>(D474+8+1.2)+(F474+H474)</f>
        <v>36.3215</v>
      </c>
      <c r="L474" s="86"/>
      <c r="M474" s="117"/>
      <c r="N474" s="113">
        <f>C474/((100-K474)/100)+L474</f>
        <v>916312.41313787224</v>
      </c>
      <c r="O474" s="114">
        <v>694635.7142857142</v>
      </c>
      <c r="P474" s="118"/>
    </row>
    <row r="475" spans="1:16" x14ac:dyDescent="0.25">
      <c r="A475" s="118" t="s">
        <v>1624</v>
      </c>
      <c r="B475" s="118" t="s">
        <v>1623</v>
      </c>
      <c r="C475" s="100">
        <v>144842</v>
      </c>
      <c r="D475" s="1">
        <v>10</v>
      </c>
      <c r="E475" s="118">
        <v>14.15</v>
      </c>
      <c r="F475" s="117">
        <f t="shared" si="44"/>
        <v>17.121500000000001</v>
      </c>
      <c r="G475" s="116" t="s">
        <v>903</v>
      </c>
      <c r="H475" s="115">
        <f t="shared" si="45"/>
        <v>0</v>
      </c>
      <c r="I475" s="95">
        <f>(C475/(($J$3-D475)/100))</f>
        <v>160935.55555555556</v>
      </c>
      <c r="J475" s="90">
        <f>(C475/(($J$3-D475)/100-(0.08)))</f>
        <v>176636.58536585365</v>
      </c>
      <c r="K475" s="114">
        <f>(D475+8+1.2)+(F475+H475)</f>
        <v>36.3215</v>
      </c>
      <c r="L475" s="86"/>
      <c r="M475" s="117"/>
      <c r="N475" s="113">
        <f>C475/((100-K475)/100)+L475</f>
        <v>227458.24728911641</v>
      </c>
      <c r="O475" s="114">
        <v>172430.95238095237</v>
      </c>
      <c r="P475" s="118"/>
    </row>
    <row r="476" spans="1:16" x14ac:dyDescent="0.25">
      <c r="A476" s="118" t="s">
        <v>1630</v>
      </c>
      <c r="B476" s="118" t="s">
        <v>1631</v>
      </c>
      <c r="C476" s="100">
        <v>339990</v>
      </c>
      <c r="D476" s="1">
        <v>10</v>
      </c>
      <c r="E476" s="118">
        <v>14.15</v>
      </c>
      <c r="F476" s="117">
        <f t="shared" si="44"/>
        <v>17.121500000000001</v>
      </c>
      <c r="G476" s="116" t="s">
        <v>903</v>
      </c>
      <c r="H476" s="115">
        <f t="shared" si="45"/>
        <v>0</v>
      </c>
      <c r="I476" s="95">
        <f>(C476/(($J$3-D476)/100))</f>
        <v>377766.66666666669</v>
      </c>
      <c r="J476" s="90">
        <f>(C476/(($J$3-D476)/100-(0.08)))</f>
        <v>414621.95121951215</v>
      </c>
      <c r="K476" s="114">
        <f>(D476+8+1.2)+(F476+H476)</f>
        <v>36.3215</v>
      </c>
      <c r="L476" s="86"/>
      <c r="M476" s="117"/>
      <c r="N476" s="113">
        <f>C476/((100-K476)/100)+L476</f>
        <v>533916.47102240159</v>
      </c>
      <c r="O476" s="114">
        <v>404749.99999999994</v>
      </c>
      <c r="P476" s="118"/>
    </row>
    <row r="477" spans="1:16" x14ac:dyDescent="0.25">
      <c r="A477" s="118" t="s">
        <v>1647</v>
      </c>
      <c r="B477" s="118" t="s">
        <v>1648</v>
      </c>
      <c r="C477" s="100">
        <v>108922</v>
      </c>
      <c r="D477" s="1">
        <v>10</v>
      </c>
      <c r="E477" s="118">
        <v>14.15</v>
      </c>
      <c r="F477" s="117">
        <f t="shared" ref="F477:F484" si="46">E477*1.21</f>
        <v>17.121500000000001</v>
      </c>
      <c r="G477" s="116" t="s">
        <v>903</v>
      </c>
      <c r="H477" s="115">
        <f t="shared" ref="H477:H484" si="47">(IF(G477=$G$3,$H$3)+IF(G477=$G$4,$H$4)+IF(G477=$G$5,$H$5)+IF(G477=$G$6,$H$6)+IF(G477=$G$7,$H$7)+IF(G477=$G$8,$H$8)+IF(G477=$G$9,$H$9)+IF(G477=$G$10,$H$10)+IF(G477=$G$11,$H$11))</f>
        <v>0</v>
      </c>
      <c r="I477" s="95">
        <f>(C477/(($J$3-D477)/100))</f>
        <v>121024.44444444444</v>
      </c>
      <c r="J477" s="90">
        <f>(C477/(($J$3-D477)/100-(0.08)))</f>
        <v>132831.70731707316</v>
      </c>
      <c r="K477" s="114">
        <f>(D477+8+1.2)+(F477+H477)</f>
        <v>36.3215</v>
      </c>
      <c r="L477" s="86"/>
      <c r="M477" s="117"/>
      <c r="N477" s="113">
        <f>C477/((100-K477)/100)+L477</f>
        <v>171049.88339863531</v>
      </c>
      <c r="O477" s="114">
        <v>129669.0476190476</v>
      </c>
      <c r="P477" s="118"/>
    </row>
    <row r="478" spans="1:16" x14ac:dyDescent="0.25">
      <c r="A478" s="118" t="s">
        <v>1471</v>
      </c>
      <c r="B478" s="118" t="s">
        <v>1531</v>
      </c>
      <c r="C478" s="100">
        <v>309449.01</v>
      </c>
      <c r="D478" s="1">
        <v>10</v>
      </c>
      <c r="E478" s="118">
        <v>14.15</v>
      </c>
      <c r="F478" s="117">
        <f t="shared" si="46"/>
        <v>17.121500000000001</v>
      </c>
      <c r="G478" s="116" t="s">
        <v>903</v>
      </c>
      <c r="H478" s="115">
        <f t="shared" si="47"/>
        <v>0</v>
      </c>
      <c r="I478" s="95">
        <f>(C478/(($J$3-D478)/100))</f>
        <v>343832.23333333334</v>
      </c>
      <c r="J478" s="90">
        <f>(C478/(($J$3-D478)/100-(0.08)))</f>
        <v>377376.8414634146</v>
      </c>
      <c r="K478" s="114">
        <f>(D478+8+1.2)+(F478+H478)</f>
        <v>36.3215</v>
      </c>
      <c r="L478" s="86"/>
      <c r="M478" s="117"/>
      <c r="N478" s="113">
        <f>C478/((100-K478)/100)+L478</f>
        <v>485955.24392063252</v>
      </c>
      <c r="O478" s="114">
        <v>368391.67857142852</v>
      </c>
      <c r="P478" s="118"/>
    </row>
    <row r="479" spans="1:16" x14ac:dyDescent="0.25">
      <c r="A479" s="118" t="s">
        <v>1310</v>
      </c>
      <c r="B479" s="118" t="s">
        <v>1309</v>
      </c>
      <c r="C479" s="100">
        <v>604712</v>
      </c>
      <c r="D479" s="1">
        <v>10</v>
      </c>
      <c r="E479" s="118">
        <v>14.15</v>
      </c>
      <c r="F479" s="117">
        <f t="shared" si="46"/>
        <v>17.121500000000001</v>
      </c>
      <c r="G479" s="116" t="s">
        <v>903</v>
      </c>
      <c r="H479" s="115">
        <f t="shared" si="47"/>
        <v>0</v>
      </c>
      <c r="I479" s="95">
        <f>(C479/(($J$3-D479)/100))</f>
        <v>671902.22222222225</v>
      </c>
      <c r="J479" s="90">
        <f>(C479/(($J$3-D479)/100-(0.08)))</f>
        <v>737453.65853658528</v>
      </c>
      <c r="K479" s="114">
        <f>(D479+8+1.2)+(F479+H479)</f>
        <v>36.3215</v>
      </c>
      <c r="L479" s="86"/>
      <c r="M479" s="117"/>
      <c r="N479" s="113">
        <f>C479/((100-K479)/100)+L479</f>
        <v>949632.92162974935</v>
      </c>
      <c r="O479" s="114">
        <v>719895.23809523799</v>
      </c>
      <c r="P479" s="118"/>
    </row>
    <row r="480" spans="1:16" x14ac:dyDescent="0.25">
      <c r="A480" s="118" t="s">
        <v>1578</v>
      </c>
      <c r="B480" s="118" t="s">
        <v>1579</v>
      </c>
      <c r="C480" s="100">
        <v>319506.01</v>
      </c>
      <c r="D480" s="1">
        <v>10</v>
      </c>
      <c r="E480" s="118">
        <v>14.15</v>
      </c>
      <c r="F480" s="117">
        <f t="shared" si="46"/>
        <v>17.121500000000001</v>
      </c>
      <c r="G480" s="116" t="s">
        <v>903</v>
      </c>
      <c r="H480" s="115">
        <f t="shared" si="47"/>
        <v>0</v>
      </c>
      <c r="I480" s="95">
        <f>(C480/(($J$3-D480)/100))</f>
        <v>355006.67777777778</v>
      </c>
      <c r="J480" s="90">
        <f>(C480/(($J$3-D480)/100-(0.08)))</f>
        <v>389641.47560975607</v>
      </c>
      <c r="K480" s="114">
        <f>(D480+8+1.2)+(F480+H480)</f>
        <v>36.3215</v>
      </c>
      <c r="L480" s="86"/>
      <c r="M480" s="117"/>
      <c r="N480" s="113">
        <f>C480/((100-K480)/100)+L480</f>
        <v>501748.64357671741</v>
      </c>
      <c r="O480" s="114">
        <v>380364.29761904757</v>
      </c>
      <c r="P480" s="118"/>
    </row>
    <row r="481" spans="1:16" x14ac:dyDescent="0.25">
      <c r="A481" s="118" t="s">
        <v>1314</v>
      </c>
      <c r="B481" s="118" t="s">
        <v>1313</v>
      </c>
      <c r="C481" s="100">
        <v>397580</v>
      </c>
      <c r="D481" s="1">
        <v>10</v>
      </c>
      <c r="E481" s="118">
        <v>14.15</v>
      </c>
      <c r="F481" s="117">
        <f t="shared" si="46"/>
        <v>17.121500000000001</v>
      </c>
      <c r="G481" s="116" t="s">
        <v>903</v>
      </c>
      <c r="H481" s="115">
        <f t="shared" si="47"/>
        <v>0</v>
      </c>
      <c r="I481" s="95">
        <f>(C481/(($J$3-D481)/100))</f>
        <v>441755.55555555556</v>
      </c>
      <c r="J481" s="90">
        <f>(C481/(($J$3-D481)/100-(0.08)))</f>
        <v>484853.65853658534</v>
      </c>
      <c r="K481" s="114">
        <f>(D481+8+1.2)+(F481+H481)</f>
        <v>36.3215</v>
      </c>
      <c r="L481" s="86"/>
      <c r="M481" s="117"/>
      <c r="N481" s="113">
        <f>C481/((100-K481)/100)+L481</f>
        <v>624355.15911964001</v>
      </c>
      <c r="O481" s="114">
        <v>473309.52380952379</v>
      </c>
      <c r="P481" s="118"/>
    </row>
    <row r="482" spans="1:16" x14ac:dyDescent="0.25">
      <c r="A482" s="118" t="s">
        <v>1539</v>
      </c>
      <c r="B482" s="118" t="s">
        <v>1546</v>
      </c>
      <c r="C482" s="100">
        <v>726600</v>
      </c>
      <c r="D482" s="1">
        <v>10</v>
      </c>
      <c r="E482" s="118">
        <v>14.15</v>
      </c>
      <c r="F482" s="117">
        <f t="shared" si="46"/>
        <v>17.121500000000001</v>
      </c>
      <c r="G482" s="116" t="s">
        <v>903</v>
      </c>
      <c r="H482" s="115">
        <f t="shared" si="47"/>
        <v>0</v>
      </c>
      <c r="I482" s="95">
        <f>(C482/(($J$3-D482)/100))</f>
        <v>807333.33333333326</v>
      </c>
      <c r="J482" s="90">
        <f>(C482/(($J$3-D482)/100-(0.08)))</f>
        <v>886097.5609756097</v>
      </c>
      <c r="K482" s="114">
        <f>(D482+8+1.2)+(F482+H482)</f>
        <v>36.3215</v>
      </c>
      <c r="L482" s="86"/>
      <c r="M482" s="117"/>
      <c r="N482" s="113">
        <f>C482/((100-K482)/100)+L482</f>
        <v>1141044.4655574486</v>
      </c>
      <c r="O482" s="114">
        <v>864999.99999999988</v>
      </c>
      <c r="P482" s="118"/>
    </row>
    <row r="483" spans="1:16" x14ac:dyDescent="0.25">
      <c r="A483" s="118" t="s">
        <v>1662</v>
      </c>
      <c r="B483" s="118" t="s">
        <v>1661</v>
      </c>
      <c r="C483" s="100">
        <v>1658159</v>
      </c>
      <c r="D483" s="1">
        <v>10</v>
      </c>
      <c r="E483" s="118">
        <v>14.15</v>
      </c>
      <c r="F483" s="117">
        <f t="shared" si="46"/>
        <v>17.121500000000001</v>
      </c>
      <c r="G483" s="116" t="s">
        <v>903</v>
      </c>
      <c r="H483" s="115">
        <f t="shared" si="47"/>
        <v>0</v>
      </c>
      <c r="I483" s="95">
        <f>(C483/(($J$3-D483)/100))</f>
        <v>1842398.8888888888</v>
      </c>
      <c r="J483" s="90">
        <f>(C483/(($J$3-D483)/100-(0.08)))</f>
        <v>2022145.1219512194</v>
      </c>
      <c r="K483" s="114">
        <f>(D483+8+1.2)+(F483+H483)</f>
        <v>36.3215</v>
      </c>
      <c r="L483" s="86"/>
      <c r="M483" s="117"/>
      <c r="N483" s="113">
        <f>C483/((100-K483)/100)+L483</f>
        <v>2603954.2388718324</v>
      </c>
      <c r="O483" s="114">
        <v>1973998.8095238092</v>
      </c>
      <c r="P483" s="118"/>
    </row>
    <row r="484" spans="1:16" x14ac:dyDescent="0.25">
      <c r="A484" s="118" t="s">
        <v>1626</v>
      </c>
      <c r="B484" s="118" t="s">
        <v>1625</v>
      </c>
      <c r="C484" s="100">
        <v>99240</v>
      </c>
      <c r="D484" s="1">
        <v>10</v>
      </c>
      <c r="E484" s="118">
        <v>14.15</v>
      </c>
      <c r="F484" s="117">
        <f t="shared" si="46"/>
        <v>17.121500000000001</v>
      </c>
      <c r="G484" s="116" t="s">
        <v>903</v>
      </c>
      <c r="H484" s="115">
        <f t="shared" si="47"/>
        <v>0</v>
      </c>
      <c r="I484" s="95">
        <f>(C484/(($J$3-D484)/100))</f>
        <v>110266.66666666666</v>
      </c>
      <c r="J484" s="90">
        <f>(C484/(($J$3-D484)/100-(0.08)))</f>
        <v>121024.39024390242</v>
      </c>
      <c r="K484" s="114">
        <f>(D484+8+1.2)+(F484+H484)</f>
        <v>36.3215</v>
      </c>
      <c r="L484" s="86"/>
      <c r="M484" s="117"/>
      <c r="N484" s="113">
        <f>C484/((100-K484)/100)+L484</f>
        <v>155845.37952370109</v>
      </c>
      <c r="O484" s="114">
        <v>118142.85714285713</v>
      </c>
      <c r="P484" s="118"/>
    </row>
    <row r="488" spans="1:16" x14ac:dyDescent="0.25">
      <c r="C488" s="103">
        <v>457296</v>
      </c>
      <c r="D488" s="4">
        <v>2.5</v>
      </c>
      <c r="G488" s="121">
        <f>C488*D488%</f>
        <v>11432.400000000001</v>
      </c>
      <c r="I488" s="98">
        <f>C488-G488</f>
        <v>445863.6</v>
      </c>
    </row>
  </sheetData>
  <autoFilter ref="A13:P370"/>
  <dataConsolidate/>
  <dataValidations count="2">
    <dataValidation type="list" allowBlank="1" showInputMessage="1" showErrorMessage="1" sqref="G440:G442 G373:G435 G446:G484 G14:G370">
      <formula1>$G$3:$G$11</formula1>
    </dataValidation>
    <dataValidation type="list" allowBlank="1" showInputMessage="1" showErrorMessage="1" sqref="B5:B11">
      <formula1>#REF!</formula1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J15" sqref="J15"/>
    </sheetView>
  </sheetViews>
  <sheetFormatPr baseColWidth="10" defaultRowHeight="14.4" x14ac:dyDescent="0.3"/>
  <sheetData>
    <row r="1" spans="1:3" x14ac:dyDescent="0.3">
      <c r="A1" t="s">
        <v>1319</v>
      </c>
      <c r="B1" t="s">
        <v>1320</v>
      </c>
      <c r="C1" t="s">
        <v>1321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P240"/>
  <sheetViews>
    <sheetView workbookViewId="0">
      <selection activeCell="B99" sqref="B99"/>
    </sheetView>
  </sheetViews>
  <sheetFormatPr baseColWidth="10" defaultRowHeight="14.4" x14ac:dyDescent="0.3"/>
  <cols>
    <col min="2" max="2" width="37.5546875" customWidth="1"/>
  </cols>
  <sheetData>
    <row r="6" spans="1:16" x14ac:dyDescent="0.3">
      <c r="A6" t="s">
        <v>143</v>
      </c>
      <c r="B6" t="s">
        <v>144</v>
      </c>
      <c r="C6">
        <v>3769.99</v>
      </c>
      <c r="D6">
        <v>3</v>
      </c>
      <c r="E6">
        <v>15.5</v>
      </c>
      <c r="F6">
        <f t="shared" ref="F6:F42" si="0">E6*1.21</f>
        <v>18.754999999999999</v>
      </c>
      <c r="G6" t="s">
        <v>903</v>
      </c>
      <c r="H6">
        <f>(IF(G6='base para costos'!$G$3,'base para costos'!$H$3)+IF(G6='base para costos'!$G$4,'base para costos'!$H$4)+IF(G6='base para costos'!$G$5,'base para costos'!$H$5)+IF(G6='base para costos'!$G$6,'base para costos'!$H$6)+IF(G6='base para costos'!$G$7,'base para costos'!$H$7)+IF(G6='base para costos'!$G$8,'base para costos'!$H$8)+IF(G6='base para costos'!$G$9,'base para costos'!$H$9)+IF(G6='base para costos'!$G$10,'base para costos'!$H$10)+IF(G6='base para costos'!$G$11,'base para costos'!$H$11))</f>
        <v>0</v>
      </c>
      <c r="I6">
        <f>(C6/(('base para costos'!$J$3-D6)/100))</f>
        <v>3886.5876288659792</v>
      </c>
      <c r="J6">
        <f>(C6/(('base para costos'!$J$3-D6)/100-(0.08)))</f>
        <v>4235.9438202247184</v>
      </c>
      <c r="K6">
        <f t="shared" ref="K6:K42" si="1">(D6+8+1.2)+(F6+H6)</f>
        <v>30.954999999999998</v>
      </c>
      <c r="M6">
        <f t="shared" ref="M6:M42" si="2">L6*1.21</f>
        <v>0</v>
      </c>
      <c r="N6">
        <f t="shared" ref="N6:N42" si="3">C6/((100-K6)/100)+M6</f>
        <v>5460.1926279962336</v>
      </c>
      <c r="O6" t="s">
        <v>146</v>
      </c>
      <c r="P6" t="s">
        <v>145</v>
      </c>
    </row>
    <row r="7" spans="1:16" x14ac:dyDescent="0.3">
      <c r="A7" t="s">
        <v>164</v>
      </c>
      <c r="B7" t="s">
        <v>165</v>
      </c>
      <c r="C7">
        <v>3769.99</v>
      </c>
      <c r="D7">
        <v>3</v>
      </c>
      <c r="E7">
        <v>15.5</v>
      </c>
      <c r="F7">
        <f t="shared" si="0"/>
        <v>18.754999999999999</v>
      </c>
      <c r="G7" t="s">
        <v>903</v>
      </c>
      <c r="H7">
        <f>(IF(G7='base para costos'!$G$3,'base para costos'!$H$3)+IF(G7='base para costos'!$G$4,'base para costos'!$H$4)+IF(G7='base para costos'!$G$5,'base para costos'!$H$5)+IF(G7='base para costos'!$G$6,'base para costos'!$H$6)+IF(G7='base para costos'!$G$7,'base para costos'!$H$7)+IF(G7='base para costos'!$G$8,'base para costos'!$H$8)+IF(G7='base para costos'!$G$9,'base para costos'!$H$9)+IF(G7='base para costos'!$G$10,'base para costos'!$H$10)+IF(G7='base para costos'!$G$11,'base para costos'!$H$11))</f>
        <v>0</v>
      </c>
      <c r="I7">
        <f>(C7/(('base para costos'!$J$3-D7)/100))</f>
        <v>3886.5876288659792</v>
      </c>
      <c r="J7">
        <f>(C7/(('base para costos'!$J$3-D7)/100-(0.08)))</f>
        <v>4235.9438202247184</v>
      </c>
      <c r="K7">
        <f t="shared" si="1"/>
        <v>30.954999999999998</v>
      </c>
      <c r="M7">
        <f t="shared" si="2"/>
        <v>0</v>
      </c>
      <c r="N7">
        <f t="shared" si="3"/>
        <v>5460.1926279962336</v>
      </c>
      <c r="O7" t="s">
        <v>146</v>
      </c>
      <c r="P7" t="s">
        <v>145</v>
      </c>
    </row>
    <row r="8" spans="1:16" x14ac:dyDescent="0.3">
      <c r="A8" t="s">
        <v>264</v>
      </c>
      <c r="B8" t="s">
        <v>265</v>
      </c>
      <c r="C8">
        <v>19500</v>
      </c>
      <c r="D8">
        <v>3</v>
      </c>
      <c r="E8">
        <v>15.5</v>
      </c>
      <c r="F8">
        <f t="shared" si="0"/>
        <v>18.754999999999999</v>
      </c>
      <c r="G8" t="s">
        <v>903</v>
      </c>
      <c r="H8">
        <f>(IF(G8='base para costos'!$G$3,'base para costos'!$H$3)+IF(G8='base para costos'!$G$4,'base para costos'!$H$4)+IF(G8='base para costos'!$G$5,'base para costos'!$H$5)+IF(G8='base para costos'!$G$6,'base para costos'!$H$6)+IF(G8='base para costos'!$G$7,'base para costos'!$H$7)+IF(G8='base para costos'!$G$8,'base para costos'!$H$8)+IF(G8='base para costos'!$G$9,'base para costos'!$H$9)+IF(G8='base para costos'!$G$10,'base para costos'!$H$10)+IF(G8='base para costos'!$G$11,'base para costos'!$H$11))</f>
        <v>0</v>
      </c>
      <c r="I8">
        <f>(C8/(('base para costos'!$J$3-D8)/100))</f>
        <v>20103.092783505155</v>
      </c>
      <c r="J8">
        <f>(C8/(('base para costos'!$J$3-D8)/100-(0.08)))</f>
        <v>21910.112359550563</v>
      </c>
      <c r="K8">
        <f t="shared" si="1"/>
        <v>30.954999999999998</v>
      </c>
      <c r="M8">
        <f t="shared" si="2"/>
        <v>0</v>
      </c>
      <c r="N8">
        <f t="shared" si="3"/>
        <v>28242.450575711493</v>
      </c>
      <c r="O8" t="s">
        <v>266</v>
      </c>
      <c r="P8" t="s">
        <v>145</v>
      </c>
    </row>
    <row r="9" spans="1:16" x14ac:dyDescent="0.3">
      <c r="A9" t="s">
        <v>267</v>
      </c>
      <c r="B9" t="s">
        <v>268</v>
      </c>
      <c r="C9">
        <v>3769.99</v>
      </c>
      <c r="D9">
        <v>3</v>
      </c>
      <c r="E9">
        <v>15.5</v>
      </c>
      <c r="F9">
        <f t="shared" si="0"/>
        <v>18.754999999999999</v>
      </c>
      <c r="G9" t="s">
        <v>903</v>
      </c>
      <c r="H9">
        <f>(IF(G9='base para costos'!$G$3,'base para costos'!$H$3)+IF(G9='base para costos'!$G$4,'base para costos'!$H$4)+IF(G9='base para costos'!$G$5,'base para costos'!$H$5)+IF(G9='base para costos'!$G$6,'base para costos'!$H$6)+IF(G9='base para costos'!$G$7,'base para costos'!$H$7)+IF(G9='base para costos'!$G$8,'base para costos'!$H$8)+IF(G9='base para costos'!$G$9,'base para costos'!$H$9)+IF(G9='base para costos'!$G$10,'base para costos'!$H$10)+IF(G9='base para costos'!$G$11,'base para costos'!$H$11))</f>
        <v>0</v>
      </c>
      <c r="I9">
        <f>(C9/(('base para costos'!$J$3-D9)/100))</f>
        <v>3886.5876288659792</v>
      </c>
      <c r="J9">
        <f>(C9/(('base para costos'!$J$3-D9)/100-(0.08)))</f>
        <v>4235.9438202247184</v>
      </c>
      <c r="K9">
        <f t="shared" si="1"/>
        <v>30.954999999999998</v>
      </c>
      <c r="M9">
        <f t="shared" si="2"/>
        <v>0</v>
      </c>
      <c r="N9">
        <f t="shared" si="3"/>
        <v>5460.1926279962336</v>
      </c>
      <c r="O9" t="s">
        <v>146</v>
      </c>
      <c r="P9" t="s">
        <v>145</v>
      </c>
    </row>
    <row r="10" spans="1:16" x14ac:dyDescent="0.3">
      <c r="A10" t="s">
        <v>269</v>
      </c>
      <c r="B10" t="s">
        <v>270</v>
      </c>
      <c r="C10">
        <v>4550</v>
      </c>
      <c r="D10">
        <v>3</v>
      </c>
      <c r="E10">
        <v>15.5</v>
      </c>
      <c r="F10">
        <f t="shared" si="0"/>
        <v>18.754999999999999</v>
      </c>
      <c r="G10" t="s">
        <v>903</v>
      </c>
      <c r="H10">
        <f>(IF(G10='base para costos'!$G$3,'base para costos'!$H$3)+IF(G10='base para costos'!$G$4,'base para costos'!$H$4)+IF(G10='base para costos'!$G$5,'base para costos'!$H$5)+IF(G10='base para costos'!$G$6,'base para costos'!$H$6)+IF(G10='base para costos'!$G$7,'base para costos'!$H$7)+IF(G10='base para costos'!$G$8,'base para costos'!$H$8)+IF(G10='base para costos'!$G$9,'base para costos'!$H$9)+IF(G10='base para costos'!$G$10,'base para costos'!$H$10)+IF(G10='base para costos'!$G$11,'base para costos'!$H$11))</f>
        <v>0</v>
      </c>
      <c r="I10">
        <f>(C10/(('base para costos'!$J$3-D10)/100))</f>
        <v>4690.7216494845361</v>
      </c>
      <c r="J10">
        <f>(C10/(('base para costos'!$J$3-D10)/100-(0.08)))</f>
        <v>5112.3595505617977</v>
      </c>
      <c r="K10">
        <f t="shared" si="1"/>
        <v>30.954999999999998</v>
      </c>
      <c r="M10">
        <f t="shared" si="2"/>
        <v>0</v>
      </c>
      <c r="N10">
        <f t="shared" si="3"/>
        <v>6589.9051343326819</v>
      </c>
      <c r="O10" t="s">
        <v>146</v>
      </c>
      <c r="P10" t="s">
        <v>145</v>
      </c>
    </row>
    <row r="11" spans="1:16" x14ac:dyDescent="0.3">
      <c r="A11" t="s">
        <v>273</v>
      </c>
      <c r="B11" t="s">
        <v>274</v>
      </c>
      <c r="C11">
        <v>4062.5</v>
      </c>
      <c r="D11">
        <v>3</v>
      </c>
      <c r="E11">
        <v>15.5</v>
      </c>
      <c r="F11">
        <f t="shared" si="0"/>
        <v>18.754999999999999</v>
      </c>
      <c r="G11" t="s">
        <v>903</v>
      </c>
      <c r="H11">
        <f>(IF(G11='base para costos'!$G$3,'base para costos'!$H$3)+IF(G11='base para costos'!$G$4,'base para costos'!$H$4)+IF(G11='base para costos'!$G$5,'base para costos'!$H$5)+IF(G11='base para costos'!$G$6,'base para costos'!$H$6)+IF(G11='base para costos'!$G$7,'base para costos'!$H$7)+IF(G11='base para costos'!$G$8,'base para costos'!$H$8)+IF(G11='base para costos'!$G$9,'base para costos'!$H$9)+IF(G11='base para costos'!$G$10,'base para costos'!$H$10)+IF(G11='base para costos'!$G$11,'base para costos'!$H$11))</f>
        <v>0</v>
      </c>
      <c r="I11">
        <f>(C11/(('base para costos'!$J$3-D11)/100))</f>
        <v>4188.144329896907</v>
      </c>
      <c r="J11">
        <f>(C11/(('base para costos'!$J$3-D11)/100-(0.08)))</f>
        <v>4564.606741573034</v>
      </c>
      <c r="K11">
        <f t="shared" si="1"/>
        <v>30.954999999999998</v>
      </c>
      <c r="M11">
        <f t="shared" si="2"/>
        <v>0</v>
      </c>
      <c r="N11">
        <f t="shared" si="3"/>
        <v>5883.8438699398939</v>
      </c>
      <c r="O11" t="s">
        <v>146</v>
      </c>
      <c r="P11" t="s">
        <v>145</v>
      </c>
    </row>
    <row r="12" spans="1:16" x14ac:dyDescent="0.3">
      <c r="A12" t="s">
        <v>296</v>
      </c>
      <c r="B12" t="s">
        <v>297</v>
      </c>
      <c r="C12">
        <v>13000</v>
      </c>
      <c r="D12">
        <v>3</v>
      </c>
      <c r="E12">
        <v>15.5</v>
      </c>
      <c r="F12">
        <f t="shared" si="0"/>
        <v>18.754999999999999</v>
      </c>
      <c r="G12" t="s">
        <v>903</v>
      </c>
      <c r="H12">
        <f>(IF(G12='base para costos'!$G$3,'base para costos'!$H$3)+IF(G12='base para costos'!$G$4,'base para costos'!$H$4)+IF(G12='base para costos'!$G$5,'base para costos'!$H$5)+IF(G12='base para costos'!$G$6,'base para costos'!$H$6)+IF(G12='base para costos'!$G$7,'base para costos'!$H$7)+IF(G12='base para costos'!$G$8,'base para costos'!$H$8)+IF(G12='base para costos'!$G$9,'base para costos'!$H$9)+IF(G12='base para costos'!$G$10,'base para costos'!$H$10)+IF(G12='base para costos'!$G$11,'base para costos'!$H$11))</f>
        <v>0</v>
      </c>
      <c r="I12">
        <f>(C12/(('base para costos'!$J$3-D12)/100))</f>
        <v>13402.061855670103</v>
      </c>
      <c r="J12">
        <f>(C12/(('base para costos'!$J$3-D12)/100-(0.08)))</f>
        <v>14606.741573033707</v>
      </c>
      <c r="K12">
        <f t="shared" si="1"/>
        <v>30.954999999999998</v>
      </c>
      <c r="M12">
        <f t="shared" si="2"/>
        <v>0</v>
      </c>
      <c r="N12">
        <f t="shared" si="3"/>
        <v>18828.300383807662</v>
      </c>
      <c r="O12" t="s">
        <v>299</v>
      </c>
      <c r="P12" t="s">
        <v>298</v>
      </c>
    </row>
    <row r="13" spans="1:16" x14ac:dyDescent="0.3">
      <c r="A13" t="s">
        <v>300</v>
      </c>
      <c r="B13" t="s">
        <v>301</v>
      </c>
      <c r="C13">
        <v>51714</v>
      </c>
      <c r="D13">
        <v>3</v>
      </c>
      <c r="E13">
        <v>15.5</v>
      </c>
      <c r="F13">
        <f t="shared" si="0"/>
        <v>18.754999999999999</v>
      </c>
      <c r="G13" t="s">
        <v>903</v>
      </c>
      <c r="H13">
        <f>(IF(G13='base para costos'!$G$3,'base para costos'!$H$3)+IF(G13='base para costos'!$G$4,'base para costos'!$H$4)+IF(G13='base para costos'!$G$5,'base para costos'!$H$5)+IF(G13='base para costos'!$G$6,'base para costos'!$H$6)+IF(G13='base para costos'!$G$7,'base para costos'!$H$7)+IF(G13='base para costos'!$G$8,'base para costos'!$H$8)+IF(G13='base para costos'!$G$9,'base para costos'!$H$9)+IF(G13='base para costos'!$G$10,'base para costos'!$H$10)+IF(G13='base para costos'!$G$11,'base para costos'!$H$11))</f>
        <v>0</v>
      </c>
      <c r="I13">
        <f>(C13/(('base para costos'!$J$3-D13)/100))</f>
        <v>53313.402061855675</v>
      </c>
      <c r="J13">
        <f>(C13/(('base para costos'!$J$3-D13)/100-(0.08)))</f>
        <v>58105.617977528091</v>
      </c>
      <c r="K13">
        <f t="shared" si="1"/>
        <v>30.954999999999998</v>
      </c>
      <c r="M13">
        <f t="shared" si="2"/>
        <v>0</v>
      </c>
      <c r="N13">
        <f t="shared" si="3"/>
        <v>74898.978926786876</v>
      </c>
      <c r="O13" t="s">
        <v>302</v>
      </c>
      <c r="P13" t="s">
        <v>145</v>
      </c>
    </row>
    <row r="14" spans="1:16" x14ac:dyDescent="0.3">
      <c r="A14" t="s">
        <v>305</v>
      </c>
      <c r="B14" t="s">
        <v>306</v>
      </c>
      <c r="C14">
        <v>4550</v>
      </c>
      <c r="D14">
        <v>3</v>
      </c>
      <c r="E14">
        <v>15.5</v>
      </c>
      <c r="F14">
        <f t="shared" si="0"/>
        <v>18.754999999999999</v>
      </c>
      <c r="G14" t="s">
        <v>903</v>
      </c>
      <c r="H14">
        <f>(IF(G14='base para costos'!$G$3,'base para costos'!$H$3)+IF(G14='base para costos'!$G$4,'base para costos'!$H$4)+IF(G14='base para costos'!$G$5,'base para costos'!$H$5)+IF(G14='base para costos'!$G$6,'base para costos'!$H$6)+IF(G14='base para costos'!$G$7,'base para costos'!$H$7)+IF(G14='base para costos'!$G$8,'base para costos'!$H$8)+IF(G14='base para costos'!$G$9,'base para costos'!$H$9)+IF(G14='base para costos'!$G$10,'base para costos'!$H$10)+IF(G14='base para costos'!$G$11,'base para costos'!$H$11))</f>
        <v>0</v>
      </c>
      <c r="I14">
        <f>(C14/(('base para costos'!$J$3-D14)/100))</f>
        <v>4690.7216494845361</v>
      </c>
      <c r="J14">
        <f>(C14/(('base para costos'!$J$3-D14)/100-(0.08)))</f>
        <v>5112.3595505617977</v>
      </c>
      <c r="K14">
        <f t="shared" si="1"/>
        <v>30.954999999999998</v>
      </c>
      <c r="M14">
        <f t="shared" si="2"/>
        <v>0</v>
      </c>
      <c r="N14">
        <f t="shared" si="3"/>
        <v>6589.9051343326819</v>
      </c>
      <c r="O14" t="s">
        <v>146</v>
      </c>
      <c r="P14" t="s">
        <v>145</v>
      </c>
    </row>
    <row r="15" spans="1:16" x14ac:dyDescent="0.3">
      <c r="A15" t="s">
        <v>314</v>
      </c>
      <c r="B15" t="s">
        <v>315</v>
      </c>
      <c r="C15">
        <v>22750</v>
      </c>
      <c r="D15">
        <v>3</v>
      </c>
      <c r="E15">
        <v>15.5</v>
      </c>
      <c r="F15">
        <f t="shared" si="0"/>
        <v>18.754999999999999</v>
      </c>
      <c r="G15" t="s">
        <v>903</v>
      </c>
      <c r="H15">
        <f>(IF(G15='base para costos'!$G$3,'base para costos'!$H$3)+IF(G15='base para costos'!$G$4,'base para costos'!$H$4)+IF(G15='base para costos'!$G$5,'base para costos'!$H$5)+IF(G15='base para costos'!$G$6,'base para costos'!$H$6)+IF(G15='base para costos'!$G$7,'base para costos'!$H$7)+IF(G15='base para costos'!$G$8,'base para costos'!$H$8)+IF(G15='base para costos'!$G$9,'base para costos'!$H$9)+IF(G15='base para costos'!$G$10,'base para costos'!$H$10)+IF(G15='base para costos'!$G$11,'base para costos'!$H$11))</f>
        <v>0</v>
      </c>
      <c r="I15">
        <f>(C15/(('base para costos'!$J$3-D15)/100))</f>
        <v>23453.608247422682</v>
      </c>
      <c r="J15">
        <f>(C15/(('base para costos'!$J$3-D15)/100-(0.08)))</f>
        <v>25561.797752808987</v>
      </c>
      <c r="K15">
        <f t="shared" si="1"/>
        <v>30.954999999999998</v>
      </c>
      <c r="M15">
        <f t="shared" si="2"/>
        <v>0</v>
      </c>
      <c r="N15">
        <f t="shared" si="3"/>
        <v>32949.52567166341</v>
      </c>
      <c r="O15" t="s">
        <v>266</v>
      </c>
      <c r="P15" t="s">
        <v>316</v>
      </c>
    </row>
    <row r="16" spans="1:16" x14ac:dyDescent="0.3">
      <c r="A16" t="s">
        <v>329</v>
      </c>
      <c r="B16" t="s">
        <v>330</v>
      </c>
      <c r="C16">
        <v>2730</v>
      </c>
      <c r="D16">
        <v>3</v>
      </c>
      <c r="E16">
        <v>15.5</v>
      </c>
      <c r="F16">
        <f t="shared" si="0"/>
        <v>18.754999999999999</v>
      </c>
      <c r="G16" t="s">
        <v>903</v>
      </c>
      <c r="H16">
        <f>(IF(G16='base para costos'!$G$3,'base para costos'!$H$3)+IF(G16='base para costos'!$G$4,'base para costos'!$H$4)+IF(G16='base para costos'!$G$5,'base para costos'!$H$5)+IF(G16='base para costos'!$G$6,'base para costos'!$H$6)+IF(G16='base para costos'!$G$7,'base para costos'!$H$7)+IF(G16='base para costos'!$G$8,'base para costos'!$H$8)+IF(G16='base para costos'!$G$9,'base para costos'!$H$9)+IF(G16='base para costos'!$G$10,'base para costos'!$H$10)+IF(G16='base para costos'!$G$11,'base para costos'!$H$11))</f>
        <v>0</v>
      </c>
      <c r="I16">
        <f>(C16/(('base para costos'!$J$3-D16)/100))</f>
        <v>2814.4329896907216</v>
      </c>
      <c r="J16">
        <f>(C16/(('base para costos'!$J$3-D16)/100-(0.08)))</f>
        <v>3067.4157303370785</v>
      </c>
      <c r="K16">
        <f t="shared" si="1"/>
        <v>30.954999999999998</v>
      </c>
      <c r="M16">
        <f t="shared" si="2"/>
        <v>0</v>
      </c>
      <c r="N16">
        <f t="shared" si="3"/>
        <v>3953.9430805996089</v>
      </c>
      <c r="O16" t="s">
        <v>146</v>
      </c>
      <c r="P16" t="s">
        <v>145</v>
      </c>
    </row>
    <row r="17" spans="1:16" x14ac:dyDescent="0.3">
      <c r="A17" t="s">
        <v>337</v>
      </c>
      <c r="B17" t="s">
        <v>338</v>
      </c>
      <c r="C17">
        <v>3769.99</v>
      </c>
      <c r="D17">
        <v>3</v>
      </c>
      <c r="E17">
        <v>15.5</v>
      </c>
      <c r="F17">
        <f t="shared" si="0"/>
        <v>18.754999999999999</v>
      </c>
      <c r="G17" t="s">
        <v>903</v>
      </c>
      <c r="H17">
        <f>(IF(G17='base para costos'!$G$3,'base para costos'!$H$3)+IF(G17='base para costos'!$G$4,'base para costos'!$H$4)+IF(G17='base para costos'!$G$5,'base para costos'!$H$5)+IF(G17='base para costos'!$G$6,'base para costos'!$H$6)+IF(G17='base para costos'!$G$7,'base para costos'!$H$7)+IF(G17='base para costos'!$G$8,'base para costos'!$H$8)+IF(G17='base para costos'!$G$9,'base para costos'!$H$9)+IF(G17='base para costos'!$G$10,'base para costos'!$H$10)+IF(G17='base para costos'!$G$11,'base para costos'!$H$11))</f>
        <v>0</v>
      </c>
      <c r="I17">
        <f>(C17/(('base para costos'!$J$3-D17)/100))</f>
        <v>3886.5876288659792</v>
      </c>
      <c r="J17">
        <f>(C17/(('base para costos'!$J$3-D17)/100-(0.08)))</f>
        <v>4235.9438202247184</v>
      </c>
      <c r="K17">
        <f t="shared" si="1"/>
        <v>30.954999999999998</v>
      </c>
      <c r="M17">
        <f t="shared" si="2"/>
        <v>0</v>
      </c>
      <c r="N17">
        <f t="shared" si="3"/>
        <v>5460.1926279962336</v>
      </c>
      <c r="O17" t="s">
        <v>146</v>
      </c>
      <c r="P17" t="s">
        <v>145</v>
      </c>
    </row>
    <row r="18" spans="1:16" x14ac:dyDescent="0.3">
      <c r="A18" t="s">
        <v>339</v>
      </c>
      <c r="B18" t="s">
        <v>340</v>
      </c>
      <c r="C18">
        <v>8398.83</v>
      </c>
      <c r="D18">
        <v>3</v>
      </c>
      <c r="E18">
        <v>15.5</v>
      </c>
      <c r="F18">
        <f t="shared" si="0"/>
        <v>18.754999999999999</v>
      </c>
      <c r="G18" t="s">
        <v>903</v>
      </c>
      <c r="H18">
        <f>(IF(G18='base para costos'!$G$3,'base para costos'!$H$3)+IF(G18='base para costos'!$G$4,'base para costos'!$H$4)+IF(G18='base para costos'!$G$5,'base para costos'!$H$5)+IF(G18='base para costos'!$G$6,'base para costos'!$H$6)+IF(G18='base para costos'!$G$7,'base para costos'!$H$7)+IF(G18='base para costos'!$G$8,'base para costos'!$H$8)+IF(G18='base para costos'!$G$9,'base para costos'!$H$9)+IF(G18='base para costos'!$G$10,'base para costos'!$H$10)+IF(G18='base para costos'!$G$11,'base para costos'!$H$11))</f>
        <v>0</v>
      </c>
      <c r="I18">
        <f>(C18/(('base para costos'!$J$3-D18)/100))</f>
        <v>8658.5876288659802</v>
      </c>
      <c r="J18">
        <f>(C18/(('base para costos'!$J$3-D18)/100-(0.08)))</f>
        <v>9436.8876404494385</v>
      </c>
      <c r="K18">
        <f t="shared" si="1"/>
        <v>30.954999999999998</v>
      </c>
      <c r="M18">
        <f t="shared" si="2"/>
        <v>0</v>
      </c>
      <c r="N18">
        <f t="shared" si="3"/>
        <v>12164.284162502716</v>
      </c>
      <c r="O18" t="s">
        <v>146</v>
      </c>
      <c r="P18" t="s">
        <v>298</v>
      </c>
    </row>
    <row r="19" spans="1:16" x14ac:dyDescent="0.3">
      <c r="A19" t="s">
        <v>343</v>
      </c>
      <c r="B19" t="s">
        <v>344</v>
      </c>
      <c r="C19">
        <v>171.77</v>
      </c>
      <c r="D19">
        <v>3</v>
      </c>
      <c r="E19">
        <v>15.5</v>
      </c>
      <c r="F19">
        <f t="shared" si="0"/>
        <v>18.754999999999999</v>
      </c>
      <c r="G19" t="s">
        <v>903</v>
      </c>
      <c r="H19">
        <f>(IF(G19='base para costos'!$G$3,'base para costos'!$H$3)+IF(G19='base para costos'!$G$4,'base para costos'!$H$4)+IF(G19='base para costos'!$G$5,'base para costos'!$H$5)+IF(G19='base para costos'!$G$6,'base para costos'!$H$6)+IF(G19='base para costos'!$G$7,'base para costos'!$H$7)+IF(G19='base para costos'!$G$8,'base para costos'!$H$8)+IF(G19='base para costos'!$G$9,'base para costos'!$H$9)+IF(G19='base para costos'!$G$10,'base para costos'!$H$10)+IF(G19='base para costos'!$G$11,'base para costos'!$H$11))</f>
        <v>0</v>
      </c>
      <c r="I19">
        <f>(C19/(('base para costos'!$J$3-D19)/100))</f>
        <v>177.08247422680415</v>
      </c>
      <c r="J19">
        <f>(C19/(('base para costos'!$J$3-D19)/100-(0.08)))</f>
        <v>193</v>
      </c>
      <c r="K19">
        <f t="shared" si="1"/>
        <v>30.954999999999998</v>
      </c>
      <c r="M19">
        <f t="shared" si="2"/>
        <v>0</v>
      </c>
      <c r="N19">
        <f t="shared" si="3"/>
        <v>248.7797813020494</v>
      </c>
      <c r="O19" t="s">
        <v>345</v>
      </c>
      <c r="P19" t="s">
        <v>145</v>
      </c>
    </row>
    <row r="20" spans="1:16" x14ac:dyDescent="0.3">
      <c r="A20" t="s">
        <v>346</v>
      </c>
      <c r="B20" t="s">
        <v>347</v>
      </c>
      <c r="C20">
        <v>6305</v>
      </c>
      <c r="D20">
        <v>10</v>
      </c>
      <c r="E20">
        <v>16</v>
      </c>
      <c r="F20">
        <f t="shared" si="0"/>
        <v>19.36</v>
      </c>
      <c r="G20" t="s">
        <v>903</v>
      </c>
      <c r="H20">
        <f>(IF(G20='base para costos'!$G$3,'base para costos'!$H$3)+IF(G20='base para costos'!$G$4,'base para costos'!$H$4)+IF(G20='base para costos'!$G$5,'base para costos'!$H$5)+IF(G20='base para costos'!$G$6,'base para costos'!$H$6)+IF(G20='base para costos'!$G$7,'base para costos'!$H$7)+IF(G20='base para costos'!$G$8,'base para costos'!$H$8)+IF(G20='base para costos'!$G$9,'base para costos'!$H$9)+IF(G20='base para costos'!$G$10,'base para costos'!$H$10)+IF(G20='base para costos'!$G$11,'base para costos'!$H$11))</f>
        <v>0</v>
      </c>
      <c r="I20">
        <f>(C20/(('base para costos'!$J$3-D20)/100))</f>
        <v>7005.5555555555557</v>
      </c>
      <c r="J20">
        <f>(C20/(('base para costos'!$J$3-D20)/100-(0.08)))</f>
        <v>7689.0243902439015</v>
      </c>
      <c r="K20">
        <f t="shared" si="1"/>
        <v>38.56</v>
      </c>
      <c r="M20">
        <f t="shared" si="2"/>
        <v>0</v>
      </c>
      <c r="N20">
        <f t="shared" si="3"/>
        <v>10262.044270833334</v>
      </c>
      <c r="O20" t="s">
        <v>348</v>
      </c>
      <c r="P20" t="s">
        <v>233</v>
      </c>
    </row>
    <row r="21" spans="1:16" x14ac:dyDescent="0.3">
      <c r="A21" t="s">
        <v>353</v>
      </c>
      <c r="B21" t="s">
        <v>354</v>
      </c>
      <c r="C21">
        <v>9750</v>
      </c>
      <c r="D21">
        <v>3</v>
      </c>
      <c r="E21">
        <v>15.5</v>
      </c>
      <c r="F21">
        <f t="shared" si="0"/>
        <v>18.754999999999999</v>
      </c>
      <c r="G21" t="s">
        <v>903</v>
      </c>
      <c r="H21">
        <f>(IF(G21='base para costos'!$G$3,'base para costos'!$H$3)+IF(G21='base para costos'!$G$4,'base para costos'!$H$4)+IF(G21='base para costos'!$G$5,'base para costos'!$H$5)+IF(G21='base para costos'!$G$6,'base para costos'!$H$6)+IF(G21='base para costos'!$G$7,'base para costos'!$H$7)+IF(G21='base para costos'!$G$8,'base para costos'!$H$8)+IF(G21='base para costos'!$G$9,'base para costos'!$H$9)+IF(G21='base para costos'!$G$10,'base para costos'!$H$10)+IF(G21='base para costos'!$G$11,'base para costos'!$H$11))</f>
        <v>0</v>
      </c>
      <c r="I21">
        <f>(C21/(('base para costos'!$J$3-D21)/100))</f>
        <v>10051.546391752578</v>
      </c>
      <c r="J21">
        <f>(C21/(('base para costos'!$J$3-D21)/100-(0.08)))</f>
        <v>10955.056179775282</v>
      </c>
      <c r="K21">
        <f t="shared" si="1"/>
        <v>30.954999999999998</v>
      </c>
      <c r="M21">
        <f t="shared" si="2"/>
        <v>0</v>
      </c>
      <c r="N21">
        <f t="shared" si="3"/>
        <v>14121.225287855747</v>
      </c>
      <c r="O21" t="s">
        <v>146</v>
      </c>
      <c r="P21" t="s">
        <v>145</v>
      </c>
    </row>
    <row r="22" spans="1:16" x14ac:dyDescent="0.3">
      <c r="A22" t="s">
        <v>367</v>
      </c>
      <c r="B22" t="s">
        <v>368</v>
      </c>
      <c r="C22">
        <v>10608</v>
      </c>
      <c r="D22">
        <v>3</v>
      </c>
      <c r="E22">
        <v>15.5</v>
      </c>
      <c r="F22">
        <f t="shared" si="0"/>
        <v>18.754999999999999</v>
      </c>
      <c r="G22" t="s">
        <v>903</v>
      </c>
      <c r="H22">
        <f>(IF(G22='base para costos'!$G$3,'base para costos'!$H$3)+IF(G22='base para costos'!$G$4,'base para costos'!$H$4)+IF(G22='base para costos'!$G$5,'base para costos'!$H$5)+IF(G22='base para costos'!$G$6,'base para costos'!$H$6)+IF(G22='base para costos'!$G$7,'base para costos'!$H$7)+IF(G22='base para costos'!$G$8,'base para costos'!$H$8)+IF(G22='base para costos'!$G$9,'base para costos'!$H$9)+IF(G22='base para costos'!$G$10,'base para costos'!$H$10)+IF(G22='base para costos'!$G$11,'base para costos'!$H$11))</f>
        <v>0</v>
      </c>
      <c r="I22">
        <f>(C22/(('base para costos'!$J$3-D22)/100))</f>
        <v>10936.082474226805</v>
      </c>
      <c r="J22">
        <f>(C22/(('base para costos'!$J$3-D22)/100-(0.08)))</f>
        <v>11919.101123595505</v>
      </c>
      <c r="K22">
        <f t="shared" si="1"/>
        <v>30.954999999999998</v>
      </c>
      <c r="M22">
        <f t="shared" si="2"/>
        <v>0</v>
      </c>
      <c r="N22">
        <f t="shared" si="3"/>
        <v>15363.893113187052</v>
      </c>
      <c r="O22" t="s">
        <v>146</v>
      </c>
      <c r="P22" t="s">
        <v>145</v>
      </c>
    </row>
    <row r="23" spans="1:16" x14ac:dyDescent="0.3">
      <c r="A23" t="s">
        <v>369</v>
      </c>
      <c r="B23" t="s">
        <v>370</v>
      </c>
      <c r="C23">
        <v>17550</v>
      </c>
      <c r="D23">
        <v>3</v>
      </c>
      <c r="E23">
        <v>15.5</v>
      </c>
      <c r="F23">
        <f t="shared" si="0"/>
        <v>18.754999999999999</v>
      </c>
      <c r="G23" t="s">
        <v>903</v>
      </c>
      <c r="H23">
        <f>(IF(G23='base para costos'!$G$3,'base para costos'!$H$3)+IF(G23='base para costos'!$G$4,'base para costos'!$H$4)+IF(G23='base para costos'!$G$5,'base para costos'!$H$5)+IF(G23='base para costos'!$G$6,'base para costos'!$H$6)+IF(G23='base para costos'!$G$7,'base para costos'!$H$7)+IF(G23='base para costos'!$G$8,'base para costos'!$H$8)+IF(G23='base para costos'!$G$9,'base para costos'!$H$9)+IF(G23='base para costos'!$G$10,'base para costos'!$H$10)+IF(G23='base para costos'!$G$11,'base para costos'!$H$11))</f>
        <v>0</v>
      </c>
      <c r="I23">
        <f>(C23/(('base para costos'!$J$3-D23)/100))</f>
        <v>18092.783505154639</v>
      </c>
      <c r="J23">
        <f>(C23/(('base para costos'!$J$3-D23)/100-(0.08)))</f>
        <v>19719.101123595505</v>
      </c>
      <c r="K23">
        <f t="shared" si="1"/>
        <v>30.954999999999998</v>
      </c>
      <c r="M23">
        <f t="shared" si="2"/>
        <v>0</v>
      </c>
      <c r="N23">
        <f t="shared" si="3"/>
        <v>25418.205518140341</v>
      </c>
      <c r="O23" t="s">
        <v>146</v>
      </c>
      <c r="P23" t="s">
        <v>298</v>
      </c>
    </row>
    <row r="24" spans="1:16" x14ac:dyDescent="0.3">
      <c r="A24" t="s">
        <v>371</v>
      </c>
      <c r="B24" t="s">
        <v>372</v>
      </c>
      <c r="C24">
        <v>13000</v>
      </c>
      <c r="D24">
        <v>3</v>
      </c>
      <c r="E24">
        <v>15.5</v>
      </c>
      <c r="F24">
        <f t="shared" si="0"/>
        <v>18.754999999999999</v>
      </c>
      <c r="G24" t="s">
        <v>903</v>
      </c>
      <c r="H24">
        <f>(IF(G24='base para costos'!$G$3,'base para costos'!$H$3)+IF(G24='base para costos'!$G$4,'base para costos'!$H$4)+IF(G24='base para costos'!$G$5,'base para costos'!$H$5)+IF(G24='base para costos'!$G$6,'base para costos'!$H$6)+IF(G24='base para costos'!$G$7,'base para costos'!$H$7)+IF(G24='base para costos'!$G$8,'base para costos'!$H$8)+IF(G24='base para costos'!$G$9,'base para costos'!$H$9)+IF(G24='base para costos'!$G$10,'base para costos'!$H$10)+IF(G24='base para costos'!$G$11,'base para costos'!$H$11))</f>
        <v>0</v>
      </c>
      <c r="I24">
        <f>(C24/(('base para costos'!$J$3-D24)/100))</f>
        <v>13402.061855670103</v>
      </c>
      <c r="J24">
        <f>(C24/(('base para costos'!$J$3-D24)/100-(0.08)))</f>
        <v>14606.741573033707</v>
      </c>
      <c r="K24">
        <f t="shared" si="1"/>
        <v>30.954999999999998</v>
      </c>
      <c r="M24">
        <f t="shared" si="2"/>
        <v>0</v>
      </c>
      <c r="N24">
        <f t="shared" si="3"/>
        <v>18828.300383807662</v>
      </c>
      <c r="O24" t="s">
        <v>266</v>
      </c>
      <c r="P24" t="s">
        <v>145</v>
      </c>
    </row>
    <row r="25" spans="1:16" x14ac:dyDescent="0.3">
      <c r="A25" t="s">
        <v>373</v>
      </c>
      <c r="B25" t="s">
        <v>374</v>
      </c>
      <c r="C25">
        <v>13000</v>
      </c>
      <c r="D25">
        <v>3</v>
      </c>
      <c r="E25">
        <v>15.5</v>
      </c>
      <c r="F25">
        <f t="shared" si="0"/>
        <v>18.754999999999999</v>
      </c>
      <c r="G25" t="s">
        <v>903</v>
      </c>
      <c r="H25">
        <f>(IF(G25='base para costos'!$G$3,'base para costos'!$H$3)+IF(G25='base para costos'!$G$4,'base para costos'!$H$4)+IF(G25='base para costos'!$G$5,'base para costos'!$H$5)+IF(G25='base para costos'!$G$6,'base para costos'!$H$6)+IF(G25='base para costos'!$G$7,'base para costos'!$H$7)+IF(G25='base para costos'!$G$8,'base para costos'!$H$8)+IF(G25='base para costos'!$G$9,'base para costos'!$H$9)+IF(G25='base para costos'!$G$10,'base para costos'!$H$10)+IF(G25='base para costos'!$G$11,'base para costos'!$H$11))</f>
        <v>0</v>
      </c>
      <c r="I25">
        <f>(C25/(('base para costos'!$J$3-D25)/100))</f>
        <v>13402.061855670103</v>
      </c>
      <c r="J25">
        <f>(C25/(('base para costos'!$J$3-D25)/100-(0.08)))</f>
        <v>14606.741573033707</v>
      </c>
      <c r="K25">
        <f t="shared" si="1"/>
        <v>30.954999999999998</v>
      </c>
      <c r="M25">
        <f t="shared" si="2"/>
        <v>0</v>
      </c>
      <c r="N25">
        <f t="shared" si="3"/>
        <v>18828.300383807662</v>
      </c>
      <c r="O25" t="s">
        <v>266</v>
      </c>
      <c r="P25" t="s">
        <v>145</v>
      </c>
    </row>
    <row r="26" spans="1:16" x14ac:dyDescent="0.3">
      <c r="A26" t="s">
        <v>414</v>
      </c>
      <c r="B26" t="s">
        <v>415</v>
      </c>
      <c r="C26">
        <v>19500</v>
      </c>
      <c r="D26">
        <v>3</v>
      </c>
      <c r="E26">
        <v>15.5</v>
      </c>
      <c r="F26">
        <f t="shared" si="0"/>
        <v>18.754999999999999</v>
      </c>
      <c r="G26" t="s">
        <v>903</v>
      </c>
      <c r="H26">
        <f>(IF(G26='base para costos'!$G$3,'base para costos'!$H$3)+IF(G26='base para costos'!$G$4,'base para costos'!$H$4)+IF(G26='base para costos'!$G$5,'base para costos'!$H$5)+IF(G26='base para costos'!$G$6,'base para costos'!$H$6)+IF(G26='base para costos'!$G$7,'base para costos'!$H$7)+IF(G26='base para costos'!$G$8,'base para costos'!$H$8)+IF(G26='base para costos'!$G$9,'base para costos'!$H$9)+IF(G26='base para costos'!$G$10,'base para costos'!$H$10)+IF(G26='base para costos'!$G$11,'base para costos'!$H$11))</f>
        <v>0</v>
      </c>
      <c r="I26">
        <f>(C26/(('base para costos'!$J$3-D26)/100))</f>
        <v>20103.092783505155</v>
      </c>
      <c r="J26">
        <f>(C26/(('base para costos'!$J$3-D26)/100-(0.08)))</f>
        <v>21910.112359550563</v>
      </c>
      <c r="K26">
        <f t="shared" si="1"/>
        <v>30.954999999999998</v>
      </c>
      <c r="M26">
        <f t="shared" si="2"/>
        <v>0</v>
      </c>
      <c r="N26">
        <f t="shared" si="3"/>
        <v>28242.450575711493</v>
      </c>
      <c r="O26" t="s">
        <v>266</v>
      </c>
      <c r="P26" t="s">
        <v>145</v>
      </c>
    </row>
    <row r="27" spans="1:16" x14ac:dyDescent="0.3">
      <c r="A27" t="s">
        <v>419</v>
      </c>
      <c r="B27" t="s">
        <v>420</v>
      </c>
      <c r="C27">
        <v>5569.19</v>
      </c>
      <c r="D27">
        <v>3</v>
      </c>
      <c r="E27">
        <v>15.5</v>
      </c>
      <c r="F27">
        <f t="shared" si="0"/>
        <v>18.754999999999999</v>
      </c>
      <c r="G27" t="s">
        <v>903</v>
      </c>
      <c r="H27">
        <f>(IF(G27='base para costos'!$G$3,'base para costos'!$H$3)+IF(G27='base para costos'!$G$4,'base para costos'!$H$4)+IF(G27='base para costos'!$G$5,'base para costos'!$H$5)+IF(G27='base para costos'!$G$6,'base para costos'!$H$6)+IF(G27='base para costos'!$G$7,'base para costos'!$H$7)+IF(G27='base para costos'!$G$8,'base para costos'!$H$8)+IF(G27='base para costos'!$G$9,'base para costos'!$H$9)+IF(G27='base para costos'!$G$10,'base para costos'!$H$10)+IF(G27='base para costos'!$G$11,'base para costos'!$H$11))</f>
        <v>0</v>
      </c>
      <c r="I27">
        <f>(C27/(('base para costos'!$J$3-D27)/100))</f>
        <v>5741.4329896907211</v>
      </c>
      <c r="J27">
        <f>(C27/(('base para costos'!$J$3-D27)/100-(0.08)))</f>
        <v>6257.5168539325841</v>
      </c>
      <c r="K27">
        <f t="shared" si="1"/>
        <v>30.954999999999998</v>
      </c>
      <c r="M27">
        <f t="shared" si="2"/>
        <v>0</v>
      </c>
      <c r="N27">
        <f t="shared" si="3"/>
        <v>8066.0294011152137</v>
      </c>
      <c r="O27" t="s">
        <v>146</v>
      </c>
      <c r="P27" t="s">
        <v>298</v>
      </c>
    </row>
    <row r="28" spans="1:16" x14ac:dyDescent="0.3">
      <c r="A28" t="s">
        <v>423</v>
      </c>
      <c r="B28" t="s">
        <v>424</v>
      </c>
      <c r="C28">
        <v>38060</v>
      </c>
      <c r="D28">
        <v>3</v>
      </c>
      <c r="E28">
        <v>15.5</v>
      </c>
      <c r="F28">
        <f t="shared" si="0"/>
        <v>18.754999999999999</v>
      </c>
      <c r="G28" t="s">
        <v>903</v>
      </c>
      <c r="H28">
        <f>(IF(G28='base para costos'!$G$3,'base para costos'!$H$3)+IF(G28='base para costos'!$G$4,'base para costos'!$H$4)+IF(G28='base para costos'!$G$5,'base para costos'!$H$5)+IF(G28='base para costos'!$G$6,'base para costos'!$H$6)+IF(G28='base para costos'!$G$7,'base para costos'!$H$7)+IF(G28='base para costos'!$G$8,'base para costos'!$H$8)+IF(G28='base para costos'!$G$9,'base para costos'!$H$9)+IF(G28='base para costos'!$G$10,'base para costos'!$H$10)+IF(G28='base para costos'!$G$11,'base para costos'!$H$11))</f>
        <v>0</v>
      </c>
      <c r="I28">
        <f>(C28/(('base para costos'!$J$3-D28)/100))</f>
        <v>39237.113402061856</v>
      </c>
      <c r="J28">
        <f>(C28/(('base para costos'!$J$3-D28)/100-(0.08)))</f>
        <v>42764.044943820227</v>
      </c>
      <c r="K28">
        <f t="shared" si="1"/>
        <v>30.954999999999998</v>
      </c>
      <c r="M28">
        <f t="shared" si="2"/>
        <v>0</v>
      </c>
      <c r="N28">
        <f t="shared" si="3"/>
        <v>55123.470200593816</v>
      </c>
      <c r="O28" t="s">
        <v>302</v>
      </c>
      <c r="P28" t="s">
        <v>145</v>
      </c>
    </row>
    <row r="29" spans="1:16" x14ac:dyDescent="0.3">
      <c r="A29" t="s">
        <v>427</v>
      </c>
      <c r="B29" t="s">
        <v>428</v>
      </c>
      <c r="C29">
        <v>37375</v>
      </c>
      <c r="D29">
        <v>3</v>
      </c>
      <c r="E29">
        <v>15.5</v>
      </c>
      <c r="F29">
        <f t="shared" si="0"/>
        <v>18.754999999999999</v>
      </c>
      <c r="G29" t="s">
        <v>903</v>
      </c>
      <c r="H29">
        <f>(IF(G29='base para costos'!$G$3,'base para costos'!$H$3)+IF(G29='base para costos'!$G$4,'base para costos'!$H$4)+IF(G29='base para costos'!$G$5,'base para costos'!$H$5)+IF(G29='base para costos'!$G$6,'base para costos'!$H$6)+IF(G29='base para costos'!$G$7,'base para costos'!$H$7)+IF(G29='base para costos'!$G$8,'base para costos'!$H$8)+IF(G29='base para costos'!$G$9,'base para costos'!$H$9)+IF(G29='base para costos'!$G$10,'base para costos'!$H$10)+IF(G29='base para costos'!$G$11,'base para costos'!$H$11))</f>
        <v>0</v>
      </c>
      <c r="I29">
        <f>(C29/(('base para costos'!$J$3-D29)/100))</f>
        <v>38530.927835051545</v>
      </c>
      <c r="J29">
        <f>(C29/(('base para costos'!$J$3-D29)/100-(0.08)))</f>
        <v>41994.382022471909</v>
      </c>
      <c r="K29">
        <f t="shared" si="1"/>
        <v>30.954999999999998</v>
      </c>
      <c r="M29">
        <f t="shared" si="2"/>
        <v>0</v>
      </c>
      <c r="N29">
        <f t="shared" si="3"/>
        <v>54131.363603447026</v>
      </c>
      <c r="O29" t="s">
        <v>302</v>
      </c>
      <c r="P29" t="s">
        <v>145</v>
      </c>
    </row>
    <row r="30" spans="1:16" x14ac:dyDescent="0.3">
      <c r="A30" t="s">
        <v>435</v>
      </c>
      <c r="B30" t="s">
        <v>436</v>
      </c>
      <c r="C30">
        <v>18200</v>
      </c>
      <c r="D30">
        <v>3</v>
      </c>
      <c r="E30">
        <v>15.5</v>
      </c>
      <c r="F30">
        <f t="shared" si="0"/>
        <v>18.754999999999999</v>
      </c>
      <c r="G30" t="s">
        <v>903</v>
      </c>
      <c r="H30">
        <f>(IF(G30='base para costos'!$G$3,'base para costos'!$H$3)+IF(G30='base para costos'!$G$4,'base para costos'!$H$4)+IF(G30='base para costos'!$G$5,'base para costos'!$H$5)+IF(G30='base para costos'!$G$6,'base para costos'!$H$6)+IF(G30='base para costos'!$G$7,'base para costos'!$H$7)+IF(G30='base para costos'!$G$8,'base para costos'!$H$8)+IF(G30='base para costos'!$G$9,'base para costos'!$H$9)+IF(G30='base para costos'!$G$10,'base para costos'!$H$10)+IF(G30='base para costos'!$G$11,'base para costos'!$H$11))</f>
        <v>0</v>
      </c>
      <c r="I30">
        <f>(C30/(('base para costos'!$J$3-D30)/100))</f>
        <v>18762.886597938144</v>
      </c>
      <c r="J30">
        <f>(C30/(('base para costos'!$J$3-D30)/100-(0.08)))</f>
        <v>20449.438202247191</v>
      </c>
      <c r="K30">
        <f t="shared" si="1"/>
        <v>30.954999999999998</v>
      </c>
      <c r="M30">
        <f t="shared" si="2"/>
        <v>0</v>
      </c>
      <c r="N30">
        <f t="shared" si="3"/>
        <v>26359.620537330728</v>
      </c>
      <c r="O30" t="s">
        <v>146</v>
      </c>
      <c r="P30" t="s">
        <v>298</v>
      </c>
    </row>
    <row r="31" spans="1:16" x14ac:dyDescent="0.3">
      <c r="A31" t="s">
        <v>454</v>
      </c>
      <c r="B31" t="s">
        <v>455</v>
      </c>
      <c r="C31">
        <v>6722.82</v>
      </c>
      <c r="D31">
        <v>3</v>
      </c>
      <c r="E31">
        <v>15.5</v>
      </c>
      <c r="F31">
        <f t="shared" si="0"/>
        <v>18.754999999999999</v>
      </c>
      <c r="G31" t="s">
        <v>903</v>
      </c>
      <c r="H31">
        <f>(IF(G31='base para costos'!$G$3,'base para costos'!$H$3)+IF(G31='base para costos'!$G$4,'base para costos'!$H$4)+IF(G31='base para costos'!$G$5,'base para costos'!$H$5)+IF(G31='base para costos'!$G$6,'base para costos'!$H$6)+IF(G31='base para costos'!$G$7,'base para costos'!$H$7)+IF(G31='base para costos'!$G$8,'base para costos'!$H$8)+IF(G31='base para costos'!$G$9,'base para costos'!$H$9)+IF(G31='base para costos'!$G$10,'base para costos'!$H$10)+IF(G31='base para costos'!$G$11,'base para costos'!$H$11))</f>
        <v>0</v>
      </c>
      <c r="I31">
        <f>(C31/(('base para costos'!$J$3-D31)/100))</f>
        <v>6930.7422680412374</v>
      </c>
      <c r="J31">
        <f>(C31/(('base para costos'!$J$3-D31)/100-(0.08)))</f>
        <v>7553.7303370786512</v>
      </c>
      <c r="K31">
        <f t="shared" si="1"/>
        <v>30.954999999999998</v>
      </c>
      <c r="M31">
        <f t="shared" si="2"/>
        <v>0</v>
      </c>
      <c r="N31">
        <f t="shared" si="3"/>
        <v>9736.8672604822932</v>
      </c>
      <c r="O31" t="s">
        <v>266</v>
      </c>
      <c r="P31" t="s">
        <v>145</v>
      </c>
    </row>
    <row r="32" spans="1:16" x14ac:dyDescent="0.3">
      <c r="A32" t="s">
        <v>467</v>
      </c>
      <c r="B32" t="s">
        <v>468</v>
      </c>
      <c r="C32">
        <v>30875</v>
      </c>
      <c r="D32">
        <v>3</v>
      </c>
      <c r="E32">
        <v>15.5</v>
      </c>
      <c r="F32">
        <f t="shared" si="0"/>
        <v>18.754999999999999</v>
      </c>
      <c r="G32" t="s">
        <v>903</v>
      </c>
      <c r="H32">
        <f>(IF(G32='base para costos'!$G$3,'base para costos'!$H$3)+IF(G32='base para costos'!$G$4,'base para costos'!$H$4)+IF(G32='base para costos'!$G$5,'base para costos'!$H$5)+IF(G32='base para costos'!$G$6,'base para costos'!$H$6)+IF(G32='base para costos'!$G$7,'base para costos'!$H$7)+IF(G32='base para costos'!$G$8,'base para costos'!$H$8)+IF(G32='base para costos'!$G$9,'base para costos'!$H$9)+IF(G32='base para costos'!$G$10,'base para costos'!$H$10)+IF(G32='base para costos'!$G$11,'base para costos'!$H$11))</f>
        <v>0</v>
      </c>
      <c r="I32">
        <f>(C32/(('base para costos'!$J$3-D32)/100))</f>
        <v>31829.896907216495</v>
      </c>
      <c r="J32">
        <f>(C32/(('base para costos'!$J$3-D32)/100-(0.08)))</f>
        <v>34691.011235955055</v>
      </c>
      <c r="K32">
        <f t="shared" si="1"/>
        <v>30.954999999999998</v>
      </c>
      <c r="M32">
        <f t="shared" si="2"/>
        <v>0</v>
      </c>
      <c r="N32">
        <f t="shared" si="3"/>
        <v>44717.213411543198</v>
      </c>
      <c r="O32" t="s">
        <v>469</v>
      </c>
      <c r="P32" t="s">
        <v>298</v>
      </c>
    </row>
    <row r="33" spans="1:16" x14ac:dyDescent="0.3">
      <c r="A33" t="s">
        <v>450</v>
      </c>
      <c r="B33" t="s">
        <v>451</v>
      </c>
      <c r="C33">
        <v>5709.6</v>
      </c>
      <c r="D33">
        <v>3</v>
      </c>
      <c r="E33">
        <v>15.5</v>
      </c>
      <c r="F33">
        <f t="shared" si="0"/>
        <v>18.754999999999999</v>
      </c>
      <c r="G33" t="s">
        <v>903</v>
      </c>
      <c r="H33">
        <f>(IF(G33='base para costos'!$G$3,'base para costos'!$H$3)+IF(G33='base para costos'!$G$4,'base para costos'!$H$4)+IF(G33='base para costos'!$G$5,'base para costos'!$H$5)+IF(G33='base para costos'!$G$6,'base para costos'!$H$6)+IF(G33='base para costos'!$G$7,'base para costos'!$H$7)+IF(G33='base para costos'!$G$8,'base para costos'!$H$8)+IF(G33='base para costos'!$G$9,'base para costos'!$H$9)+IF(G33='base para costos'!$G$10,'base para costos'!$H$10)+IF(G33='base para costos'!$G$11,'base para costos'!$H$11))</f>
        <v>0</v>
      </c>
      <c r="I33">
        <f>(C33/(('base para costos'!$J$3-D33)/100))</f>
        <v>5886.1855670103096</v>
      </c>
      <c r="J33">
        <f>(C33/(('base para costos'!$J$3-D33)/100-(0.08)))</f>
        <v>6415.2808988764045</v>
      </c>
      <c r="K33">
        <f t="shared" si="1"/>
        <v>30.954999999999998</v>
      </c>
      <c r="M33">
        <f t="shared" si="2"/>
        <v>0</v>
      </c>
      <c r="N33">
        <f t="shared" si="3"/>
        <v>8269.3895285683247</v>
      </c>
      <c r="O33" t="s">
        <v>146</v>
      </c>
      <c r="P33" t="s">
        <v>145</v>
      </c>
    </row>
    <row r="34" spans="1:16" x14ac:dyDescent="0.3">
      <c r="A34" t="s">
        <v>474</v>
      </c>
      <c r="B34" t="s">
        <v>475</v>
      </c>
      <c r="C34">
        <v>30550</v>
      </c>
      <c r="D34">
        <v>3</v>
      </c>
      <c r="E34">
        <v>15.5</v>
      </c>
      <c r="F34">
        <f t="shared" si="0"/>
        <v>18.754999999999999</v>
      </c>
      <c r="G34" t="s">
        <v>903</v>
      </c>
      <c r="H34">
        <f>(IF(G34='base para costos'!$G$3,'base para costos'!$H$3)+IF(G34='base para costos'!$G$4,'base para costos'!$H$4)+IF(G34='base para costos'!$G$5,'base para costos'!$H$5)+IF(G34='base para costos'!$G$6,'base para costos'!$H$6)+IF(G34='base para costos'!$G$7,'base para costos'!$H$7)+IF(G34='base para costos'!$G$8,'base para costos'!$H$8)+IF(G34='base para costos'!$G$9,'base para costos'!$H$9)+IF(G34='base para costos'!$G$10,'base para costos'!$H$10)+IF(G34='base para costos'!$G$11,'base para costos'!$H$11))</f>
        <v>0</v>
      </c>
      <c r="I34">
        <f>(C34/(('base para costos'!$J$3-D34)/100))</f>
        <v>31494.845360824744</v>
      </c>
      <c r="J34">
        <f>(C34/(('base para costos'!$J$3-D34)/100-(0.08)))</f>
        <v>34325.84269662921</v>
      </c>
      <c r="K34">
        <f t="shared" si="1"/>
        <v>30.954999999999998</v>
      </c>
      <c r="M34">
        <f t="shared" si="2"/>
        <v>0</v>
      </c>
      <c r="N34">
        <f t="shared" si="3"/>
        <v>44246.505901948003</v>
      </c>
      <c r="O34" t="s">
        <v>146</v>
      </c>
      <c r="P34" t="s">
        <v>145</v>
      </c>
    </row>
    <row r="35" spans="1:16" x14ac:dyDescent="0.3">
      <c r="A35" t="s">
        <v>476</v>
      </c>
      <c r="B35" t="s">
        <v>477</v>
      </c>
      <c r="C35">
        <v>15275</v>
      </c>
      <c r="D35">
        <v>3</v>
      </c>
      <c r="E35">
        <v>15.5</v>
      </c>
      <c r="F35">
        <f t="shared" si="0"/>
        <v>18.754999999999999</v>
      </c>
      <c r="G35" t="s">
        <v>903</v>
      </c>
      <c r="H35">
        <f>(IF(G35='base para costos'!$G$3,'base para costos'!$H$3)+IF(G35='base para costos'!$G$4,'base para costos'!$H$4)+IF(G35='base para costos'!$G$5,'base para costos'!$H$5)+IF(G35='base para costos'!$G$6,'base para costos'!$H$6)+IF(G35='base para costos'!$G$7,'base para costos'!$H$7)+IF(G35='base para costos'!$G$8,'base para costos'!$H$8)+IF(G35='base para costos'!$G$9,'base para costos'!$H$9)+IF(G35='base para costos'!$G$10,'base para costos'!$H$10)+IF(G35='base para costos'!$G$11,'base para costos'!$H$11))</f>
        <v>0</v>
      </c>
      <c r="I35">
        <f>(C35/(('base para costos'!$J$3-D35)/100))</f>
        <v>15747.422680412372</v>
      </c>
      <c r="J35">
        <f>(C35/(('base para costos'!$J$3-D35)/100-(0.08)))</f>
        <v>17162.921348314605</v>
      </c>
      <c r="K35">
        <f t="shared" si="1"/>
        <v>30.954999999999998</v>
      </c>
      <c r="M35">
        <f t="shared" si="2"/>
        <v>0</v>
      </c>
      <c r="N35">
        <f t="shared" si="3"/>
        <v>22123.252950974002</v>
      </c>
      <c r="O35" t="s">
        <v>146</v>
      </c>
      <c r="P35" t="s">
        <v>298</v>
      </c>
    </row>
    <row r="36" spans="1:16" x14ac:dyDescent="0.3">
      <c r="A36" t="s">
        <v>478</v>
      </c>
      <c r="B36" t="s">
        <v>479</v>
      </c>
      <c r="C36">
        <v>15275</v>
      </c>
      <c r="D36">
        <v>3</v>
      </c>
      <c r="E36">
        <v>15.5</v>
      </c>
      <c r="F36">
        <f t="shared" si="0"/>
        <v>18.754999999999999</v>
      </c>
      <c r="G36" t="s">
        <v>903</v>
      </c>
      <c r="H36">
        <f>(IF(G36='base para costos'!$G$3,'base para costos'!$H$3)+IF(G36='base para costos'!$G$4,'base para costos'!$H$4)+IF(G36='base para costos'!$G$5,'base para costos'!$H$5)+IF(G36='base para costos'!$G$6,'base para costos'!$H$6)+IF(G36='base para costos'!$G$7,'base para costos'!$H$7)+IF(G36='base para costos'!$G$8,'base para costos'!$H$8)+IF(G36='base para costos'!$G$9,'base para costos'!$H$9)+IF(G36='base para costos'!$G$10,'base para costos'!$H$10)+IF(G36='base para costos'!$G$11,'base para costos'!$H$11))</f>
        <v>0</v>
      </c>
      <c r="I36">
        <f>(C36/(('base para costos'!$J$3-D36)/100))</f>
        <v>15747.422680412372</v>
      </c>
      <c r="J36">
        <f>(C36/(('base para costos'!$J$3-D36)/100-(0.08)))</f>
        <v>17162.921348314605</v>
      </c>
      <c r="K36">
        <f t="shared" si="1"/>
        <v>30.954999999999998</v>
      </c>
      <c r="M36">
        <f t="shared" si="2"/>
        <v>0</v>
      </c>
      <c r="N36">
        <f t="shared" si="3"/>
        <v>22123.252950974002</v>
      </c>
      <c r="O36" t="s">
        <v>146</v>
      </c>
      <c r="P36" t="s">
        <v>298</v>
      </c>
    </row>
    <row r="37" spans="1:16" x14ac:dyDescent="0.3">
      <c r="A37" t="s">
        <v>483</v>
      </c>
      <c r="B37" t="s">
        <v>484</v>
      </c>
      <c r="C37">
        <v>134.28</v>
      </c>
      <c r="D37">
        <v>3</v>
      </c>
      <c r="E37">
        <v>15.5</v>
      </c>
      <c r="F37">
        <f t="shared" si="0"/>
        <v>18.754999999999999</v>
      </c>
      <c r="G37" t="s">
        <v>903</v>
      </c>
      <c r="H37">
        <f>(IF(G37='base para costos'!$G$3,'base para costos'!$H$3)+IF(G37='base para costos'!$G$4,'base para costos'!$H$4)+IF(G37='base para costos'!$G$5,'base para costos'!$H$5)+IF(G37='base para costos'!$G$6,'base para costos'!$H$6)+IF(G37='base para costos'!$G$7,'base para costos'!$H$7)+IF(G37='base para costos'!$G$8,'base para costos'!$H$8)+IF(G37='base para costos'!$G$9,'base para costos'!$H$9)+IF(G37='base para costos'!$G$10,'base para costos'!$H$10)+IF(G37='base para costos'!$G$11,'base para costos'!$H$11))</f>
        <v>0</v>
      </c>
      <c r="I37">
        <f>(C37/(('base para costos'!$J$3-D37)/100))</f>
        <v>138.43298969072166</v>
      </c>
      <c r="J37">
        <f>(C37/(('base para costos'!$J$3-D37)/100-(0.08)))</f>
        <v>150.87640449438203</v>
      </c>
      <c r="K37">
        <f t="shared" si="1"/>
        <v>30.954999999999998</v>
      </c>
      <c r="M37">
        <f t="shared" si="2"/>
        <v>0</v>
      </c>
      <c r="N37">
        <f t="shared" si="3"/>
        <v>194.4818596567456</v>
      </c>
      <c r="O37" t="s">
        <v>345</v>
      </c>
      <c r="P37" t="s">
        <v>145</v>
      </c>
    </row>
    <row r="38" spans="1:16" x14ac:dyDescent="0.3">
      <c r="A38" t="s">
        <v>487</v>
      </c>
      <c r="B38" t="s">
        <v>488</v>
      </c>
      <c r="C38">
        <v>14000</v>
      </c>
      <c r="D38">
        <v>3</v>
      </c>
      <c r="E38">
        <v>15.5</v>
      </c>
      <c r="F38">
        <f t="shared" si="0"/>
        <v>18.754999999999999</v>
      </c>
      <c r="G38" t="s">
        <v>903</v>
      </c>
      <c r="H38">
        <f>(IF(G38='base para costos'!$G$3,'base para costos'!$H$3)+IF(G38='base para costos'!$G$4,'base para costos'!$H$4)+IF(G38='base para costos'!$G$5,'base para costos'!$H$5)+IF(G38='base para costos'!$G$6,'base para costos'!$H$6)+IF(G38='base para costos'!$G$7,'base para costos'!$H$7)+IF(G38='base para costos'!$G$8,'base para costos'!$H$8)+IF(G38='base para costos'!$G$9,'base para costos'!$H$9)+IF(G38='base para costos'!$G$10,'base para costos'!$H$10)+IF(G38='base para costos'!$G$11,'base para costos'!$H$11))</f>
        <v>0</v>
      </c>
      <c r="I38">
        <f>(C38/(('base para costos'!$J$3-D38)/100))</f>
        <v>14432.98969072165</v>
      </c>
      <c r="J38">
        <f>(C38/(('base para costos'!$J$3-D38)/100-(0.08)))</f>
        <v>15730.337078651684</v>
      </c>
      <c r="K38">
        <f t="shared" si="1"/>
        <v>30.954999999999998</v>
      </c>
      <c r="M38">
        <f t="shared" si="2"/>
        <v>0</v>
      </c>
      <c r="N38">
        <f t="shared" si="3"/>
        <v>20276.631182562098</v>
      </c>
      <c r="O38" t="s">
        <v>266</v>
      </c>
      <c r="P38" t="s">
        <v>145</v>
      </c>
    </row>
    <row r="39" spans="1:16" x14ac:dyDescent="0.3">
      <c r="A39" t="s">
        <v>489</v>
      </c>
      <c r="B39" t="s">
        <v>490</v>
      </c>
      <c r="C39">
        <v>6722.82</v>
      </c>
      <c r="D39">
        <v>3</v>
      </c>
      <c r="E39">
        <v>15.5</v>
      </c>
      <c r="F39">
        <f t="shared" si="0"/>
        <v>18.754999999999999</v>
      </c>
      <c r="G39" t="s">
        <v>903</v>
      </c>
      <c r="H39">
        <f>(IF(G39='base para costos'!$G$3,'base para costos'!$H$3)+IF(G39='base para costos'!$G$4,'base para costos'!$H$4)+IF(G39='base para costos'!$G$5,'base para costos'!$H$5)+IF(G39='base para costos'!$G$6,'base para costos'!$H$6)+IF(G39='base para costos'!$G$7,'base para costos'!$H$7)+IF(G39='base para costos'!$G$8,'base para costos'!$H$8)+IF(G39='base para costos'!$G$9,'base para costos'!$H$9)+IF(G39='base para costos'!$G$10,'base para costos'!$H$10)+IF(G39='base para costos'!$G$11,'base para costos'!$H$11))</f>
        <v>0</v>
      </c>
      <c r="I39">
        <f>(C39/(('base para costos'!$J$3-D39)/100))</f>
        <v>6930.7422680412374</v>
      </c>
      <c r="J39">
        <f>(C39/(('base para costos'!$J$3-D39)/100-(0.08)))</f>
        <v>7553.7303370786512</v>
      </c>
      <c r="K39">
        <f t="shared" si="1"/>
        <v>30.954999999999998</v>
      </c>
      <c r="M39">
        <f t="shared" si="2"/>
        <v>0</v>
      </c>
      <c r="N39">
        <f t="shared" si="3"/>
        <v>9736.8672604822932</v>
      </c>
      <c r="O39" t="s">
        <v>266</v>
      </c>
      <c r="P39" t="s">
        <v>145</v>
      </c>
    </row>
    <row r="40" spans="1:16" x14ac:dyDescent="0.3">
      <c r="A40" t="s">
        <v>504</v>
      </c>
      <c r="B40" t="s">
        <v>505</v>
      </c>
      <c r="C40">
        <v>4225</v>
      </c>
      <c r="D40">
        <v>3</v>
      </c>
      <c r="E40">
        <v>15.5</v>
      </c>
      <c r="F40">
        <f t="shared" si="0"/>
        <v>18.754999999999999</v>
      </c>
      <c r="G40" t="s">
        <v>903</v>
      </c>
      <c r="H40">
        <f>(IF(G40='base para costos'!$G$3,'base para costos'!$H$3)+IF(G40='base para costos'!$G$4,'base para costos'!$H$4)+IF(G40='base para costos'!$G$5,'base para costos'!$H$5)+IF(G40='base para costos'!$G$6,'base para costos'!$H$6)+IF(G40='base para costos'!$G$7,'base para costos'!$H$7)+IF(G40='base para costos'!$G$8,'base para costos'!$H$8)+IF(G40='base para costos'!$G$9,'base para costos'!$H$9)+IF(G40='base para costos'!$G$10,'base para costos'!$H$10)+IF(G40='base para costos'!$G$11,'base para costos'!$H$11))</f>
        <v>0</v>
      </c>
      <c r="I40">
        <f>(C40/(('base para costos'!$J$3-D40)/100))</f>
        <v>4355.6701030927834</v>
      </c>
      <c r="J40">
        <f>(C40/(('base para costos'!$J$3-D40)/100-(0.08)))</f>
        <v>4747.1910112359546</v>
      </c>
      <c r="K40">
        <f t="shared" si="1"/>
        <v>30.954999999999998</v>
      </c>
      <c r="M40">
        <f t="shared" si="2"/>
        <v>0</v>
      </c>
      <c r="N40">
        <f t="shared" si="3"/>
        <v>6119.1976247374896</v>
      </c>
      <c r="O40" t="s">
        <v>146</v>
      </c>
      <c r="P40" t="s">
        <v>145</v>
      </c>
    </row>
    <row r="41" spans="1:16" x14ac:dyDescent="0.3">
      <c r="A41" t="s">
        <v>521</v>
      </c>
      <c r="B41" t="s">
        <v>522</v>
      </c>
      <c r="C41">
        <v>22750</v>
      </c>
      <c r="D41">
        <v>3</v>
      </c>
      <c r="E41">
        <v>15.5</v>
      </c>
      <c r="F41">
        <f t="shared" si="0"/>
        <v>18.754999999999999</v>
      </c>
      <c r="G41" t="s">
        <v>903</v>
      </c>
      <c r="H41">
        <f>(IF(G41='base para costos'!$G$3,'base para costos'!$H$3)+IF(G41='base para costos'!$G$4,'base para costos'!$H$4)+IF(G41='base para costos'!$G$5,'base para costos'!$H$5)+IF(G41='base para costos'!$G$6,'base para costos'!$H$6)+IF(G41='base para costos'!$G$7,'base para costos'!$H$7)+IF(G41='base para costos'!$G$8,'base para costos'!$H$8)+IF(G41='base para costos'!$G$9,'base para costos'!$H$9)+IF(G41='base para costos'!$G$10,'base para costos'!$H$10)+IF(G41='base para costos'!$G$11,'base para costos'!$H$11))</f>
        <v>0</v>
      </c>
      <c r="I41">
        <f>(C41/(('base para costos'!$J$3-D41)/100))</f>
        <v>23453.608247422682</v>
      </c>
      <c r="J41">
        <f>(C41/(('base para costos'!$J$3-D41)/100-(0.08)))</f>
        <v>25561.797752808987</v>
      </c>
      <c r="K41">
        <f t="shared" si="1"/>
        <v>30.954999999999998</v>
      </c>
      <c r="M41">
        <f t="shared" si="2"/>
        <v>0</v>
      </c>
      <c r="N41">
        <f t="shared" si="3"/>
        <v>32949.52567166341</v>
      </c>
      <c r="O41" t="s">
        <v>266</v>
      </c>
      <c r="P41" t="s">
        <v>316</v>
      </c>
    </row>
    <row r="42" spans="1:16" x14ac:dyDescent="0.3">
      <c r="A42" t="s">
        <v>525</v>
      </c>
      <c r="B42" t="s">
        <v>526</v>
      </c>
      <c r="C42">
        <v>417.2</v>
      </c>
      <c r="D42">
        <v>3</v>
      </c>
      <c r="E42">
        <v>15.5</v>
      </c>
      <c r="F42">
        <f t="shared" si="0"/>
        <v>18.754999999999999</v>
      </c>
      <c r="G42" t="s">
        <v>903</v>
      </c>
      <c r="H42">
        <f>(IF(G42='base para costos'!$G$3,'base para costos'!$H$3)+IF(G42='base para costos'!$G$4,'base para costos'!$H$4)+IF(G42='base para costos'!$G$5,'base para costos'!$H$5)+IF(G42='base para costos'!$G$6,'base para costos'!$H$6)+IF(G42='base para costos'!$G$7,'base para costos'!$H$7)+IF(G42='base para costos'!$G$8,'base para costos'!$H$8)+IF(G42='base para costos'!$G$9,'base para costos'!$H$9)+IF(G42='base para costos'!$G$10,'base para costos'!$H$10)+IF(G42='base para costos'!$G$11,'base para costos'!$H$11))</f>
        <v>0</v>
      </c>
      <c r="I42">
        <f>(C42/(('base para costos'!$J$3-D42)/100))</f>
        <v>430.10309278350513</v>
      </c>
      <c r="J42">
        <f>(C42/(('base para costos'!$J$3-D42)/100-(0.08)))</f>
        <v>468.76404494382018</v>
      </c>
      <c r="K42">
        <f t="shared" si="1"/>
        <v>30.954999999999998</v>
      </c>
      <c r="M42">
        <f t="shared" si="2"/>
        <v>0</v>
      </c>
      <c r="N42">
        <f t="shared" si="3"/>
        <v>604.24360924035045</v>
      </c>
      <c r="O42" t="s">
        <v>345</v>
      </c>
      <c r="P42" t="s">
        <v>145</v>
      </c>
    </row>
    <row r="43" spans="1:16" x14ac:dyDescent="0.3">
      <c r="A43" t="s">
        <v>529</v>
      </c>
      <c r="B43" t="s">
        <v>530</v>
      </c>
      <c r="C43">
        <v>22000</v>
      </c>
      <c r="D43">
        <v>3</v>
      </c>
      <c r="E43">
        <v>15.5</v>
      </c>
      <c r="F43">
        <v>18.754999999999999</v>
      </c>
      <c r="G43" t="s">
        <v>903</v>
      </c>
      <c r="H43">
        <v>0</v>
      </c>
      <c r="I43">
        <v>22680.412371134022</v>
      </c>
      <c r="J43">
        <v>24719.101123595505</v>
      </c>
      <c r="K43">
        <v>30.954999999999998</v>
      </c>
      <c r="M43">
        <v>0</v>
      </c>
      <c r="N43">
        <v>31863.277572597581</v>
      </c>
      <c r="O43" t="s">
        <v>266</v>
      </c>
      <c r="P43" t="s">
        <v>145</v>
      </c>
    </row>
    <row r="44" spans="1:16" x14ac:dyDescent="0.3">
      <c r="A44" t="s">
        <v>533</v>
      </c>
      <c r="B44" t="s">
        <v>534</v>
      </c>
      <c r="C44">
        <v>4225</v>
      </c>
      <c r="D44">
        <v>3</v>
      </c>
      <c r="E44">
        <v>15.5</v>
      </c>
      <c r="F44">
        <v>18.754999999999999</v>
      </c>
      <c r="G44" t="s">
        <v>903</v>
      </c>
      <c r="H44">
        <v>0</v>
      </c>
      <c r="I44">
        <v>4355.6701030927834</v>
      </c>
      <c r="J44">
        <v>4747.1910112359546</v>
      </c>
      <c r="K44">
        <v>30.954999999999998</v>
      </c>
      <c r="M44">
        <v>0</v>
      </c>
      <c r="N44">
        <v>6119.1976247374896</v>
      </c>
      <c r="O44" t="s">
        <v>146</v>
      </c>
      <c r="P44" t="s">
        <v>145</v>
      </c>
    </row>
    <row r="45" spans="1:16" x14ac:dyDescent="0.3">
      <c r="A45" t="s">
        <v>537</v>
      </c>
      <c r="B45" t="s">
        <v>538</v>
      </c>
      <c r="C45">
        <v>5200</v>
      </c>
      <c r="D45">
        <v>3</v>
      </c>
      <c r="E45">
        <v>15.5</v>
      </c>
      <c r="F45">
        <v>18.754999999999999</v>
      </c>
      <c r="G45" t="s">
        <v>903</v>
      </c>
      <c r="H45">
        <v>0</v>
      </c>
      <c r="I45">
        <v>5360.8247422680415</v>
      </c>
      <c r="J45">
        <v>5842.696629213483</v>
      </c>
      <c r="K45">
        <v>30.954999999999998</v>
      </c>
      <c r="M45">
        <v>0</v>
      </c>
      <c r="N45">
        <v>7531.3201535230646</v>
      </c>
      <c r="O45" t="s">
        <v>146</v>
      </c>
      <c r="P45" t="s">
        <v>316</v>
      </c>
    </row>
    <row r="46" spans="1:16" x14ac:dyDescent="0.3">
      <c r="A46" t="s">
        <v>543</v>
      </c>
      <c r="B46" t="s">
        <v>544</v>
      </c>
      <c r="C46">
        <v>19500</v>
      </c>
      <c r="D46">
        <v>3</v>
      </c>
      <c r="E46">
        <v>15.5</v>
      </c>
      <c r="F46">
        <v>18.754999999999999</v>
      </c>
      <c r="G46" t="s">
        <v>903</v>
      </c>
      <c r="H46">
        <v>0</v>
      </c>
      <c r="I46">
        <v>20103.092783505155</v>
      </c>
      <c r="J46">
        <v>21910.112359550563</v>
      </c>
      <c r="K46">
        <v>30.954999999999998</v>
      </c>
      <c r="M46">
        <v>0</v>
      </c>
      <c r="N46">
        <v>28242.450575711493</v>
      </c>
      <c r="O46" t="s">
        <v>266</v>
      </c>
      <c r="P46" t="s">
        <v>145</v>
      </c>
    </row>
    <row r="47" spans="1:16" x14ac:dyDescent="0.3">
      <c r="A47" t="s">
        <v>549</v>
      </c>
      <c r="B47" t="s">
        <v>550</v>
      </c>
      <c r="C47">
        <v>18850</v>
      </c>
      <c r="D47">
        <v>3</v>
      </c>
      <c r="E47">
        <v>15.5</v>
      </c>
      <c r="F47">
        <v>18.754999999999999</v>
      </c>
      <c r="G47" t="s">
        <v>903</v>
      </c>
      <c r="H47">
        <v>0</v>
      </c>
      <c r="I47">
        <v>19432.98969072165</v>
      </c>
      <c r="J47">
        <v>21179.775280898877</v>
      </c>
      <c r="K47">
        <v>30.954999999999998</v>
      </c>
      <c r="M47">
        <v>0</v>
      </c>
      <c r="N47">
        <v>27301.03555652111</v>
      </c>
      <c r="O47" t="s">
        <v>266</v>
      </c>
      <c r="P47" t="s">
        <v>551</v>
      </c>
    </row>
    <row r="48" spans="1:16" x14ac:dyDescent="0.3">
      <c r="A48" t="s">
        <v>552</v>
      </c>
      <c r="B48" t="s">
        <v>553</v>
      </c>
      <c r="C48">
        <v>3769.99</v>
      </c>
      <c r="D48">
        <v>3</v>
      </c>
      <c r="E48">
        <v>15.5</v>
      </c>
      <c r="F48">
        <v>18.754999999999999</v>
      </c>
      <c r="G48" t="s">
        <v>903</v>
      </c>
      <c r="H48">
        <v>0</v>
      </c>
      <c r="I48">
        <v>3886.5876288659792</v>
      </c>
      <c r="J48">
        <v>4235.9438202247184</v>
      </c>
      <c r="K48">
        <v>30.954999999999998</v>
      </c>
      <c r="M48">
        <v>0</v>
      </c>
      <c r="N48">
        <v>5460.1926279962336</v>
      </c>
      <c r="O48" t="s">
        <v>146</v>
      </c>
      <c r="P48" t="s">
        <v>145</v>
      </c>
    </row>
    <row r="49" spans="1:16" x14ac:dyDescent="0.3">
      <c r="A49" t="s">
        <v>562</v>
      </c>
      <c r="B49" t="s">
        <v>563</v>
      </c>
      <c r="C49">
        <v>9165</v>
      </c>
      <c r="D49">
        <v>3</v>
      </c>
      <c r="E49">
        <v>15.5</v>
      </c>
      <c r="F49">
        <v>18.754999999999999</v>
      </c>
      <c r="G49" t="s">
        <v>903</v>
      </c>
      <c r="H49">
        <v>0</v>
      </c>
      <c r="I49">
        <v>9448.4536082474224</v>
      </c>
      <c r="J49">
        <v>10297.752808988764</v>
      </c>
      <c r="K49">
        <v>30.954999999999998</v>
      </c>
      <c r="M49">
        <v>0</v>
      </c>
      <c r="N49">
        <v>13273.951770584401</v>
      </c>
      <c r="O49" t="s">
        <v>146</v>
      </c>
      <c r="P49" t="s">
        <v>145</v>
      </c>
    </row>
    <row r="50" spans="1:16" x14ac:dyDescent="0.3">
      <c r="A50" t="s">
        <v>569</v>
      </c>
      <c r="B50" t="s">
        <v>570</v>
      </c>
      <c r="C50">
        <v>17253.599999999999</v>
      </c>
      <c r="D50">
        <v>3</v>
      </c>
      <c r="E50">
        <v>15.5</v>
      </c>
      <c r="F50">
        <v>18.754999999999999</v>
      </c>
      <c r="G50" t="s">
        <v>903</v>
      </c>
      <c r="H50">
        <v>0</v>
      </c>
      <c r="I50">
        <v>17787.216494845361</v>
      </c>
      <c r="J50">
        <v>19386.067415730337</v>
      </c>
      <c r="K50">
        <v>30.954999999999998</v>
      </c>
      <c r="M50">
        <v>0</v>
      </c>
      <c r="N50">
        <v>24988.920269389528</v>
      </c>
      <c r="O50" t="s">
        <v>146</v>
      </c>
      <c r="P50" t="s">
        <v>145</v>
      </c>
    </row>
    <row r="51" spans="1:16" x14ac:dyDescent="0.3">
      <c r="A51" t="s">
        <v>571</v>
      </c>
      <c r="B51" t="s">
        <v>572</v>
      </c>
      <c r="C51">
        <v>17029.990000000002</v>
      </c>
      <c r="D51">
        <v>3</v>
      </c>
      <c r="E51">
        <v>15.5</v>
      </c>
      <c r="F51">
        <v>18.754999999999999</v>
      </c>
      <c r="G51" t="s">
        <v>903</v>
      </c>
      <c r="H51">
        <v>0</v>
      </c>
      <c r="I51">
        <v>17556.690721649487</v>
      </c>
      <c r="J51">
        <v>19134.820224719104</v>
      </c>
      <c r="K51">
        <v>30.954999999999998</v>
      </c>
      <c r="M51">
        <v>0</v>
      </c>
      <c r="N51">
        <v>24665.05901948005</v>
      </c>
      <c r="O51" t="s">
        <v>302</v>
      </c>
      <c r="P51" t="s">
        <v>145</v>
      </c>
    </row>
    <row r="52" spans="1:16" x14ac:dyDescent="0.3">
      <c r="A52" t="s">
        <v>573</v>
      </c>
      <c r="B52" t="s">
        <v>574</v>
      </c>
      <c r="C52">
        <v>17029.990000000002</v>
      </c>
      <c r="D52">
        <v>3</v>
      </c>
      <c r="E52">
        <v>15.5</v>
      </c>
      <c r="F52">
        <v>18.754999999999999</v>
      </c>
      <c r="G52" t="s">
        <v>903</v>
      </c>
      <c r="H52">
        <v>0</v>
      </c>
      <c r="I52">
        <v>17556.690721649487</v>
      </c>
      <c r="J52">
        <v>19134.820224719104</v>
      </c>
      <c r="K52">
        <v>30.954999999999998</v>
      </c>
      <c r="M52">
        <v>0</v>
      </c>
      <c r="N52">
        <v>24665.05901948005</v>
      </c>
      <c r="O52" t="s">
        <v>302</v>
      </c>
      <c r="P52" t="s">
        <v>145</v>
      </c>
    </row>
    <row r="53" spans="1:16" x14ac:dyDescent="0.3">
      <c r="A53" t="s">
        <v>577</v>
      </c>
      <c r="B53" t="s">
        <v>578</v>
      </c>
      <c r="C53">
        <v>1885</v>
      </c>
      <c r="D53">
        <v>3</v>
      </c>
      <c r="E53">
        <v>15.5</v>
      </c>
      <c r="F53">
        <v>18.754999999999999</v>
      </c>
      <c r="G53" t="s">
        <v>903</v>
      </c>
      <c r="H53">
        <v>0</v>
      </c>
      <c r="I53">
        <v>1943.2989690721649</v>
      </c>
      <c r="J53">
        <v>2117.9775280898875</v>
      </c>
      <c r="K53">
        <v>30.954999999999998</v>
      </c>
      <c r="M53">
        <v>0</v>
      </c>
      <c r="N53">
        <v>2730.103555652111</v>
      </c>
      <c r="O53" t="s">
        <v>146</v>
      </c>
      <c r="P53" t="s">
        <v>145</v>
      </c>
    </row>
    <row r="54" spans="1:16" x14ac:dyDescent="0.3">
      <c r="A54" t="s">
        <v>582</v>
      </c>
      <c r="B54" t="s">
        <v>583</v>
      </c>
      <c r="C54">
        <v>2730</v>
      </c>
      <c r="D54">
        <v>3</v>
      </c>
      <c r="E54">
        <v>15.5</v>
      </c>
      <c r="F54">
        <v>18.754999999999999</v>
      </c>
      <c r="G54" t="s">
        <v>903</v>
      </c>
      <c r="H54">
        <v>0</v>
      </c>
      <c r="I54">
        <v>2814.4329896907216</v>
      </c>
      <c r="J54">
        <v>3067.4157303370785</v>
      </c>
      <c r="K54">
        <v>30.954999999999998</v>
      </c>
      <c r="M54">
        <v>0</v>
      </c>
      <c r="N54">
        <v>3953.9430805996089</v>
      </c>
      <c r="O54" t="s">
        <v>146</v>
      </c>
      <c r="P54" t="s">
        <v>145</v>
      </c>
    </row>
    <row r="55" spans="1:16" x14ac:dyDescent="0.3">
      <c r="A55" t="s">
        <v>594</v>
      </c>
      <c r="B55" t="s">
        <v>595</v>
      </c>
      <c r="C55">
        <v>7799.36</v>
      </c>
      <c r="D55">
        <v>3</v>
      </c>
      <c r="E55">
        <v>15.5</v>
      </c>
      <c r="F55">
        <v>18.754999999999999</v>
      </c>
      <c r="G55" t="s">
        <v>903</v>
      </c>
      <c r="H55">
        <v>0</v>
      </c>
      <c r="I55">
        <v>8040.5773195876291</v>
      </c>
      <c r="J55">
        <v>8763.3258426966295</v>
      </c>
      <c r="K55">
        <v>30.954999999999998</v>
      </c>
      <c r="M55">
        <v>0</v>
      </c>
      <c r="N55">
        <v>11296.053298573393</v>
      </c>
      <c r="O55" t="s">
        <v>146</v>
      </c>
      <c r="P55" t="s">
        <v>145</v>
      </c>
    </row>
    <row r="56" spans="1:16" x14ac:dyDescent="0.3">
      <c r="A56" t="s">
        <v>614</v>
      </c>
      <c r="B56" t="s">
        <v>615</v>
      </c>
      <c r="C56">
        <v>14300</v>
      </c>
      <c r="D56">
        <v>3</v>
      </c>
      <c r="E56">
        <v>15.5</v>
      </c>
      <c r="F56">
        <v>18.754999999999999</v>
      </c>
      <c r="G56" t="s">
        <v>903</v>
      </c>
      <c r="H56">
        <v>0</v>
      </c>
      <c r="I56">
        <v>14742.268041237114</v>
      </c>
      <c r="J56">
        <v>16067.415730337078</v>
      </c>
      <c r="K56">
        <v>30.954999999999998</v>
      </c>
      <c r="M56">
        <v>0</v>
      </c>
      <c r="N56">
        <v>20711.130422188427</v>
      </c>
      <c r="O56" t="s">
        <v>146</v>
      </c>
      <c r="P56" t="s">
        <v>145</v>
      </c>
    </row>
    <row r="57" spans="1:16" x14ac:dyDescent="0.3">
      <c r="A57" t="s">
        <v>618</v>
      </c>
      <c r="B57" t="s">
        <v>619</v>
      </c>
      <c r="C57">
        <v>13000</v>
      </c>
      <c r="D57">
        <v>3</v>
      </c>
      <c r="E57">
        <v>15.5</v>
      </c>
      <c r="F57">
        <v>18.754999999999999</v>
      </c>
      <c r="G57" t="s">
        <v>903</v>
      </c>
      <c r="H57">
        <v>0</v>
      </c>
      <c r="I57">
        <v>13402.061855670103</v>
      </c>
      <c r="J57">
        <v>14606.741573033707</v>
      </c>
      <c r="K57">
        <v>30.954999999999998</v>
      </c>
      <c r="M57">
        <v>0</v>
      </c>
      <c r="N57">
        <v>18828.300383807662</v>
      </c>
      <c r="O57" t="s">
        <v>146</v>
      </c>
      <c r="P57" t="s">
        <v>145</v>
      </c>
    </row>
    <row r="58" spans="1:16" x14ac:dyDescent="0.3">
      <c r="A58" t="s">
        <v>620</v>
      </c>
      <c r="B58" t="s">
        <v>621</v>
      </c>
      <c r="C58">
        <v>13000</v>
      </c>
      <c r="D58">
        <v>3</v>
      </c>
      <c r="E58">
        <v>15.5</v>
      </c>
      <c r="F58">
        <v>18.754999999999999</v>
      </c>
      <c r="G58" t="s">
        <v>903</v>
      </c>
      <c r="H58">
        <v>0</v>
      </c>
      <c r="I58">
        <v>13402.061855670103</v>
      </c>
      <c r="J58">
        <v>14606.741573033707</v>
      </c>
      <c r="K58">
        <v>30.954999999999998</v>
      </c>
      <c r="M58">
        <v>0</v>
      </c>
      <c r="N58">
        <v>18828.300383807662</v>
      </c>
      <c r="O58" t="s">
        <v>146</v>
      </c>
      <c r="P58" t="s">
        <v>145</v>
      </c>
    </row>
    <row r="59" spans="1:16" x14ac:dyDescent="0.3">
      <c r="A59" t="s">
        <v>637</v>
      </c>
      <c r="B59" t="s">
        <v>638</v>
      </c>
      <c r="C59">
        <v>12285</v>
      </c>
      <c r="D59">
        <v>3</v>
      </c>
      <c r="E59">
        <v>15.5</v>
      </c>
      <c r="F59">
        <v>18.754999999999999</v>
      </c>
      <c r="G59" t="s">
        <v>903</v>
      </c>
      <c r="H59">
        <v>0</v>
      </c>
      <c r="I59">
        <v>12664.948453608247</v>
      </c>
      <c r="J59">
        <v>13803.370786516854</v>
      </c>
      <c r="K59">
        <v>30.954999999999998</v>
      </c>
      <c r="M59">
        <v>0</v>
      </c>
      <c r="N59">
        <v>17792.74386269824</v>
      </c>
      <c r="O59" t="s">
        <v>146</v>
      </c>
      <c r="P59" t="s">
        <v>145</v>
      </c>
    </row>
    <row r="60" spans="1:16" x14ac:dyDescent="0.3">
      <c r="A60" t="s">
        <v>639</v>
      </c>
      <c r="B60" t="s">
        <v>640</v>
      </c>
      <c r="C60">
        <v>12167.99</v>
      </c>
      <c r="D60">
        <v>3</v>
      </c>
      <c r="E60">
        <v>15.5</v>
      </c>
      <c r="F60">
        <v>18.754999999999999</v>
      </c>
      <c r="G60" t="s">
        <v>903</v>
      </c>
      <c r="H60">
        <v>0</v>
      </c>
      <c r="I60">
        <v>12544.319587628866</v>
      </c>
      <c r="J60">
        <v>13671.898876404493</v>
      </c>
      <c r="K60">
        <v>30.954999999999998</v>
      </c>
      <c r="M60">
        <v>0</v>
      </c>
      <c r="N60">
        <v>17623.274675935983</v>
      </c>
      <c r="O60" t="s">
        <v>302</v>
      </c>
      <c r="P60" t="s">
        <v>145</v>
      </c>
    </row>
    <row r="61" spans="1:16" x14ac:dyDescent="0.3">
      <c r="A61" t="s">
        <v>649</v>
      </c>
      <c r="B61" t="s">
        <v>650</v>
      </c>
      <c r="C61">
        <v>1295.3599999999999</v>
      </c>
      <c r="D61">
        <v>3</v>
      </c>
      <c r="E61">
        <v>15.5</v>
      </c>
      <c r="F61">
        <v>18.754999999999999</v>
      </c>
      <c r="G61" t="s">
        <v>903</v>
      </c>
      <c r="H61">
        <v>0</v>
      </c>
      <c r="I61">
        <v>1335.4226804123712</v>
      </c>
      <c r="J61">
        <v>1455.4606741573032</v>
      </c>
      <c r="K61">
        <v>30.954999999999998</v>
      </c>
      <c r="M61">
        <v>0</v>
      </c>
      <c r="N61">
        <v>1876.1097834745453</v>
      </c>
      <c r="O61" t="s">
        <v>266</v>
      </c>
      <c r="P61" t="s">
        <v>145</v>
      </c>
    </row>
    <row r="62" spans="1:16" x14ac:dyDescent="0.3">
      <c r="A62" t="s">
        <v>655</v>
      </c>
      <c r="B62" t="s">
        <v>656</v>
      </c>
      <c r="C62">
        <v>11139.63</v>
      </c>
      <c r="D62">
        <v>3</v>
      </c>
      <c r="E62">
        <v>15.5</v>
      </c>
      <c r="F62">
        <v>18.754999999999999</v>
      </c>
      <c r="G62" t="s">
        <v>903</v>
      </c>
      <c r="H62">
        <v>0</v>
      </c>
      <c r="I62">
        <v>11484.154639175258</v>
      </c>
      <c r="J62">
        <v>12516.438202247189</v>
      </c>
      <c r="K62">
        <v>30.954999999999998</v>
      </c>
      <c r="M62">
        <v>0</v>
      </c>
      <c r="N62">
        <v>16133.869215728871</v>
      </c>
      <c r="O62" t="s">
        <v>146</v>
      </c>
      <c r="P62" t="s">
        <v>298</v>
      </c>
    </row>
    <row r="63" spans="1:16" x14ac:dyDescent="0.3">
      <c r="A63" t="s">
        <v>660</v>
      </c>
      <c r="B63" t="s">
        <v>661</v>
      </c>
      <c r="C63">
        <v>1552.7</v>
      </c>
      <c r="D63">
        <v>3</v>
      </c>
      <c r="E63">
        <v>15.5</v>
      </c>
      <c r="F63">
        <v>18.754999999999999</v>
      </c>
      <c r="G63" t="s">
        <v>903</v>
      </c>
      <c r="H63">
        <v>0</v>
      </c>
      <c r="I63">
        <v>1600.7216494845361</v>
      </c>
      <c r="J63">
        <v>1744.6067415730338</v>
      </c>
      <c r="K63">
        <v>30.954999999999998</v>
      </c>
      <c r="M63">
        <v>0</v>
      </c>
      <c r="N63">
        <v>2248.823231226012</v>
      </c>
      <c r="O63" t="s">
        <v>146</v>
      </c>
      <c r="P63" t="s">
        <v>145</v>
      </c>
    </row>
    <row r="64" spans="1:16" x14ac:dyDescent="0.3">
      <c r="A64" t="s">
        <v>662</v>
      </c>
      <c r="B64" t="s">
        <v>663</v>
      </c>
      <c r="C64">
        <v>3600</v>
      </c>
      <c r="D64">
        <v>3</v>
      </c>
      <c r="E64">
        <v>15.5</v>
      </c>
      <c r="F64">
        <v>18.754999999999999</v>
      </c>
      <c r="G64" t="s">
        <v>903</v>
      </c>
      <c r="H64">
        <v>0</v>
      </c>
      <c r="I64">
        <v>3711.3402061855672</v>
      </c>
      <c r="J64">
        <v>4044.9438202247188</v>
      </c>
      <c r="K64">
        <v>30.954999999999998</v>
      </c>
      <c r="M64">
        <v>0</v>
      </c>
      <c r="N64">
        <v>5213.9908755159677</v>
      </c>
      <c r="O64" t="s">
        <v>299</v>
      </c>
      <c r="P64" t="s">
        <v>145</v>
      </c>
    </row>
    <row r="65" spans="1:16" x14ac:dyDescent="0.3">
      <c r="A65" t="s">
        <v>664</v>
      </c>
      <c r="B65" t="s">
        <v>665</v>
      </c>
      <c r="C65">
        <v>3509.99</v>
      </c>
      <c r="D65">
        <v>3</v>
      </c>
      <c r="E65">
        <v>15.5</v>
      </c>
      <c r="F65">
        <v>18.754999999999999</v>
      </c>
      <c r="G65" t="s">
        <v>903</v>
      </c>
      <c r="H65">
        <v>0</v>
      </c>
      <c r="I65">
        <v>3618.5463917525772</v>
      </c>
      <c r="J65">
        <v>3943.8089887640444</v>
      </c>
      <c r="K65">
        <v>30.954999999999998</v>
      </c>
      <c r="M65">
        <v>0</v>
      </c>
      <c r="N65">
        <v>5083.6266203200803</v>
      </c>
      <c r="O65" t="s">
        <v>345</v>
      </c>
      <c r="P65" t="s">
        <v>298</v>
      </c>
    </row>
    <row r="66" spans="1:16" x14ac:dyDescent="0.3">
      <c r="A66" t="s">
        <v>668</v>
      </c>
      <c r="B66" t="s">
        <v>669</v>
      </c>
      <c r="C66">
        <v>10000</v>
      </c>
      <c r="D66">
        <v>3</v>
      </c>
      <c r="E66">
        <v>15.5</v>
      </c>
      <c r="F66">
        <v>18.754999999999999</v>
      </c>
      <c r="G66" t="s">
        <v>903</v>
      </c>
      <c r="H66">
        <v>0</v>
      </c>
      <c r="I66">
        <v>10309.278350515464</v>
      </c>
      <c r="J66">
        <v>11235.955056179775</v>
      </c>
      <c r="K66">
        <v>30.954999999999998</v>
      </c>
      <c r="M66">
        <v>0</v>
      </c>
      <c r="N66">
        <v>14483.307987544355</v>
      </c>
      <c r="O66" t="s">
        <v>302</v>
      </c>
      <c r="P66" t="s">
        <v>145</v>
      </c>
    </row>
    <row r="67" spans="1:16" x14ac:dyDescent="0.3">
      <c r="A67" t="s">
        <v>674</v>
      </c>
      <c r="B67" t="s">
        <v>675</v>
      </c>
      <c r="C67">
        <v>1527.27</v>
      </c>
      <c r="D67">
        <v>3</v>
      </c>
      <c r="E67">
        <v>15.5</v>
      </c>
      <c r="F67">
        <v>18.754999999999999</v>
      </c>
      <c r="G67" t="s">
        <v>903</v>
      </c>
      <c r="H67">
        <v>0</v>
      </c>
      <c r="I67">
        <v>1574.5051546391753</v>
      </c>
      <c r="J67">
        <v>1716.0337078651685</v>
      </c>
      <c r="K67">
        <v>30.954999999999998</v>
      </c>
      <c r="M67">
        <v>0</v>
      </c>
      <c r="N67">
        <v>2211.9921790136868</v>
      </c>
      <c r="O67" t="s">
        <v>266</v>
      </c>
      <c r="P67" t="s">
        <v>145</v>
      </c>
    </row>
    <row r="68" spans="1:16" x14ac:dyDescent="0.3">
      <c r="A68" t="s">
        <v>676</v>
      </c>
      <c r="B68" t="s">
        <v>677</v>
      </c>
      <c r="C68">
        <v>1514.46</v>
      </c>
      <c r="D68">
        <v>3</v>
      </c>
      <c r="E68">
        <v>15.5</v>
      </c>
      <c r="F68">
        <v>18.754999999999999</v>
      </c>
      <c r="G68" t="s">
        <v>903</v>
      </c>
      <c r="H68">
        <v>0</v>
      </c>
      <c r="I68">
        <v>1561.2989690721649</v>
      </c>
      <c r="J68">
        <v>1701.6404494382023</v>
      </c>
      <c r="K68">
        <v>30.954999999999998</v>
      </c>
      <c r="M68">
        <v>0</v>
      </c>
      <c r="N68">
        <v>2193.4390614816425</v>
      </c>
      <c r="O68" t="s">
        <v>146</v>
      </c>
      <c r="P68" t="s">
        <v>145</v>
      </c>
    </row>
    <row r="69" spans="1:16" x14ac:dyDescent="0.3">
      <c r="A69" t="s">
        <v>681</v>
      </c>
      <c r="B69" t="s">
        <v>682</v>
      </c>
      <c r="C69">
        <v>8775</v>
      </c>
      <c r="D69">
        <v>3</v>
      </c>
      <c r="E69">
        <v>15.5</v>
      </c>
      <c r="F69">
        <v>18.754999999999999</v>
      </c>
      <c r="G69" t="s">
        <v>903</v>
      </c>
      <c r="H69">
        <v>0</v>
      </c>
      <c r="I69">
        <v>9046.3917525773195</v>
      </c>
      <c r="J69">
        <v>9859.5505617977524</v>
      </c>
      <c r="K69">
        <v>30.954999999999998</v>
      </c>
      <c r="M69">
        <v>0</v>
      </c>
      <c r="N69">
        <v>12709.102759070171</v>
      </c>
      <c r="O69" t="s">
        <v>146</v>
      </c>
      <c r="P69" t="s">
        <v>145</v>
      </c>
    </row>
    <row r="70" spans="1:16" x14ac:dyDescent="0.3">
      <c r="A70" t="s">
        <v>683</v>
      </c>
      <c r="B70" t="s">
        <v>684</v>
      </c>
      <c r="C70">
        <v>1690.42</v>
      </c>
      <c r="D70">
        <v>3</v>
      </c>
      <c r="E70">
        <v>15.5</v>
      </c>
      <c r="F70">
        <v>18.754999999999999</v>
      </c>
      <c r="G70" t="s">
        <v>903</v>
      </c>
      <c r="H70">
        <v>0</v>
      </c>
      <c r="I70">
        <v>1742.7010309278351</v>
      </c>
      <c r="J70">
        <v>1899.3483146067417</v>
      </c>
      <c r="K70">
        <v>30.954999999999998</v>
      </c>
      <c r="M70">
        <v>0</v>
      </c>
      <c r="N70">
        <v>2448.2873488304731</v>
      </c>
      <c r="O70" t="s">
        <v>146</v>
      </c>
      <c r="P70" t="s">
        <v>298</v>
      </c>
    </row>
    <row r="71" spans="1:16" x14ac:dyDescent="0.3">
      <c r="A71" t="s">
        <v>687</v>
      </c>
      <c r="B71" t="s">
        <v>688</v>
      </c>
      <c r="C71">
        <v>2096.25</v>
      </c>
      <c r="D71">
        <v>3</v>
      </c>
      <c r="E71">
        <v>15.5</v>
      </c>
      <c r="F71">
        <v>18.754999999999999</v>
      </c>
      <c r="G71" t="s">
        <v>903</v>
      </c>
      <c r="H71">
        <v>0</v>
      </c>
      <c r="I71">
        <v>2161.0824742268042</v>
      </c>
      <c r="J71">
        <v>2355.3370786516853</v>
      </c>
      <c r="K71">
        <v>30.954999999999998</v>
      </c>
      <c r="M71">
        <v>0</v>
      </c>
      <c r="N71">
        <v>3036.0634368889855</v>
      </c>
      <c r="O71" t="s">
        <v>146</v>
      </c>
      <c r="P71" t="s">
        <v>145</v>
      </c>
    </row>
    <row r="72" spans="1:16" x14ac:dyDescent="0.3">
      <c r="A72" t="s">
        <v>704</v>
      </c>
      <c r="B72" t="s">
        <v>705</v>
      </c>
      <c r="C72">
        <v>218.12</v>
      </c>
      <c r="D72">
        <v>3</v>
      </c>
      <c r="E72">
        <v>15.5</v>
      </c>
      <c r="F72">
        <v>18.754999999999999</v>
      </c>
      <c r="G72" t="s">
        <v>903</v>
      </c>
      <c r="H72">
        <v>0</v>
      </c>
      <c r="I72">
        <v>224.86597938144331</v>
      </c>
      <c r="J72">
        <v>245.07865168539325</v>
      </c>
      <c r="K72">
        <v>30.954999999999998</v>
      </c>
      <c r="M72">
        <v>0</v>
      </c>
      <c r="N72">
        <v>315.90991382431747</v>
      </c>
      <c r="O72" t="s">
        <v>146</v>
      </c>
      <c r="P72" t="s">
        <v>145</v>
      </c>
    </row>
    <row r="73" spans="1:16" x14ac:dyDescent="0.3">
      <c r="A73" t="s">
        <v>706</v>
      </c>
      <c r="B73" t="s">
        <v>707</v>
      </c>
      <c r="C73">
        <v>218.12</v>
      </c>
      <c r="D73">
        <v>3</v>
      </c>
      <c r="E73">
        <v>15.5</v>
      </c>
      <c r="F73">
        <v>18.754999999999999</v>
      </c>
      <c r="G73" t="s">
        <v>903</v>
      </c>
      <c r="H73">
        <v>0</v>
      </c>
      <c r="I73">
        <v>224.86597938144331</v>
      </c>
      <c r="J73">
        <v>245.07865168539325</v>
      </c>
      <c r="K73">
        <v>30.954999999999998</v>
      </c>
      <c r="M73">
        <v>0</v>
      </c>
      <c r="N73">
        <v>315.90991382431747</v>
      </c>
      <c r="O73" t="s">
        <v>146</v>
      </c>
      <c r="P73" t="s">
        <v>145</v>
      </c>
    </row>
    <row r="74" spans="1:16" x14ac:dyDescent="0.3">
      <c r="A74" t="s">
        <v>710</v>
      </c>
      <c r="B74" t="s">
        <v>711</v>
      </c>
      <c r="C74">
        <v>6924.5</v>
      </c>
      <c r="D74">
        <v>3</v>
      </c>
      <c r="E74">
        <v>15.5</v>
      </c>
      <c r="F74">
        <v>18.754999999999999</v>
      </c>
      <c r="G74" t="s">
        <v>903</v>
      </c>
      <c r="H74">
        <v>0</v>
      </c>
      <c r="I74">
        <v>7138.6597938144332</v>
      </c>
      <c r="J74">
        <v>7780.3370786516853</v>
      </c>
      <c r="K74">
        <v>30.954999999999998</v>
      </c>
      <c r="M74">
        <v>0</v>
      </c>
      <c r="N74">
        <v>10028.966615975089</v>
      </c>
      <c r="O74" t="s">
        <v>146</v>
      </c>
      <c r="P74" t="s">
        <v>145</v>
      </c>
    </row>
    <row r="75" spans="1:16" x14ac:dyDescent="0.3">
      <c r="A75" t="s">
        <v>756</v>
      </c>
      <c r="B75" t="s">
        <v>757</v>
      </c>
      <c r="C75">
        <v>218.12</v>
      </c>
      <c r="D75">
        <v>3</v>
      </c>
      <c r="E75">
        <v>15.5</v>
      </c>
      <c r="F75">
        <v>18.754999999999999</v>
      </c>
      <c r="G75" t="s">
        <v>903</v>
      </c>
      <c r="H75">
        <v>0</v>
      </c>
      <c r="I75">
        <v>224.86597938144331</v>
      </c>
      <c r="J75">
        <v>245.07865168539325</v>
      </c>
      <c r="K75">
        <v>30.954999999999998</v>
      </c>
      <c r="M75">
        <v>0</v>
      </c>
      <c r="N75">
        <v>315.90991382431747</v>
      </c>
      <c r="O75" t="s">
        <v>146</v>
      </c>
      <c r="P75" t="s">
        <v>145</v>
      </c>
    </row>
    <row r="76" spans="1:16" x14ac:dyDescent="0.3">
      <c r="A76" t="s">
        <v>758</v>
      </c>
      <c r="B76" t="s">
        <v>759</v>
      </c>
      <c r="C76">
        <v>5330</v>
      </c>
      <c r="D76">
        <v>3</v>
      </c>
      <c r="E76">
        <v>15.5</v>
      </c>
      <c r="F76">
        <v>18.754999999999999</v>
      </c>
      <c r="G76" t="s">
        <v>903</v>
      </c>
      <c r="H76">
        <v>0</v>
      </c>
      <c r="I76">
        <v>5494.8453608247428</v>
      </c>
      <c r="J76">
        <v>5988.7640449438204</v>
      </c>
      <c r="K76">
        <v>30.954999999999998</v>
      </c>
      <c r="M76">
        <v>0</v>
      </c>
      <c r="N76">
        <v>7719.6031573611408</v>
      </c>
      <c r="O76" t="s">
        <v>266</v>
      </c>
      <c r="P76" t="s">
        <v>145</v>
      </c>
    </row>
    <row r="77" spans="1:16" x14ac:dyDescent="0.3">
      <c r="A77" t="s">
        <v>760</v>
      </c>
      <c r="B77" t="s">
        <v>761</v>
      </c>
      <c r="C77">
        <v>5330</v>
      </c>
      <c r="D77">
        <v>3</v>
      </c>
      <c r="E77">
        <v>15.5</v>
      </c>
      <c r="F77">
        <v>18.754999999999999</v>
      </c>
      <c r="G77" t="s">
        <v>903</v>
      </c>
      <c r="H77">
        <v>0</v>
      </c>
      <c r="I77">
        <v>5494.8453608247428</v>
      </c>
      <c r="J77">
        <v>5988.7640449438204</v>
      </c>
      <c r="K77">
        <v>30.954999999999998</v>
      </c>
      <c r="M77">
        <v>0</v>
      </c>
      <c r="N77">
        <v>7719.6031573611408</v>
      </c>
      <c r="O77" t="s">
        <v>266</v>
      </c>
      <c r="P77" t="s">
        <v>145</v>
      </c>
    </row>
    <row r="78" spans="1:16" x14ac:dyDescent="0.3">
      <c r="A78" t="s">
        <v>762</v>
      </c>
      <c r="B78" t="s">
        <v>763</v>
      </c>
      <c r="C78">
        <v>5200</v>
      </c>
      <c r="D78">
        <v>3</v>
      </c>
      <c r="E78">
        <v>15.5</v>
      </c>
      <c r="F78">
        <v>18.754999999999999</v>
      </c>
      <c r="G78" t="s">
        <v>903</v>
      </c>
      <c r="H78">
        <v>0</v>
      </c>
      <c r="I78">
        <v>5360.8247422680415</v>
      </c>
      <c r="J78">
        <v>5842.696629213483</v>
      </c>
      <c r="K78">
        <v>30.954999999999998</v>
      </c>
      <c r="M78">
        <v>0</v>
      </c>
      <c r="N78">
        <v>7531.3201535230646</v>
      </c>
      <c r="O78" t="s">
        <v>146</v>
      </c>
      <c r="P78" t="s">
        <v>145</v>
      </c>
    </row>
    <row r="79" spans="1:16" x14ac:dyDescent="0.3">
      <c r="A79" t="s">
        <v>772</v>
      </c>
      <c r="B79" t="s">
        <v>773</v>
      </c>
      <c r="C79">
        <v>428.79</v>
      </c>
      <c r="D79">
        <v>3</v>
      </c>
      <c r="E79">
        <v>15.5</v>
      </c>
      <c r="F79">
        <v>18.754999999999999</v>
      </c>
      <c r="G79" t="s">
        <v>903</v>
      </c>
      <c r="H79">
        <v>0</v>
      </c>
      <c r="I79">
        <v>442.05154639175259</v>
      </c>
      <c r="J79">
        <v>481.7865168539326</v>
      </c>
      <c r="K79">
        <v>30.954999999999998</v>
      </c>
      <c r="M79">
        <v>0</v>
      </c>
      <c r="N79">
        <v>621.02976319791446</v>
      </c>
      <c r="O79" t="s">
        <v>345</v>
      </c>
      <c r="P79" t="s">
        <v>145</v>
      </c>
    </row>
    <row r="80" spans="1:16" x14ac:dyDescent="0.3">
      <c r="A80" t="s">
        <v>783</v>
      </c>
      <c r="B80" t="s">
        <v>784</v>
      </c>
      <c r="C80">
        <v>4485</v>
      </c>
      <c r="D80">
        <v>3</v>
      </c>
      <c r="E80">
        <v>15.5</v>
      </c>
      <c r="F80">
        <v>18.754999999999999</v>
      </c>
      <c r="G80" t="s">
        <v>903</v>
      </c>
      <c r="H80">
        <v>0</v>
      </c>
      <c r="I80">
        <v>4623.7113402061859</v>
      </c>
      <c r="J80">
        <v>5039.3258426966295</v>
      </c>
      <c r="K80">
        <v>30.954999999999998</v>
      </c>
      <c r="M80">
        <v>0</v>
      </c>
      <c r="N80">
        <v>6495.7636324136429</v>
      </c>
      <c r="O80" t="s">
        <v>146</v>
      </c>
      <c r="P80" t="s">
        <v>298</v>
      </c>
    </row>
    <row r="81" spans="1:16" x14ac:dyDescent="0.3">
      <c r="A81" t="s">
        <v>785</v>
      </c>
      <c r="B81" t="s">
        <v>786</v>
      </c>
      <c r="C81">
        <v>609.73</v>
      </c>
      <c r="D81">
        <v>3</v>
      </c>
      <c r="E81">
        <v>15.5</v>
      </c>
      <c r="F81">
        <v>18.754999999999999</v>
      </c>
      <c r="G81" t="s">
        <v>903</v>
      </c>
      <c r="H81">
        <v>0</v>
      </c>
      <c r="I81">
        <v>628.58762886597947</v>
      </c>
      <c r="J81">
        <v>685.08988764044943</v>
      </c>
      <c r="K81">
        <v>30.954999999999998</v>
      </c>
      <c r="M81">
        <v>0</v>
      </c>
      <c r="N81">
        <v>883.09073792454194</v>
      </c>
      <c r="O81" t="s">
        <v>345</v>
      </c>
      <c r="P81" t="s">
        <v>298</v>
      </c>
    </row>
    <row r="82" spans="1:16" x14ac:dyDescent="0.3">
      <c r="A82" t="s">
        <v>798</v>
      </c>
      <c r="B82" t="s">
        <v>799</v>
      </c>
      <c r="C82">
        <v>3769.99</v>
      </c>
      <c r="D82">
        <v>3</v>
      </c>
      <c r="E82">
        <v>15.5</v>
      </c>
      <c r="F82">
        <v>18.754999999999999</v>
      </c>
      <c r="G82" t="s">
        <v>903</v>
      </c>
      <c r="H82">
        <v>0</v>
      </c>
      <c r="I82">
        <v>3886.5876288659792</v>
      </c>
      <c r="J82">
        <v>4235.9438202247184</v>
      </c>
      <c r="K82">
        <v>30.954999999999998</v>
      </c>
      <c r="M82">
        <v>0</v>
      </c>
      <c r="N82">
        <v>5460.1926279962336</v>
      </c>
      <c r="O82" t="s">
        <v>146</v>
      </c>
      <c r="P82" t="s">
        <v>145</v>
      </c>
    </row>
    <row r="83" spans="1:16" x14ac:dyDescent="0.3">
      <c r="A83" t="s">
        <v>809</v>
      </c>
      <c r="B83" t="s">
        <v>810</v>
      </c>
      <c r="C83">
        <v>799.09</v>
      </c>
      <c r="D83">
        <v>3</v>
      </c>
      <c r="E83">
        <v>15.5</v>
      </c>
      <c r="F83">
        <v>18.754999999999999</v>
      </c>
      <c r="G83" t="s">
        <v>903</v>
      </c>
      <c r="H83">
        <v>0</v>
      </c>
      <c r="I83">
        <v>823.80412371134025</v>
      </c>
      <c r="J83">
        <v>897.85393258426973</v>
      </c>
      <c r="K83">
        <v>30.954999999999998</v>
      </c>
      <c r="M83">
        <v>0</v>
      </c>
      <c r="N83">
        <v>1157.3466579766819</v>
      </c>
      <c r="O83" t="s">
        <v>146</v>
      </c>
      <c r="P83" t="s">
        <v>298</v>
      </c>
    </row>
    <row r="84" spans="1:16" x14ac:dyDescent="0.3">
      <c r="A84" t="s">
        <v>844</v>
      </c>
      <c r="B84" t="s">
        <v>845</v>
      </c>
      <c r="C84">
        <v>1560.62</v>
      </c>
      <c r="D84">
        <v>3</v>
      </c>
      <c r="E84">
        <v>15.5</v>
      </c>
      <c r="F84">
        <v>18.754999999999999</v>
      </c>
      <c r="G84" t="s">
        <v>903</v>
      </c>
      <c r="H84">
        <v>0</v>
      </c>
      <c r="I84">
        <v>1608.8865979381442</v>
      </c>
      <c r="J84">
        <v>1753.5056179775279</v>
      </c>
      <c r="K84">
        <v>30.954999999999998</v>
      </c>
      <c r="M84">
        <v>0</v>
      </c>
      <c r="N84">
        <v>2260.294011152147</v>
      </c>
      <c r="O84" t="s">
        <v>266</v>
      </c>
      <c r="P84" t="s">
        <v>145</v>
      </c>
    </row>
    <row r="85" spans="1:16" x14ac:dyDescent="0.3">
      <c r="A85" t="s">
        <v>846</v>
      </c>
      <c r="B85" t="s">
        <v>847</v>
      </c>
      <c r="C85">
        <v>348.04</v>
      </c>
      <c r="D85">
        <v>3</v>
      </c>
      <c r="E85">
        <v>15.5</v>
      </c>
      <c r="F85">
        <v>18.754999999999999</v>
      </c>
      <c r="G85" t="s">
        <v>903</v>
      </c>
      <c r="H85">
        <v>0</v>
      </c>
      <c r="I85">
        <v>358.80412371134025</v>
      </c>
      <c r="J85">
        <v>391.0561797752809</v>
      </c>
      <c r="K85">
        <v>30.954999999999998</v>
      </c>
      <c r="M85">
        <v>0</v>
      </c>
      <c r="N85">
        <v>504.07705119849373</v>
      </c>
      <c r="O85" t="s">
        <v>345</v>
      </c>
      <c r="P85" t="s">
        <v>551</v>
      </c>
    </row>
    <row r="86" spans="1:16" x14ac:dyDescent="0.3">
      <c r="A86" t="s">
        <v>848</v>
      </c>
      <c r="B86" t="s">
        <v>849</v>
      </c>
      <c r="C86">
        <v>348.04</v>
      </c>
      <c r="D86">
        <v>3</v>
      </c>
      <c r="E86">
        <v>15.5</v>
      </c>
      <c r="F86">
        <v>18.754999999999999</v>
      </c>
      <c r="G86" t="s">
        <v>903</v>
      </c>
      <c r="H86">
        <v>0</v>
      </c>
      <c r="I86">
        <v>358.80412371134025</v>
      </c>
      <c r="J86">
        <v>391.0561797752809</v>
      </c>
      <c r="K86">
        <v>30.954999999999998</v>
      </c>
      <c r="M86">
        <v>0</v>
      </c>
      <c r="N86">
        <v>504.07705119849373</v>
      </c>
      <c r="O86" t="s">
        <v>345</v>
      </c>
      <c r="P86" t="s">
        <v>551</v>
      </c>
    </row>
    <row r="87" spans="1:16" x14ac:dyDescent="0.3">
      <c r="A87" t="s">
        <v>850</v>
      </c>
      <c r="B87" t="s">
        <v>851</v>
      </c>
      <c r="C87">
        <v>348.04</v>
      </c>
      <c r="D87">
        <v>3</v>
      </c>
      <c r="E87">
        <v>15.5</v>
      </c>
      <c r="F87">
        <v>18.754999999999999</v>
      </c>
      <c r="G87" t="s">
        <v>903</v>
      </c>
      <c r="H87">
        <v>0</v>
      </c>
      <c r="I87">
        <v>358.80412371134025</v>
      </c>
      <c r="J87">
        <v>391.0561797752809</v>
      </c>
      <c r="K87">
        <v>30.954999999999998</v>
      </c>
      <c r="M87">
        <v>0</v>
      </c>
      <c r="N87">
        <v>504.07705119849373</v>
      </c>
      <c r="O87" t="s">
        <v>345</v>
      </c>
      <c r="P87" t="s">
        <v>551</v>
      </c>
    </row>
    <row r="88" spans="1:16" x14ac:dyDescent="0.3">
      <c r="A88" t="s">
        <v>854</v>
      </c>
      <c r="B88" t="s">
        <v>855</v>
      </c>
      <c r="C88">
        <v>609.73</v>
      </c>
      <c r="D88">
        <v>3</v>
      </c>
      <c r="E88">
        <v>15.5</v>
      </c>
      <c r="F88">
        <v>18.754999999999999</v>
      </c>
      <c r="G88" t="s">
        <v>903</v>
      </c>
      <c r="H88">
        <v>0</v>
      </c>
      <c r="I88">
        <v>628.58762886597947</v>
      </c>
      <c r="J88">
        <v>685.08988764044943</v>
      </c>
      <c r="K88">
        <v>30.954999999999998</v>
      </c>
      <c r="M88">
        <v>0</v>
      </c>
      <c r="N88">
        <v>883.09073792454194</v>
      </c>
      <c r="O88" t="s">
        <v>345</v>
      </c>
      <c r="P88" t="s">
        <v>298</v>
      </c>
    </row>
    <row r="89" spans="1:16" x14ac:dyDescent="0.3">
      <c r="A89" t="s">
        <v>689</v>
      </c>
      <c r="B89" t="s">
        <v>690</v>
      </c>
      <c r="C89">
        <v>8385</v>
      </c>
      <c r="D89">
        <v>3</v>
      </c>
      <c r="E89">
        <v>15.5</v>
      </c>
      <c r="F89">
        <f>E89*1.21</f>
        <v>18.754999999999999</v>
      </c>
      <c r="G89" t="s">
        <v>903</v>
      </c>
      <c r="H89">
        <f>(IF(G89='base para costos'!$G$3,'base para costos'!$H$3)+IF(G89='base para costos'!$G$4,'base para costos'!$H$4)+IF(G89='base para costos'!$G$5,'base para costos'!$H$5)+IF(G89='base para costos'!$G$6,'base para costos'!$H$6)+IF(G89='base para costos'!$G$7,'base para costos'!$H$7)+IF(G89='base para costos'!$G$8,'base para costos'!$H$8)+IF(G89='base para costos'!$G$9,'base para costos'!$H$9)+IF(G89='base para costos'!$G$10,'base para costos'!$H$10)+IF(G89='base para costos'!$G$11,'base para costos'!$H$11))</f>
        <v>0</v>
      </c>
      <c r="I89">
        <f>(C89/(('base para costos'!$J$3-D89)/100))</f>
        <v>8644.3298969072166</v>
      </c>
      <c r="J89">
        <f>(C89/(('base para costos'!$J$3-D89)/100-(0.08)))</f>
        <v>9421.348314606741</v>
      </c>
      <c r="K89">
        <f>(D89+8+1.2)+(F89+H89)</f>
        <v>30.954999999999998</v>
      </c>
      <c r="M89">
        <f>L89*1.21</f>
        <v>0</v>
      </c>
      <c r="N89">
        <f>C89/((100-K89)/100)+M89</f>
        <v>12144.253747555942</v>
      </c>
      <c r="O89" t="s">
        <v>691</v>
      </c>
      <c r="P89" t="s">
        <v>298</v>
      </c>
    </row>
    <row r="90" spans="1:16" x14ac:dyDescent="0.3">
      <c r="A90" t="s">
        <v>694</v>
      </c>
      <c r="B90" t="s">
        <v>695</v>
      </c>
      <c r="C90">
        <v>8125</v>
      </c>
      <c r="D90">
        <v>3</v>
      </c>
      <c r="E90">
        <v>15.5</v>
      </c>
      <c r="F90">
        <f>E90*1.21</f>
        <v>18.754999999999999</v>
      </c>
      <c r="G90" t="s">
        <v>903</v>
      </c>
      <c r="H90">
        <f>(IF(G90='base para costos'!$G$3,'base para costos'!$H$3)+IF(G90='base para costos'!$G$4,'base para costos'!$H$4)+IF(G90='base para costos'!$G$5,'base para costos'!$H$5)+IF(G90='base para costos'!$G$6,'base para costos'!$H$6)+IF(G90='base para costos'!$G$7,'base para costos'!$H$7)+IF(G90='base para costos'!$G$8,'base para costos'!$H$8)+IF(G90='base para costos'!$G$9,'base para costos'!$H$9)+IF(G90='base para costos'!$G$10,'base para costos'!$H$10)+IF(G90='base para costos'!$G$11,'base para costos'!$H$11))</f>
        <v>0</v>
      </c>
      <c r="I90">
        <f>(C90/(('base para costos'!$J$3-D90)/100))</f>
        <v>8376.2886597938141</v>
      </c>
      <c r="J90">
        <f>(C90/(('base para costos'!$J$3-D90)/100-(0.08)))</f>
        <v>9129.213483146068</v>
      </c>
      <c r="K90">
        <f>(D90+8+1.2)+(F90+H90)</f>
        <v>30.954999999999998</v>
      </c>
      <c r="M90">
        <f>L90*1.21</f>
        <v>0</v>
      </c>
      <c r="N90">
        <f>C90/((100-K90)/100)+M90</f>
        <v>11767.687739879788</v>
      </c>
      <c r="O90" t="s">
        <v>146</v>
      </c>
      <c r="P90" t="s">
        <v>145</v>
      </c>
    </row>
    <row r="91" spans="1:16" x14ac:dyDescent="0.3">
      <c r="A91" t="s">
        <v>734</v>
      </c>
      <c r="B91" t="s">
        <v>735</v>
      </c>
      <c r="C91">
        <v>6050</v>
      </c>
      <c r="D91">
        <v>3</v>
      </c>
      <c r="E91">
        <v>15.5</v>
      </c>
      <c r="F91">
        <f>E91*1.21</f>
        <v>18.754999999999999</v>
      </c>
      <c r="G91" t="s">
        <v>903</v>
      </c>
      <c r="H91">
        <f>(IF(G91='base para costos'!$G$3,'base para costos'!$H$3)+IF(G91='base para costos'!$G$4,'base para costos'!$H$4)+IF(G91='base para costos'!$G$5,'base para costos'!$H$5)+IF(G91='base para costos'!$G$6,'base para costos'!$H$6)+IF(G91='base para costos'!$G$7,'base para costos'!$H$7)+IF(G91='base para costos'!$G$8,'base para costos'!$H$8)+IF(G91='base para costos'!$G$9,'base para costos'!$H$9)+IF(G91='base para costos'!$G$10,'base para costos'!$H$10)+IF(G91='base para costos'!$G$11,'base para costos'!$H$11))</f>
        <v>0</v>
      </c>
      <c r="I91">
        <f>(C91/(('base para costos'!$J$3-D91)/100))</f>
        <v>6237.1134020618556</v>
      </c>
      <c r="J91">
        <f>(C91/(('base para costos'!$J$3-D91)/100-(0.08)))</f>
        <v>6797.7528089887637</v>
      </c>
      <c r="K91">
        <f>(D91+8+1.2)+(F91+H91)</f>
        <v>30.954999999999998</v>
      </c>
      <c r="M91">
        <f>L91*1.21</f>
        <v>0</v>
      </c>
      <c r="N91">
        <f>C91/((100-K91)/100)+M91</f>
        <v>8762.4013324643347</v>
      </c>
      <c r="O91" t="s">
        <v>146</v>
      </c>
      <c r="P91" t="s">
        <v>298</v>
      </c>
    </row>
    <row r="92" spans="1:16" x14ac:dyDescent="0.3">
      <c r="A92" t="s">
        <v>754</v>
      </c>
      <c r="B92" t="s">
        <v>755</v>
      </c>
      <c r="C92">
        <v>5491.03</v>
      </c>
      <c r="D92">
        <v>3</v>
      </c>
      <c r="E92">
        <v>15.5</v>
      </c>
      <c r="F92">
        <f>E92*1.21</f>
        <v>18.754999999999999</v>
      </c>
      <c r="G92" t="s">
        <v>903</v>
      </c>
      <c r="H92">
        <f>(IF(G92='base para costos'!$G$3,'base para costos'!$H$3)+IF(G92='base para costos'!$G$4,'base para costos'!$H$4)+IF(G92='base para costos'!$G$5,'base para costos'!$H$5)+IF(G92='base para costos'!$G$6,'base para costos'!$H$6)+IF(G92='base para costos'!$G$7,'base para costos'!$H$7)+IF(G92='base para costos'!$G$8,'base para costos'!$H$8)+IF(G92='base para costos'!$G$9,'base para costos'!$H$9)+IF(G92='base para costos'!$G$10,'base para costos'!$H$10)+IF(G92='base para costos'!$G$11,'base para costos'!$H$11))</f>
        <v>0</v>
      </c>
      <c r="I92">
        <f>(C92/(('base para costos'!$J$3-D92)/100))</f>
        <v>5660.855670103093</v>
      </c>
      <c r="J92">
        <f>(C92/(('base para costos'!$J$3-D92)/100-(0.08)))</f>
        <v>6169.696629213483</v>
      </c>
      <c r="K92">
        <f>(D92+8+1.2)+(F92+H92)</f>
        <v>30.954999999999998</v>
      </c>
      <c r="M92">
        <f>L92*1.21</f>
        <v>0</v>
      </c>
      <c r="N92">
        <f>C92/((100-K92)/100)+M92</f>
        <v>7952.8278658845675</v>
      </c>
      <c r="O92" t="s">
        <v>146</v>
      </c>
      <c r="P92" t="s">
        <v>298</v>
      </c>
    </row>
    <row r="231" spans="1:16" x14ac:dyDescent="0.3">
      <c r="A231" t="s">
        <v>861</v>
      </c>
      <c r="B231" t="s">
        <v>862</v>
      </c>
      <c r="C231">
        <v>147.91999999999999</v>
      </c>
      <c r="D231">
        <v>3</v>
      </c>
      <c r="E231">
        <v>15.5</v>
      </c>
      <c r="F231">
        <f>E231*1.21</f>
        <v>18.754999999999999</v>
      </c>
      <c r="G231" t="s">
        <v>903</v>
      </c>
      <c r="H231">
        <f>(IF(G231='base para costos'!$G$3,'base para costos'!$H$3)+IF(G231='base para costos'!$G$4,'base para costos'!$H$4)+IF(G231='base para costos'!$G$5,'base para costos'!$H$5)+IF(G231='base para costos'!$G$6,'base para costos'!$H$6)+IF(G231='base para costos'!$G$7,'base para costos'!$H$7)+IF(G231='base para costos'!$G$8,'base para costos'!$H$8)+IF(G231='base para costos'!$G$9,'base para costos'!$H$9)+IF(G231='base para costos'!$G$10,'base para costos'!$H$10)+IF(G231='base para costos'!$G$11,'base para costos'!$H$11))</f>
        <v>0</v>
      </c>
      <c r="I231">
        <f>(C231/(('base para costos'!$J$3-D231)/100))</f>
        <v>152.49484536082474</v>
      </c>
      <c r="J231">
        <f>(C231/(('base para costos'!$J$3-D231)/100-(0.08)))</f>
        <v>166.20224719101122</v>
      </c>
      <c r="K231">
        <f>(D231+8+1.2)+(F231+H231)</f>
        <v>30.954999999999998</v>
      </c>
      <c r="M231">
        <f>L231*1.21</f>
        <v>0</v>
      </c>
      <c r="N231">
        <f>C231/((100-K231)/100)+M231</f>
        <v>214.23709175175608</v>
      </c>
      <c r="O231" t="s">
        <v>146</v>
      </c>
      <c r="P231" t="s">
        <v>551</v>
      </c>
    </row>
    <row r="234" spans="1:16" x14ac:dyDescent="0.3">
      <c r="A234" t="s">
        <v>867</v>
      </c>
      <c r="B234" t="s">
        <v>868</v>
      </c>
      <c r="C234">
        <v>425.86</v>
      </c>
      <c r="D234">
        <v>3</v>
      </c>
      <c r="E234">
        <v>15.5</v>
      </c>
      <c r="F234">
        <f t="shared" ref="F234:F240" si="4">E234*1.21</f>
        <v>18.754999999999999</v>
      </c>
      <c r="G234" t="s">
        <v>903</v>
      </c>
      <c r="H234">
        <f>(IF(G234='base para costos'!$G$3,'base para costos'!$H$3)+IF(G234='base para costos'!$G$4,'base para costos'!$H$4)+IF(G234='base para costos'!$G$5,'base para costos'!$H$5)+IF(G234='base para costos'!$G$6,'base para costos'!$H$6)+IF(G234='base para costos'!$G$7,'base para costos'!$H$7)+IF(G234='base para costos'!$G$8,'base para costos'!$H$8)+IF(G234='base para costos'!$G$9,'base para costos'!$H$9)+IF(G234='base para costos'!$G$10,'base para costos'!$H$10)+IF(G234='base para costos'!$G$11,'base para costos'!$H$11))</f>
        <v>0</v>
      </c>
      <c r="I234">
        <f>(C234/(('base para costos'!$J$3-D234)/100))</f>
        <v>439.03092783505156</v>
      </c>
      <c r="J234">
        <f>(C234/(('base para costos'!$J$3-D234)/100-(0.08)))</f>
        <v>478.49438202247194</v>
      </c>
      <c r="K234">
        <f t="shared" ref="K234:K240" si="5">(D234+8+1.2)+(F234+H234)</f>
        <v>30.954999999999998</v>
      </c>
      <c r="M234">
        <f t="shared" ref="M234:M240" si="6">L234*1.21</f>
        <v>0</v>
      </c>
      <c r="N234">
        <f t="shared" ref="N234:N240" si="7">C234/((100-K234)/100)+M234</f>
        <v>616.7861539575639</v>
      </c>
      <c r="O234" t="s">
        <v>146</v>
      </c>
      <c r="P234" t="s">
        <v>298</v>
      </c>
    </row>
    <row r="235" spans="1:16" x14ac:dyDescent="0.3">
      <c r="A235" t="s">
        <v>869</v>
      </c>
      <c r="B235" t="s">
        <v>870</v>
      </c>
      <c r="C235">
        <v>756.03</v>
      </c>
      <c r="D235">
        <v>3</v>
      </c>
      <c r="E235">
        <v>15.5</v>
      </c>
      <c r="F235">
        <f t="shared" si="4"/>
        <v>18.754999999999999</v>
      </c>
      <c r="G235" t="s">
        <v>903</v>
      </c>
      <c r="H235">
        <f>(IF(G235='base para costos'!$G$3,'base para costos'!$H$3)+IF(G235='base para costos'!$G$4,'base para costos'!$H$4)+IF(G235='base para costos'!$G$5,'base para costos'!$H$5)+IF(G235='base para costos'!$G$6,'base para costos'!$H$6)+IF(G235='base para costos'!$G$7,'base para costos'!$H$7)+IF(G235='base para costos'!$G$8,'base para costos'!$H$8)+IF(G235='base para costos'!$G$9,'base para costos'!$H$9)+IF(G235='base para costos'!$G$10,'base para costos'!$H$10)+IF(G235='base para costos'!$G$11,'base para costos'!$H$11))</f>
        <v>0</v>
      </c>
      <c r="I235">
        <f>(C235/(('base para costos'!$J$3-D235)/100))</f>
        <v>779.41237113402065</v>
      </c>
      <c r="J235">
        <f>(C235/(('base para costos'!$J$3-D235)/100-(0.08)))</f>
        <v>849.47191011235952</v>
      </c>
      <c r="K235">
        <f t="shared" si="5"/>
        <v>30.954999999999998</v>
      </c>
      <c r="M235">
        <f t="shared" si="6"/>
        <v>0</v>
      </c>
      <c r="N235">
        <f t="shared" si="7"/>
        <v>1094.9815337823159</v>
      </c>
      <c r="O235" t="s">
        <v>146</v>
      </c>
      <c r="P235" t="s">
        <v>145</v>
      </c>
    </row>
    <row r="236" spans="1:16" x14ac:dyDescent="0.3">
      <c r="A236" t="s">
        <v>871</v>
      </c>
      <c r="B236" t="s">
        <v>872</v>
      </c>
      <c r="C236">
        <v>655.92</v>
      </c>
      <c r="D236">
        <v>3</v>
      </c>
      <c r="E236">
        <v>15.5</v>
      </c>
      <c r="F236">
        <f t="shared" si="4"/>
        <v>18.754999999999999</v>
      </c>
      <c r="G236" t="s">
        <v>903</v>
      </c>
      <c r="H236">
        <f>(IF(G236='base para costos'!$G$3,'base para costos'!$H$3)+IF(G236='base para costos'!$G$4,'base para costos'!$H$4)+IF(G236='base para costos'!$G$5,'base para costos'!$H$5)+IF(G236='base para costos'!$G$6,'base para costos'!$H$6)+IF(G236='base para costos'!$G$7,'base para costos'!$H$7)+IF(G236='base para costos'!$G$8,'base para costos'!$H$8)+IF(G236='base para costos'!$G$9,'base para costos'!$H$9)+IF(G236='base para costos'!$G$10,'base para costos'!$H$10)+IF(G236='base para costos'!$G$11,'base para costos'!$H$11))</f>
        <v>0</v>
      </c>
      <c r="I236">
        <f>(C236/(('base para costos'!$J$3-D236)/100))</f>
        <v>676.20618556701027</v>
      </c>
      <c r="J236">
        <f>(C236/(('base para costos'!$J$3-D236)/100-(0.08)))</f>
        <v>736.98876404494376</v>
      </c>
      <c r="K236">
        <f t="shared" si="5"/>
        <v>30.954999999999998</v>
      </c>
      <c r="M236">
        <f t="shared" si="6"/>
        <v>0</v>
      </c>
      <c r="N236">
        <f t="shared" si="7"/>
        <v>949.98913751900932</v>
      </c>
      <c r="O236" t="s">
        <v>146</v>
      </c>
      <c r="P236" t="s">
        <v>298</v>
      </c>
    </row>
    <row r="237" spans="1:16" x14ac:dyDescent="0.3">
      <c r="A237" t="s">
        <v>873</v>
      </c>
      <c r="B237" t="s">
        <v>874</v>
      </c>
      <c r="C237">
        <v>153.86000000000001</v>
      </c>
      <c r="D237">
        <v>3</v>
      </c>
      <c r="E237">
        <v>15.5</v>
      </c>
      <c r="F237">
        <f t="shared" si="4"/>
        <v>18.754999999999999</v>
      </c>
      <c r="G237" t="s">
        <v>903</v>
      </c>
      <c r="H237">
        <f>(IF(G237='base para costos'!$G$3,'base para costos'!$H$3)+IF(G237='base para costos'!$G$4,'base para costos'!$H$4)+IF(G237='base para costos'!$G$5,'base para costos'!$H$5)+IF(G237='base para costos'!$G$6,'base para costos'!$H$6)+IF(G237='base para costos'!$G$7,'base para costos'!$H$7)+IF(G237='base para costos'!$G$8,'base para costos'!$H$8)+IF(G237='base para costos'!$G$9,'base para costos'!$H$9)+IF(G237='base para costos'!$G$10,'base para costos'!$H$10)+IF(G237='base para costos'!$G$11,'base para costos'!$H$11))</f>
        <v>0</v>
      </c>
      <c r="I237">
        <f>(C237/(('base para costos'!$J$3-D237)/100))</f>
        <v>158.61855670103094</v>
      </c>
      <c r="J237">
        <f>(C237/(('base para costos'!$J$3-D237)/100-(0.08)))</f>
        <v>172.87640449438203</v>
      </c>
      <c r="K237">
        <f t="shared" si="5"/>
        <v>30.954999999999998</v>
      </c>
      <c r="M237">
        <f t="shared" si="6"/>
        <v>0</v>
      </c>
      <c r="N237">
        <f t="shared" si="7"/>
        <v>222.84017669635747</v>
      </c>
      <c r="O237" t="s">
        <v>146</v>
      </c>
      <c r="P237" t="s">
        <v>551</v>
      </c>
    </row>
    <row r="238" spans="1:16" x14ac:dyDescent="0.3">
      <c r="A238" t="s">
        <v>875</v>
      </c>
      <c r="B238" t="s">
        <v>876</v>
      </c>
      <c r="C238">
        <v>609.73</v>
      </c>
      <c r="D238">
        <v>3</v>
      </c>
      <c r="E238">
        <v>15.5</v>
      </c>
      <c r="F238">
        <f t="shared" si="4"/>
        <v>18.754999999999999</v>
      </c>
      <c r="G238" t="s">
        <v>903</v>
      </c>
      <c r="H238">
        <f>(IF(G238='base para costos'!$G$3,'base para costos'!$H$3)+IF(G238='base para costos'!$G$4,'base para costos'!$H$4)+IF(G238='base para costos'!$G$5,'base para costos'!$H$5)+IF(G238='base para costos'!$G$6,'base para costos'!$H$6)+IF(G238='base para costos'!$G$7,'base para costos'!$H$7)+IF(G238='base para costos'!$G$8,'base para costos'!$H$8)+IF(G238='base para costos'!$G$9,'base para costos'!$H$9)+IF(G238='base para costos'!$G$10,'base para costos'!$H$10)+IF(G238='base para costos'!$G$11,'base para costos'!$H$11))</f>
        <v>0</v>
      </c>
      <c r="I238">
        <f>(C238/(('base para costos'!$J$3-D238)/100))</f>
        <v>628.58762886597947</v>
      </c>
      <c r="J238">
        <f>(C238/(('base para costos'!$J$3-D238)/100-(0.08)))</f>
        <v>685.08988764044943</v>
      </c>
      <c r="K238">
        <f t="shared" si="5"/>
        <v>30.954999999999998</v>
      </c>
      <c r="M238">
        <f t="shared" si="6"/>
        <v>0</v>
      </c>
      <c r="N238">
        <f t="shared" si="7"/>
        <v>883.09073792454194</v>
      </c>
      <c r="O238" t="s">
        <v>345</v>
      </c>
      <c r="P238" t="s">
        <v>298</v>
      </c>
    </row>
    <row r="239" spans="1:16" x14ac:dyDescent="0.3">
      <c r="A239" t="s">
        <v>888</v>
      </c>
      <c r="B239" t="s">
        <v>889</v>
      </c>
      <c r="C239">
        <v>154.81</v>
      </c>
      <c r="D239">
        <v>10</v>
      </c>
      <c r="E239">
        <v>15.5</v>
      </c>
      <c r="F239">
        <f t="shared" si="4"/>
        <v>18.754999999999999</v>
      </c>
      <c r="G239" t="s">
        <v>903</v>
      </c>
      <c r="H239">
        <f>(IF(G239='base para costos'!$G$3,'base para costos'!$H$3)+IF(G239='base para costos'!$G$4,'base para costos'!$H$4)+IF(G239='base para costos'!$G$5,'base para costos'!$H$5)+IF(G239='base para costos'!$G$6,'base para costos'!$H$6)+IF(G239='base para costos'!$G$7,'base para costos'!$H$7)+IF(G239='base para costos'!$G$8,'base para costos'!$H$8)+IF(G239='base para costos'!$G$9,'base para costos'!$H$9)+IF(G239='base para costos'!$G$10,'base para costos'!$H$10)+IF(G239='base para costos'!$G$11,'base para costos'!$H$11))</f>
        <v>0</v>
      </c>
      <c r="I239">
        <f>(C239/(('base para costos'!$J$3-D239)/100))</f>
        <v>172.01111111111112</v>
      </c>
      <c r="J239">
        <f>(C239/(('base para costos'!$J$3-D239)/100-(0.08)))</f>
        <v>188.79268292682926</v>
      </c>
      <c r="K239">
        <f t="shared" si="5"/>
        <v>37.954999999999998</v>
      </c>
      <c r="M239">
        <f t="shared" si="6"/>
        <v>0</v>
      </c>
      <c r="N239">
        <f t="shared" si="7"/>
        <v>249.51245064066401</v>
      </c>
      <c r="O239" t="s">
        <v>146</v>
      </c>
      <c r="P239" t="s">
        <v>551</v>
      </c>
    </row>
    <row r="240" spans="1:16" x14ac:dyDescent="0.3">
      <c r="A240" t="s">
        <v>890</v>
      </c>
      <c r="B240" t="s">
        <v>891</v>
      </c>
      <c r="C240">
        <v>118.19</v>
      </c>
      <c r="D240">
        <v>3</v>
      </c>
      <c r="E240">
        <v>15.5</v>
      </c>
      <c r="F240">
        <f t="shared" si="4"/>
        <v>18.754999999999999</v>
      </c>
      <c r="G240" t="s">
        <v>903</v>
      </c>
      <c r="H240">
        <f>(IF(G240='base para costos'!$G$3,'base para costos'!$H$3)+IF(G240='base para costos'!$G$4,'base para costos'!$H$4)+IF(G240='base para costos'!$G$5,'base para costos'!$H$5)+IF(G240='base para costos'!$G$6,'base para costos'!$H$6)+IF(G240='base para costos'!$G$7,'base para costos'!$H$7)+IF(G240='base para costos'!$G$8,'base para costos'!$H$8)+IF(G240='base para costos'!$G$9,'base para costos'!$H$9)+IF(G240='base para costos'!$G$10,'base para costos'!$H$10)+IF(G240='base para costos'!$G$11,'base para costos'!$H$11))</f>
        <v>0</v>
      </c>
      <c r="I240">
        <f>(C240/(('base para costos'!$J$3-D240)/100))</f>
        <v>121.84536082474227</v>
      </c>
      <c r="J240">
        <f>(C240/(('base para costos'!$J$3-D240)/100-(0.08)))</f>
        <v>132.79775280898875</v>
      </c>
      <c r="K240">
        <f t="shared" si="5"/>
        <v>30.954999999999998</v>
      </c>
      <c r="M240">
        <f t="shared" si="6"/>
        <v>0</v>
      </c>
      <c r="N240">
        <f t="shared" si="7"/>
        <v>171.17821710478674</v>
      </c>
      <c r="O240" t="s">
        <v>146</v>
      </c>
      <c r="P240" t="s">
        <v>551</v>
      </c>
    </row>
  </sheetData>
  <dataValidations count="1">
    <dataValidation type="list" allowBlank="1" showInputMessage="1" showErrorMessage="1" sqref="G234:G240 G6:G92 G231">
      <formula1>$G$3:$G$11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topLeftCell="A4" workbookViewId="0">
      <selection activeCell="J13" sqref="J13"/>
    </sheetView>
  </sheetViews>
  <sheetFormatPr baseColWidth="10" defaultColWidth="9.109375" defaultRowHeight="14.4" x14ac:dyDescent="0.3"/>
  <cols>
    <col min="1" max="1" width="24.109375" customWidth="1"/>
    <col min="2" max="2" width="9.5546875" bestFit="1" customWidth="1"/>
    <col min="3" max="4" width="10.6640625" customWidth="1"/>
    <col min="5" max="5" width="25.6640625" customWidth="1"/>
    <col min="7" max="7" width="14.33203125" customWidth="1"/>
    <col min="8" max="8" width="17.109375" bestFit="1" customWidth="1"/>
    <col min="9" max="9" width="12.5546875" bestFit="1" customWidth="1"/>
    <col min="10" max="10" width="14" customWidth="1"/>
    <col min="11" max="11" width="14.5546875" bestFit="1" customWidth="1"/>
  </cols>
  <sheetData>
    <row r="1" spans="1:11" x14ac:dyDescent="0.3">
      <c r="A1" t="s">
        <v>902</v>
      </c>
      <c r="C1">
        <v>0</v>
      </c>
      <c r="D1">
        <v>100</v>
      </c>
    </row>
    <row r="2" spans="1:11" x14ac:dyDescent="0.3">
      <c r="A2" t="s">
        <v>903</v>
      </c>
      <c r="C2">
        <v>0</v>
      </c>
    </row>
    <row r="3" spans="1:11" x14ac:dyDescent="0.3">
      <c r="A3" t="s">
        <v>1237</v>
      </c>
      <c r="B3">
        <v>4</v>
      </c>
      <c r="C3">
        <f>B3*1.21</f>
        <v>4.84</v>
      </c>
    </row>
    <row r="4" spans="1:11" x14ac:dyDescent="0.3">
      <c r="A4" t="s">
        <v>1464</v>
      </c>
      <c r="B4">
        <v>8.5</v>
      </c>
      <c r="C4">
        <f>B4*1.21</f>
        <v>10.285</v>
      </c>
    </row>
    <row r="5" spans="1:11" x14ac:dyDescent="0.3">
      <c r="A5" t="s">
        <v>1461</v>
      </c>
      <c r="B5">
        <v>14</v>
      </c>
      <c r="C5">
        <f>B5*1.21</f>
        <v>16.939999999999998</v>
      </c>
    </row>
    <row r="6" spans="1:11" x14ac:dyDescent="0.3">
      <c r="A6" t="s">
        <v>1462</v>
      </c>
      <c r="B6">
        <v>19.5</v>
      </c>
      <c r="C6">
        <f>B6*1.21</f>
        <v>23.594999999999999</v>
      </c>
    </row>
    <row r="7" spans="1:11" x14ac:dyDescent="0.3">
      <c r="A7" t="s">
        <v>1463</v>
      </c>
      <c r="B7">
        <v>24.5</v>
      </c>
      <c r="C7">
        <f>B7*1.21</f>
        <v>29.645</v>
      </c>
    </row>
    <row r="8" spans="1:11" x14ac:dyDescent="0.3">
      <c r="A8" t="s">
        <v>1286</v>
      </c>
      <c r="C8">
        <v>7.9255000000000004</v>
      </c>
    </row>
    <row r="9" spans="1:11" x14ac:dyDescent="0.3">
      <c r="A9" t="s">
        <v>1287</v>
      </c>
      <c r="C9">
        <v>15.1008</v>
      </c>
    </row>
    <row r="11" spans="1:11" ht="15" thickBot="1" x14ac:dyDescent="0.35"/>
    <row r="12" spans="1:11" ht="15" thickTop="1" x14ac:dyDescent="0.3">
      <c r="A12" t="s">
        <v>918</v>
      </c>
      <c r="B12" t="s">
        <v>962</v>
      </c>
      <c r="C12" t="s">
        <v>913</v>
      </c>
      <c r="D12" t="s">
        <v>914</v>
      </c>
      <c r="E12" t="s">
        <v>963</v>
      </c>
      <c r="F12" t="s">
        <v>964</v>
      </c>
      <c r="G12" t="s">
        <v>965</v>
      </c>
      <c r="H12" t="s">
        <v>966</v>
      </c>
      <c r="I12" t="s">
        <v>916</v>
      </c>
      <c r="J12" t="s">
        <v>967</v>
      </c>
      <c r="K12" t="s">
        <v>968</v>
      </c>
    </row>
    <row r="13" spans="1:11" ht="15" thickBot="1" x14ac:dyDescent="0.35">
      <c r="A13">
        <v>220000</v>
      </c>
      <c r="B13">
        <v>3</v>
      </c>
      <c r="C13">
        <v>14.15</v>
      </c>
      <c r="D13">
        <f>C13*1.21</f>
        <v>17.121500000000001</v>
      </c>
      <c r="E13" t="s">
        <v>1462</v>
      </c>
      <c r="F13">
        <f>(IF(E13=$A$1,$C$1)+IF(E13=$A$2,$C$2)+IF(E13=$A$3,$C$3)+IF(E13=$A$4,$C$4)+IF(E13=$A$5,$C$5)+IF(E13=$A$6,$C$6)+IF(E13=$A$7,$C$7)+IF(E13=$A$8,$C$8)+IF(E13=$A$9,$C$9))</f>
        <v>23.594999999999999</v>
      </c>
      <c r="G13">
        <f>(A13/(($D$1-B13)/100))</f>
        <v>226804.12371134022</v>
      </c>
      <c r="H13">
        <f>(A13/(($D$1-B13)/100-(0.08)))</f>
        <v>247191.01123595505</v>
      </c>
      <c r="I13">
        <f>(B13+8+1.2)+(D13+F13)</f>
        <v>52.916499999999999</v>
      </c>
      <c r="K13">
        <f>A13/((100-I13)/100)+J13</f>
        <v>467254.98316820117</v>
      </c>
    </row>
    <row r="14" spans="1:11" ht="15" thickBot="1" x14ac:dyDescent="0.35">
      <c r="E14" t="s">
        <v>969</v>
      </c>
    </row>
    <row r="15" spans="1:11" ht="15.6" thickTop="1" thickBot="1" x14ac:dyDescent="0.35">
      <c r="C15" t="s">
        <v>970</v>
      </c>
    </row>
    <row r="16" spans="1:11" ht="15" thickTop="1" x14ac:dyDescent="0.3"/>
    <row r="17" spans="1:6" x14ac:dyDescent="0.3">
      <c r="A17">
        <v>1658159</v>
      </c>
      <c r="B17">
        <f>A17*10%</f>
        <v>165815.90000000002</v>
      </c>
      <c r="E17" t="s">
        <v>971</v>
      </c>
      <c r="F17">
        <v>14.15</v>
      </c>
    </row>
    <row r="18" spans="1:6" x14ac:dyDescent="0.3">
      <c r="E18" t="s">
        <v>1318</v>
      </c>
      <c r="F18">
        <v>14.15</v>
      </c>
    </row>
    <row r="19" spans="1:6" x14ac:dyDescent="0.3">
      <c r="E19" t="s">
        <v>1187</v>
      </c>
      <c r="F19">
        <v>13.65</v>
      </c>
    </row>
    <row r="20" spans="1:6" x14ac:dyDescent="0.3">
      <c r="E20" t="s">
        <v>1188</v>
      </c>
      <c r="F20">
        <v>13.15</v>
      </c>
    </row>
    <row r="21" spans="1:6" x14ac:dyDescent="0.3">
      <c r="E21" t="s">
        <v>972</v>
      </c>
      <c r="F21">
        <v>12.65</v>
      </c>
    </row>
    <row r="22" spans="1:6" x14ac:dyDescent="0.3">
      <c r="E22" t="s">
        <v>1184</v>
      </c>
      <c r="F22">
        <v>12.15</v>
      </c>
    </row>
    <row r="23" spans="1:6" x14ac:dyDescent="0.3">
      <c r="E23" t="s">
        <v>1185</v>
      </c>
      <c r="F23">
        <v>12.15</v>
      </c>
    </row>
    <row r="24" spans="1:6" x14ac:dyDescent="0.3">
      <c r="E24" t="s">
        <v>1186</v>
      </c>
      <c r="F24">
        <v>12.15</v>
      </c>
    </row>
    <row r="25" spans="1:6" x14ac:dyDescent="0.3">
      <c r="E25" t="s">
        <v>982</v>
      </c>
      <c r="F25">
        <v>15.5</v>
      </c>
    </row>
    <row r="26" spans="1:6" x14ac:dyDescent="0.3">
      <c r="E26" t="s">
        <v>973</v>
      </c>
      <c r="F26">
        <v>16</v>
      </c>
    </row>
    <row r="27" spans="1:6" x14ac:dyDescent="0.3">
      <c r="E27" t="s">
        <v>974</v>
      </c>
      <c r="F27">
        <v>12.15</v>
      </c>
    </row>
    <row r="28" spans="1:6" x14ac:dyDescent="0.3">
      <c r="E28" t="s">
        <v>975</v>
      </c>
      <c r="F28">
        <v>15.5</v>
      </c>
    </row>
    <row r="29" spans="1:6" x14ac:dyDescent="0.3">
      <c r="E29" t="s">
        <v>976</v>
      </c>
      <c r="F29">
        <v>16</v>
      </c>
    </row>
    <row r="30" spans="1:6" x14ac:dyDescent="0.3">
      <c r="E30" t="s">
        <v>607</v>
      </c>
      <c r="F30">
        <v>13.5</v>
      </c>
    </row>
    <row r="31" spans="1:6" x14ac:dyDescent="0.3">
      <c r="E31" t="s">
        <v>977</v>
      </c>
      <c r="F31">
        <v>14.5</v>
      </c>
    </row>
    <row r="32" spans="1:6" x14ac:dyDescent="0.3">
      <c r="E32" t="s">
        <v>978</v>
      </c>
      <c r="F32">
        <v>14.5</v>
      </c>
    </row>
    <row r="33" spans="5:6" x14ac:dyDescent="0.3">
      <c r="E33" t="s">
        <v>1327</v>
      </c>
      <c r="F33">
        <v>12.65</v>
      </c>
    </row>
    <row r="34" spans="5:6" x14ac:dyDescent="0.3">
      <c r="E34" t="s">
        <v>1052</v>
      </c>
      <c r="F34">
        <v>14</v>
      </c>
    </row>
    <row r="35" spans="5:6" x14ac:dyDescent="0.3">
      <c r="E35" t="s">
        <v>1164</v>
      </c>
      <c r="F35">
        <v>14.15</v>
      </c>
    </row>
    <row r="36" spans="5:6" x14ac:dyDescent="0.3">
      <c r="E36" t="s">
        <v>1566</v>
      </c>
    </row>
  </sheetData>
  <dataValidations disablePrompts="1" count="2">
    <dataValidation type="list" errorStyle="information" showInputMessage="1" showErrorMessage="1" promptTitle="Tipo de publicacion" sqref="E14:E16">
      <formula1>#REF!</formula1>
    </dataValidation>
    <dataValidation type="list" allowBlank="1" showInputMessage="1" showErrorMessage="1" sqref="E13">
      <formula1>$A$1:$A$9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94"/>
  <sheetViews>
    <sheetView workbookViewId="0">
      <selection activeCell="E23" sqref="E23"/>
    </sheetView>
  </sheetViews>
  <sheetFormatPr baseColWidth="10" defaultColWidth="12.44140625" defaultRowHeight="11.4" x14ac:dyDescent="0.2"/>
  <cols>
    <col min="1" max="1" width="7.6640625" style="49" customWidth="1"/>
    <col min="2" max="2" width="12.44140625" style="49"/>
    <col min="3" max="3" width="27.5546875" style="49" customWidth="1"/>
    <col min="4" max="4" width="12.44140625" style="49"/>
    <col min="5" max="6" width="12.5546875" style="38" bestFit="1" customWidth="1"/>
    <col min="7" max="8" width="12.5546875" style="49" bestFit="1" customWidth="1"/>
    <col min="9" max="9" width="14.109375" style="37" bestFit="1" customWidth="1"/>
    <col min="10" max="11" width="22.5546875" style="37" bestFit="1" customWidth="1"/>
    <col min="12" max="12" width="12.44140625" style="49"/>
    <col min="13" max="15" width="0" style="49" hidden="1" customWidth="1"/>
    <col min="16" max="16384" width="12.44140625" style="49"/>
  </cols>
  <sheetData>
    <row r="1" spans="2:15" s="55" customFormat="1" ht="17.399999999999999" x14ac:dyDescent="0.3">
      <c r="B1" s="60"/>
      <c r="C1" s="59"/>
      <c r="D1" s="59"/>
      <c r="E1" s="58"/>
      <c r="F1" s="58"/>
      <c r="G1" s="59"/>
      <c r="H1" s="59"/>
      <c r="I1" s="57"/>
      <c r="J1" s="57">
        <f>SUBTOTAL(9,J3:J300)</f>
        <v>888955379.12999964</v>
      </c>
      <c r="K1" s="57">
        <f>SUBTOTAL(9,K3:K300)</f>
        <v>984063364.91999984</v>
      </c>
      <c r="L1" s="56"/>
    </row>
    <row r="2" spans="2:15" x14ac:dyDescent="0.2">
      <c r="B2" s="54" t="s">
        <v>0</v>
      </c>
      <c r="C2" s="53" t="s">
        <v>1</v>
      </c>
      <c r="D2" s="53" t="s">
        <v>1293</v>
      </c>
      <c r="E2" s="52" t="s">
        <v>923</v>
      </c>
      <c r="F2" s="52" t="s">
        <v>924</v>
      </c>
      <c r="G2" s="53" t="s">
        <v>925</v>
      </c>
      <c r="H2" s="53" t="s">
        <v>926</v>
      </c>
      <c r="I2" s="51" t="s">
        <v>927</v>
      </c>
      <c r="J2" s="51" t="s">
        <v>928</v>
      </c>
      <c r="K2" s="51" t="s">
        <v>929</v>
      </c>
      <c r="L2" s="50" t="s">
        <v>3</v>
      </c>
      <c r="M2" s="49" t="s">
        <v>1089</v>
      </c>
      <c r="N2" s="49" t="s">
        <v>2</v>
      </c>
      <c r="O2" s="49" t="s">
        <v>1343</v>
      </c>
    </row>
    <row r="3" spans="2:15" x14ac:dyDescent="0.2">
      <c r="B3" s="48" t="s">
        <v>1174</v>
      </c>
      <c r="C3" s="47" t="s">
        <v>1173</v>
      </c>
      <c r="D3" s="47" t="s">
        <v>6</v>
      </c>
      <c r="E3" s="46">
        <v>0.14701499999999998</v>
      </c>
      <c r="F3" s="46">
        <v>0.32669999999999999</v>
      </c>
      <c r="G3" s="47">
        <v>351</v>
      </c>
      <c r="H3" s="47">
        <v>351</v>
      </c>
      <c r="I3" s="45">
        <v>483500</v>
      </c>
      <c r="J3" s="45">
        <f t="shared" ref="J3:J66" si="0">I3*G3</f>
        <v>169708500</v>
      </c>
      <c r="K3" s="45">
        <f t="shared" ref="K3:K66" si="1">I3*H3</f>
        <v>169708500</v>
      </c>
      <c r="L3" s="44" t="s">
        <v>7</v>
      </c>
      <c r="M3" s="49">
        <v>9839</v>
      </c>
      <c r="N3" s="49" t="s">
        <v>1294</v>
      </c>
      <c r="O3" s="49">
        <v>21</v>
      </c>
    </row>
    <row r="4" spans="2:15" x14ac:dyDescent="0.2">
      <c r="B4" s="48" t="s">
        <v>1629</v>
      </c>
      <c r="C4" s="47" t="s">
        <v>1628</v>
      </c>
      <c r="D4" s="47" t="s">
        <v>14</v>
      </c>
      <c r="E4" s="46">
        <v>0.17121499999999998</v>
      </c>
      <c r="F4" s="46">
        <v>0.35089999999999999</v>
      </c>
      <c r="G4" s="47">
        <v>184</v>
      </c>
      <c r="H4" s="47">
        <v>194</v>
      </c>
      <c r="I4" s="45">
        <v>457296</v>
      </c>
      <c r="J4" s="45">
        <f t="shared" si="0"/>
        <v>84142464</v>
      </c>
      <c r="K4" s="45">
        <f t="shared" si="1"/>
        <v>88715424</v>
      </c>
      <c r="L4" s="44" t="s">
        <v>67</v>
      </c>
      <c r="M4" s="49">
        <v>9977</v>
      </c>
      <c r="N4" s="49" t="s">
        <v>1294</v>
      </c>
      <c r="O4" s="49">
        <v>21</v>
      </c>
    </row>
    <row r="5" spans="2:15" x14ac:dyDescent="0.2">
      <c r="B5" s="48" t="s">
        <v>1022</v>
      </c>
      <c r="C5" s="47" t="s">
        <v>1284</v>
      </c>
      <c r="D5" s="47" t="s">
        <v>6</v>
      </c>
      <c r="E5" s="46">
        <v>0.14701499999999998</v>
      </c>
      <c r="F5" s="46">
        <v>0.32669999999999999</v>
      </c>
      <c r="G5" s="47">
        <v>155</v>
      </c>
      <c r="H5" s="47">
        <v>155</v>
      </c>
      <c r="I5" s="45">
        <v>483500</v>
      </c>
      <c r="J5" s="45">
        <f t="shared" si="0"/>
        <v>74942500</v>
      </c>
      <c r="K5" s="45">
        <f t="shared" si="1"/>
        <v>74942500</v>
      </c>
      <c r="L5" s="44" t="s">
        <v>7</v>
      </c>
      <c r="M5" s="49">
        <v>2820</v>
      </c>
      <c r="N5" s="49" t="s">
        <v>1294</v>
      </c>
      <c r="O5" s="49">
        <v>21</v>
      </c>
    </row>
    <row r="6" spans="2:15" x14ac:dyDescent="0.2">
      <c r="B6" s="48" t="s">
        <v>1536</v>
      </c>
      <c r="C6" s="47" t="s">
        <v>1535</v>
      </c>
      <c r="D6" s="47" t="s">
        <v>1534</v>
      </c>
      <c r="E6" s="46">
        <v>0.17121499999999998</v>
      </c>
      <c r="F6" s="46">
        <v>0.35089999999999999</v>
      </c>
      <c r="G6" s="47">
        <v>90</v>
      </c>
      <c r="H6" s="47">
        <v>102</v>
      </c>
      <c r="I6" s="45">
        <v>685000</v>
      </c>
      <c r="J6" s="45">
        <f t="shared" si="0"/>
        <v>61650000</v>
      </c>
      <c r="K6" s="45">
        <f t="shared" si="1"/>
        <v>69870000</v>
      </c>
      <c r="L6" s="44" t="s">
        <v>35</v>
      </c>
      <c r="M6" s="49">
        <v>9962</v>
      </c>
      <c r="N6" s="49" t="s">
        <v>1294</v>
      </c>
      <c r="O6" s="49">
        <v>21</v>
      </c>
    </row>
    <row r="7" spans="2:15" x14ac:dyDescent="0.2">
      <c r="B7" s="48" t="s">
        <v>1334</v>
      </c>
      <c r="C7" s="47" t="s">
        <v>1635</v>
      </c>
      <c r="D7" s="47" t="s">
        <v>14</v>
      </c>
      <c r="E7" s="46">
        <v>0.17121499999999998</v>
      </c>
      <c r="F7" s="46">
        <v>0.35089999999999999</v>
      </c>
      <c r="G7" s="47">
        <v>137</v>
      </c>
      <c r="H7" s="47">
        <v>137</v>
      </c>
      <c r="I7" s="45">
        <v>481990</v>
      </c>
      <c r="J7" s="45">
        <f t="shared" si="0"/>
        <v>66032630</v>
      </c>
      <c r="K7" s="45">
        <f t="shared" si="1"/>
        <v>66032630</v>
      </c>
      <c r="L7" s="44" t="s">
        <v>35</v>
      </c>
      <c r="M7" s="49">
        <v>8674</v>
      </c>
      <c r="N7" s="49" t="s">
        <v>1294</v>
      </c>
      <c r="O7" s="49">
        <v>21</v>
      </c>
    </row>
    <row r="8" spans="2:15" x14ac:dyDescent="0.2">
      <c r="B8" s="48" t="s">
        <v>984</v>
      </c>
      <c r="C8" s="47" t="s">
        <v>1542</v>
      </c>
      <c r="D8" s="47" t="s">
        <v>10</v>
      </c>
      <c r="E8" s="46">
        <v>0.14701499999999998</v>
      </c>
      <c r="F8" s="46">
        <v>0.32669999999999999</v>
      </c>
      <c r="G8" s="47">
        <v>133</v>
      </c>
      <c r="H8" s="47">
        <v>133</v>
      </c>
      <c r="I8" s="45">
        <v>229990</v>
      </c>
      <c r="J8" s="45">
        <f t="shared" si="0"/>
        <v>30588670</v>
      </c>
      <c r="K8" s="45">
        <f t="shared" si="1"/>
        <v>30588670</v>
      </c>
      <c r="L8" s="44" t="s">
        <v>1002</v>
      </c>
      <c r="M8" s="49">
        <v>8749</v>
      </c>
      <c r="N8" s="49" t="s">
        <v>1295</v>
      </c>
      <c r="O8" s="49">
        <v>21</v>
      </c>
    </row>
    <row r="9" spans="2:15" x14ac:dyDescent="0.2">
      <c r="B9" s="48" t="s">
        <v>1126</v>
      </c>
      <c r="C9" s="47" t="s">
        <v>1480</v>
      </c>
      <c r="D9" s="47" t="s">
        <v>18</v>
      </c>
      <c r="E9" s="46">
        <v>0.17121499999999998</v>
      </c>
      <c r="F9" s="46">
        <v>0.32669999999999999</v>
      </c>
      <c r="G9" s="47">
        <v>174</v>
      </c>
      <c r="H9" s="47">
        <v>176</v>
      </c>
      <c r="I9" s="45">
        <v>160600</v>
      </c>
      <c r="J9" s="45">
        <f t="shared" si="0"/>
        <v>27944400</v>
      </c>
      <c r="K9" s="45">
        <f t="shared" si="1"/>
        <v>28265600</v>
      </c>
      <c r="L9" s="44" t="s">
        <v>35</v>
      </c>
      <c r="M9" s="49">
        <v>6016</v>
      </c>
      <c r="N9" s="49" t="s">
        <v>1294</v>
      </c>
      <c r="O9" s="49">
        <v>21</v>
      </c>
    </row>
    <row r="10" spans="2:15" x14ac:dyDescent="0.2">
      <c r="B10" s="48" t="s">
        <v>1307</v>
      </c>
      <c r="C10" s="47" t="s">
        <v>1308</v>
      </c>
      <c r="D10" s="47" t="s">
        <v>38</v>
      </c>
      <c r="E10" s="46">
        <v>0.17121499999999998</v>
      </c>
      <c r="F10" s="46">
        <v>0.35089999999999999</v>
      </c>
      <c r="G10" s="47">
        <v>39</v>
      </c>
      <c r="H10" s="47">
        <v>39</v>
      </c>
      <c r="I10" s="45">
        <v>660436</v>
      </c>
      <c r="J10" s="45">
        <f t="shared" si="0"/>
        <v>25757004</v>
      </c>
      <c r="K10" s="45">
        <f t="shared" si="1"/>
        <v>25757004</v>
      </c>
      <c r="L10" s="44" t="s">
        <v>67</v>
      </c>
      <c r="M10" s="49">
        <v>9884</v>
      </c>
      <c r="N10" s="49" t="s">
        <v>1294</v>
      </c>
      <c r="O10" s="49">
        <v>21</v>
      </c>
    </row>
    <row r="11" spans="2:15" x14ac:dyDescent="0.2">
      <c r="B11" s="48" t="s">
        <v>1647</v>
      </c>
      <c r="C11" s="47" t="s">
        <v>1669</v>
      </c>
      <c r="D11" s="47" t="s">
        <v>18</v>
      </c>
      <c r="E11" s="46">
        <v>0.17121499999999998</v>
      </c>
      <c r="F11" s="46">
        <v>0.32669999999999999</v>
      </c>
      <c r="G11" s="47">
        <v>236</v>
      </c>
      <c r="H11" s="47">
        <v>236</v>
      </c>
      <c r="I11" s="45">
        <v>108922</v>
      </c>
      <c r="J11" s="45">
        <f t="shared" si="0"/>
        <v>25705592</v>
      </c>
      <c r="K11" s="45">
        <f t="shared" si="1"/>
        <v>25705592</v>
      </c>
      <c r="L11" s="44" t="s">
        <v>67</v>
      </c>
      <c r="M11" s="49">
        <v>9985</v>
      </c>
      <c r="N11" s="49" t="s">
        <v>1294</v>
      </c>
      <c r="O11" s="49">
        <v>21</v>
      </c>
    </row>
    <row r="12" spans="2:15" x14ac:dyDescent="0.2">
      <c r="B12" s="48" t="s">
        <v>1552</v>
      </c>
      <c r="C12" s="47" t="s">
        <v>1553</v>
      </c>
      <c r="D12" s="47" t="s">
        <v>28</v>
      </c>
      <c r="E12" s="46">
        <v>0.17121499999999998</v>
      </c>
      <c r="F12" s="46">
        <v>0.35089999999999999</v>
      </c>
      <c r="G12" s="47">
        <v>439</v>
      </c>
      <c r="H12" s="47">
        <v>439</v>
      </c>
      <c r="I12" s="45">
        <v>56639</v>
      </c>
      <c r="J12" s="45">
        <f t="shared" si="0"/>
        <v>24864521</v>
      </c>
      <c r="K12" s="45">
        <f t="shared" si="1"/>
        <v>24864521</v>
      </c>
      <c r="L12" s="44" t="s">
        <v>1554</v>
      </c>
      <c r="M12" s="49">
        <v>9964</v>
      </c>
      <c r="N12" s="49" t="s">
        <v>1294</v>
      </c>
      <c r="O12" s="49">
        <v>21</v>
      </c>
    </row>
    <row r="13" spans="2:15" x14ac:dyDescent="0.2">
      <c r="B13" s="48" t="s">
        <v>1322</v>
      </c>
      <c r="C13" s="47" t="s">
        <v>1324</v>
      </c>
      <c r="D13" s="47" t="s">
        <v>14</v>
      </c>
      <c r="E13" s="46">
        <v>0.17121499999999998</v>
      </c>
      <c r="F13" s="46">
        <v>0.35089999999999999</v>
      </c>
      <c r="G13" s="47">
        <v>54</v>
      </c>
      <c r="H13" s="47">
        <v>76</v>
      </c>
      <c r="I13" s="45">
        <v>295000</v>
      </c>
      <c r="J13" s="45">
        <f t="shared" si="0"/>
        <v>15930000</v>
      </c>
      <c r="K13" s="45">
        <f t="shared" si="1"/>
        <v>22420000</v>
      </c>
      <c r="L13" s="44" t="s">
        <v>59</v>
      </c>
      <c r="M13" s="49">
        <v>8310</v>
      </c>
      <c r="N13" s="49" t="s">
        <v>1294</v>
      </c>
      <c r="O13" s="49">
        <v>21</v>
      </c>
    </row>
    <row r="14" spans="2:15" x14ac:dyDescent="0.2">
      <c r="B14" s="48" t="s">
        <v>1469</v>
      </c>
      <c r="C14" s="47" t="s">
        <v>1530</v>
      </c>
      <c r="D14" s="47" t="s">
        <v>38</v>
      </c>
      <c r="E14" s="46">
        <v>0.17121499999999998</v>
      </c>
      <c r="F14" s="46">
        <v>0.35089999999999999</v>
      </c>
      <c r="G14" s="47">
        <v>76</v>
      </c>
      <c r="H14" s="47">
        <v>76</v>
      </c>
      <c r="I14" s="45">
        <v>290000.02</v>
      </c>
      <c r="J14" s="45">
        <f t="shared" si="0"/>
        <v>22040001.520000003</v>
      </c>
      <c r="K14" s="45">
        <f t="shared" si="1"/>
        <v>22040001.520000003</v>
      </c>
      <c r="L14" s="44" t="s">
        <v>67</v>
      </c>
      <c r="M14" s="49">
        <v>9946</v>
      </c>
      <c r="N14" s="49" t="s">
        <v>1294</v>
      </c>
      <c r="O14" s="49">
        <v>21</v>
      </c>
    </row>
    <row r="15" spans="2:15" x14ac:dyDescent="0.2">
      <c r="B15" s="48" t="s">
        <v>1312</v>
      </c>
      <c r="C15" s="47" t="s">
        <v>1311</v>
      </c>
      <c r="D15" s="47" t="s">
        <v>112</v>
      </c>
      <c r="E15" s="46">
        <v>0.17121499999999998</v>
      </c>
      <c r="F15" s="46">
        <v>0.35089999999999999</v>
      </c>
      <c r="G15" s="47">
        <v>33</v>
      </c>
      <c r="H15" s="47">
        <v>33</v>
      </c>
      <c r="I15" s="45">
        <v>583494</v>
      </c>
      <c r="J15" s="45">
        <f t="shared" si="0"/>
        <v>19255302</v>
      </c>
      <c r="K15" s="45">
        <f t="shared" si="1"/>
        <v>19255302</v>
      </c>
      <c r="L15" s="44" t="s">
        <v>67</v>
      </c>
      <c r="M15" s="49">
        <v>9887</v>
      </c>
      <c r="N15" s="49" t="s">
        <v>1294</v>
      </c>
      <c r="O15" s="49">
        <v>21</v>
      </c>
    </row>
    <row r="16" spans="2:15" x14ac:dyDescent="0.2">
      <c r="B16" s="48" t="s">
        <v>140</v>
      </c>
      <c r="C16" s="47" t="s">
        <v>1632</v>
      </c>
      <c r="D16" s="47" t="s">
        <v>10</v>
      </c>
      <c r="E16" s="46">
        <v>0.14701499999999998</v>
      </c>
      <c r="F16" s="46">
        <v>0.32669999999999999</v>
      </c>
      <c r="G16" s="47">
        <v>2</v>
      </c>
      <c r="H16" s="47">
        <v>51</v>
      </c>
      <c r="I16" s="45">
        <v>376980</v>
      </c>
      <c r="J16" s="45">
        <f t="shared" si="0"/>
        <v>753960</v>
      </c>
      <c r="K16" s="45">
        <f t="shared" si="1"/>
        <v>19225980</v>
      </c>
      <c r="L16" s="44" t="s">
        <v>35</v>
      </c>
      <c r="M16" s="49">
        <v>8685</v>
      </c>
      <c r="N16" s="49" t="s">
        <v>1295</v>
      </c>
      <c r="O16" s="49">
        <v>21</v>
      </c>
    </row>
    <row r="17" spans="2:15" x14ac:dyDescent="0.2">
      <c r="B17" s="48" t="s">
        <v>1626</v>
      </c>
      <c r="C17" s="47" t="s">
        <v>1670</v>
      </c>
      <c r="D17" s="47" t="s">
        <v>18</v>
      </c>
      <c r="E17" s="46">
        <v>0.17121499999999998</v>
      </c>
      <c r="F17" s="46">
        <v>0.32669999999999999</v>
      </c>
      <c r="G17" s="47">
        <v>190</v>
      </c>
      <c r="H17" s="47">
        <v>190</v>
      </c>
      <c r="I17" s="45">
        <v>99240</v>
      </c>
      <c r="J17" s="45">
        <f t="shared" si="0"/>
        <v>18855600</v>
      </c>
      <c r="K17" s="45">
        <f t="shared" si="1"/>
        <v>18855600</v>
      </c>
      <c r="L17" s="44" t="s">
        <v>67</v>
      </c>
      <c r="M17" s="49">
        <v>9976</v>
      </c>
      <c r="N17" s="49" t="s">
        <v>1294</v>
      </c>
      <c r="O17" s="49">
        <v>21</v>
      </c>
    </row>
    <row r="18" spans="2:15" x14ac:dyDescent="0.2">
      <c r="B18" s="48" t="s">
        <v>1576</v>
      </c>
      <c r="C18" s="47" t="s">
        <v>1627</v>
      </c>
      <c r="D18" s="47" t="s">
        <v>38</v>
      </c>
      <c r="E18" s="46">
        <v>0.17121499999999998</v>
      </c>
      <c r="F18" s="46">
        <v>0.35089999999999999</v>
      </c>
      <c r="G18" s="47">
        <v>68</v>
      </c>
      <c r="H18" s="47">
        <v>68</v>
      </c>
      <c r="I18" s="45">
        <v>262032</v>
      </c>
      <c r="J18" s="45">
        <f t="shared" si="0"/>
        <v>17818176</v>
      </c>
      <c r="K18" s="45">
        <f t="shared" si="1"/>
        <v>17818176</v>
      </c>
      <c r="L18" s="44" t="s">
        <v>67</v>
      </c>
      <c r="M18" s="49">
        <v>9972</v>
      </c>
      <c r="N18" s="49" t="s">
        <v>1294</v>
      </c>
      <c r="O18" s="49">
        <v>21</v>
      </c>
    </row>
    <row r="19" spans="2:15" x14ac:dyDescent="0.2">
      <c r="B19" s="48" t="s">
        <v>1624</v>
      </c>
      <c r="C19" s="47" t="s">
        <v>1623</v>
      </c>
      <c r="D19" s="47" t="s">
        <v>18</v>
      </c>
      <c r="E19" s="46">
        <v>0.17121499999999998</v>
      </c>
      <c r="F19" s="46">
        <v>0.32669999999999999</v>
      </c>
      <c r="G19" s="47">
        <v>122</v>
      </c>
      <c r="H19" s="47">
        <v>122</v>
      </c>
      <c r="I19" s="45">
        <v>144842</v>
      </c>
      <c r="J19" s="45">
        <f t="shared" si="0"/>
        <v>17670724</v>
      </c>
      <c r="K19" s="45">
        <f t="shared" si="1"/>
        <v>17670724</v>
      </c>
      <c r="L19" s="44" t="s">
        <v>67</v>
      </c>
      <c r="M19" s="49">
        <v>9975</v>
      </c>
      <c r="N19" s="49" t="s">
        <v>1294</v>
      </c>
      <c r="O19" s="49">
        <v>21</v>
      </c>
    </row>
    <row r="20" spans="2:15" x14ac:dyDescent="0.2">
      <c r="B20" s="48" t="s">
        <v>1060</v>
      </c>
      <c r="C20" s="47" t="s">
        <v>1193</v>
      </c>
      <c r="D20" s="47" t="s">
        <v>6</v>
      </c>
      <c r="E20" s="46">
        <v>0.14701499999999998</v>
      </c>
      <c r="F20" s="46">
        <v>0.32669999999999999</v>
      </c>
      <c r="G20" s="47">
        <v>15</v>
      </c>
      <c r="H20" s="47">
        <v>17</v>
      </c>
      <c r="I20" s="45">
        <v>907469</v>
      </c>
      <c r="J20" s="45">
        <f t="shared" si="0"/>
        <v>13612035</v>
      </c>
      <c r="K20" s="45">
        <f t="shared" si="1"/>
        <v>15426973</v>
      </c>
      <c r="L20" s="44" t="s">
        <v>35</v>
      </c>
      <c r="M20" s="49">
        <v>9560</v>
      </c>
      <c r="N20" s="49" t="s">
        <v>1294</v>
      </c>
      <c r="O20" s="49">
        <v>21</v>
      </c>
    </row>
    <row r="21" spans="2:15" x14ac:dyDescent="0.2">
      <c r="B21" s="48" t="s">
        <v>1071</v>
      </c>
      <c r="C21" s="47" t="s">
        <v>1652</v>
      </c>
      <c r="D21" s="47" t="s">
        <v>18</v>
      </c>
      <c r="E21" s="46">
        <v>0.17121499999999998</v>
      </c>
      <c r="F21" s="46">
        <v>0.32669999999999999</v>
      </c>
      <c r="G21" s="47">
        <v>143</v>
      </c>
      <c r="H21" s="47">
        <v>143</v>
      </c>
      <c r="I21" s="45">
        <v>106501.01</v>
      </c>
      <c r="J21" s="45">
        <f t="shared" si="0"/>
        <v>15229644.43</v>
      </c>
      <c r="K21" s="45">
        <f t="shared" si="1"/>
        <v>15229644.43</v>
      </c>
      <c r="L21" s="44" t="s">
        <v>1265</v>
      </c>
      <c r="M21" s="49">
        <v>9814</v>
      </c>
      <c r="N21" s="49" t="s">
        <v>1294</v>
      </c>
      <c r="O21" s="49">
        <v>21</v>
      </c>
    </row>
    <row r="22" spans="2:15" x14ac:dyDescent="0.2">
      <c r="B22" s="48" t="s">
        <v>1195</v>
      </c>
      <c r="C22" s="47" t="s">
        <v>1196</v>
      </c>
      <c r="D22" s="47" t="s">
        <v>18</v>
      </c>
      <c r="E22" s="46">
        <v>0.18754999999999999</v>
      </c>
      <c r="F22" s="46">
        <v>0.36899999999999999</v>
      </c>
      <c r="G22" s="47">
        <v>122</v>
      </c>
      <c r="H22" s="47">
        <v>127</v>
      </c>
      <c r="I22" s="45">
        <v>114425.01</v>
      </c>
      <c r="J22" s="45">
        <f t="shared" si="0"/>
        <v>13959851.219999999</v>
      </c>
      <c r="K22" s="45">
        <f t="shared" si="1"/>
        <v>14531976.27</v>
      </c>
      <c r="L22" s="44" t="s">
        <v>1265</v>
      </c>
      <c r="M22" s="49">
        <v>9853</v>
      </c>
      <c r="N22" s="49" t="s">
        <v>1294</v>
      </c>
      <c r="O22" s="49">
        <v>21</v>
      </c>
    </row>
    <row r="23" spans="2:15" x14ac:dyDescent="0.2">
      <c r="B23" s="48" t="s">
        <v>1482</v>
      </c>
      <c r="C23" s="47" t="s">
        <v>1483</v>
      </c>
      <c r="D23" s="47" t="s">
        <v>1341</v>
      </c>
      <c r="E23" s="46">
        <v>0.14701499999999998</v>
      </c>
      <c r="F23" s="46">
        <v>0.32669999999999999</v>
      </c>
      <c r="G23" s="47">
        <v>60</v>
      </c>
      <c r="H23" s="47">
        <v>61</v>
      </c>
      <c r="I23" s="45">
        <v>217000</v>
      </c>
      <c r="J23" s="45">
        <f t="shared" si="0"/>
        <v>13020000</v>
      </c>
      <c r="K23" s="45">
        <f t="shared" si="1"/>
        <v>13237000</v>
      </c>
      <c r="L23" s="44" t="s">
        <v>439</v>
      </c>
      <c r="M23" s="49">
        <v>9249</v>
      </c>
      <c r="N23" s="49" t="s">
        <v>1298</v>
      </c>
      <c r="O23" s="49">
        <v>10.5</v>
      </c>
    </row>
    <row r="24" spans="2:15" x14ac:dyDescent="0.2">
      <c r="B24" s="48" t="s">
        <v>1659</v>
      </c>
      <c r="C24" s="47" t="s">
        <v>1664</v>
      </c>
      <c r="D24" s="47" t="s">
        <v>10</v>
      </c>
      <c r="E24" s="46">
        <v>0.14701499999999998</v>
      </c>
      <c r="F24" s="46">
        <v>0.32669999999999999</v>
      </c>
      <c r="G24" s="47">
        <v>1</v>
      </c>
      <c r="H24" s="47">
        <v>28</v>
      </c>
      <c r="I24" s="45">
        <v>439810</v>
      </c>
      <c r="J24" s="45">
        <f t="shared" si="0"/>
        <v>439810</v>
      </c>
      <c r="K24" s="45">
        <f t="shared" si="1"/>
        <v>12314680</v>
      </c>
      <c r="L24" s="44" t="s">
        <v>35</v>
      </c>
      <c r="M24" s="49">
        <v>9986</v>
      </c>
      <c r="N24" s="49" t="s">
        <v>1295</v>
      </c>
      <c r="O24" s="49">
        <v>21</v>
      </c>
    </row>
    <row r="25" spans="2:15" x14ac:dyDescent="0.2">
      <c r="B25" s="48" t="s">
        <v>1639</v>
      </c>
      <c r="C25" s="47" t="s">
        <v>1640</v>
      </c>
      <c r="D25" s="47" t="s">
        <v>64</v>
      </c>
      <c r="E25" s="46">
        <v>0.17121499999999998</v>
      </c>
      <c r="F25" s="46">
        <v>0.32669999999999999</v>
      </c>
      <c r="G25" s="47">
        <v>0</v>
      </c>
      <c r="H25" s="47">
        <v>30</v>
      </c>
      <c r="I25" s="45">
        <v>398012</v>
      </c>
      <c r="J25" s="45">
        <f t="shared" si="0"/>
        <v>0</v>
      </c>
      <c r="K25" s="45">
        <f t="shared" si="1"/>
        <v>11940360</v>
      </c>
      <c r="L25" s="44" t="s">
        <v>25</v>
      </c>
      <c r="M25" s="49">
        <v>9968</v>
      </c>
      <c r="N25" s="49" t="s">
        <v>1294</v>
      </c>
      <c r="O25" s="49">
        <v>21</v>
      </c>
    </row>
    <row r="26" spans="2:15" x14ac:dyDescent="0.2">
      <c r="B26" s="48" t="s">
        <v>1581</v>
      </c>
      <c r="C26" s="47" t="s">
        <v>1582</v>
      </c>
      <c r="D26" s="47" t="s">
        <v>18</v>
      </c>
      <c r="E26" s="46">
        <v>0.17121499999999998</v>
      </c>
      <c r="F26" s="46">
        <v>0.32669999999999999</v>
      </c>
      <c r="G26" s="47">
        <v>76</v>
      </c>
      <c r="H26" s="47">
        <v>76</v>
      </c>
      <c r="I26" s="45">
        <v>154366</v>
      </c>
      <c r="J26" s="45">
        <f t="shared" si="0"/>
        <v>11731816</v>
      </c>
      <c r="K26" s="45">
        <f t="shared" si="1"/>
        <v>11731816</v>
      </c>
      <c r="L26" s="44" t="s">
        <v>1265</v>
      </c>
      <c r="M26" s="49">
        <v>9974</v>
      </c>
      <c r="N26" s="49" t="s">
        <v>1294</v>
      </c>
      <c r="O26" s="49">
        <v>21</v>
      </c>
    </row>
    <row r="27" spans="2:15" x14ac:dyDescent="0.2">
      <c r="B27" s="48" t="s">
        <v>1479</v>
      </c>
      <c r="C27" s="47" t="s">
        <v>1489</v>
      </c>
      <c r="D27" s="47" t="s">
        <v>10</v>
      </c>
      <c r="E27" s="46">
        <v>0.14701499999999998</v>
      </c>
      <c r="F27" s="46">
        <v>0.32669999999999999</v>
      </c>
      <c r="G27" s="47">
        <v>0</v>
      </c>
      <c r="H27" s="47">
        <v>16</v>
      </c>
      <c r="I27" s="45">
        <v>687790</v>
      </c>
      <c r="J27" s="45">
        <f t="shared" si="0"/>
        <v>0</v>
      </c>
      <c r="K27" s="45">
        <f t="shared" si="1"/>
        <v>11004640</v>
      </c>
      <c r="L27" s="44" t="s">
        <v>11</v>
      </c>
      <c r="M27" s="49">
        <v>9947</v>
      </c>
      <c r="N27" s="49" t="s">
        <v>1295</v>
      </c>
      <c r="O27" s="49">
        <v>21</v>
      </c>
    </row>
    <row r="28" spans="2:15" x14ac:dyDescent="0.2">
      <c r="B28" s="48" t="s">
        <v>1131</v>
      </c>
      <c r="C28" s="47" t="s">
        <v>1132</v>
      </c>
      <c r="D28" s="47" t="s">
        <v>18</v>
      </c>
      <c r="E28" s="46">
        <v>0.17121499999999998</v>
      </c>
      <c r="F28" s="46">
        <v>0.32669999999999999</v>
      </c>
      <c r="G28" s="47">
        <v>56</v>
      </c>
      <c r="H28" s="47">
        <v>61</v>
      </c>
      <c r="I28" s="45">
        <v>164081</v>
      </c>
      <c r="J28" s="45">
        <f t="shared" si="0"/>
        <v>9188536</v>
      </c>
      <c r="K28" s="45">
        <f t="shared" si="1"/>
        <v>10008941</v>
      </c>
      <c r="L28" s="44" t="s">
        <v>1265</v>
      </c>
      <c r="M28" s="49">
        <v>9824</v>
      </c>
      <c r="N28" s="49" t="s">
        <v>1294</v>
      </c>
      <c r="O28" s="49">
        <v>21</v>
      </c>
    </row>
    <row r="29" spans="2:15" x14ac:dyDescent="0.2">
      <c r="B29" s="48" t="s">
        <v>1310</v>
      </c>
      <c r="C29" s="47" t="s">
        <v>1309</v>
      </c>
      <c r="D29" s="47" t="s">
        <v>112</v>
      </c>
      <c r="E29" s="46">
        <v>0.17121499999999998</v>
      </c>
      <c r="F29" s="46">
        <v>0.35089999999999999</v>
      </c>
      <c r="G29" s="47">
        <v>16</v>
      </c>
      <c r="H29" s="47">
        <v>16</v>
      </c>
      <c r="I29" s="45">
        <v>604712</v>
      </c>
      <c r="J29" s="45">
        <f t="shared" si="0"/>
        <v>9675392</v>
      </c>
      <c r="K29" s="45">
        <f t="shared" si="1"/>
        <v>9675392</v>
      </c>
      <c r="L29" s="44" t="s">
        <v>67</v>
      </c>
      <c r="M29" s="49">
        <v>9885</v>
      </c>
      <c r="N29" s="49" t="s">
        <v>1294</v>
      </c>
      <c r="O29" s="49">
        <v>21</v>
      </c>
    </row>
    <row r="30" spans="2:15" x14ac:dyDescent="0.2">
      <c r="B30" s="48" t="s">
        <v>1336</v>
      </c>
      <c r="C30" s="47" t="s">
        <v>1337</v>
      </c>
      <c r="D30" s="47" t="s">
        <v>14</v>
      </c>
      <c r="E30" s="46">
        <v>0.17121499999999998</v>
      </c>
      <c r="F30" s="46">
        <v>0.35089999999999999</v>
      </c>
      <c r="G30" s="47">
        <v>22</v>
      </c>
      <c r="H30" s="47">
        <v>24</v>
      </c>
      <c r="I30" s="45">
        <v>389990.01</v>
      </c>
      <c r="J30" s="45">
        <f t="shared" si="0"/>
        <v>8579780.2200000007</v>
      </c>
      <c r="K30" s="45">
        <f t="shared" si="1"/>
        <v>9359760.2400000002</v>
      </c>
      <c r="L30" s="44" t="s">
        <v>35</v>
      </c>
      <c r="M30" s="49">
        <v>9843</v>
      </c>
      <c r="N30" s="49" t="s">
        <v>1294</v>
      </c>
      <c r="O30" s="49">
        <v>21</v>
      </c>
    </row>
    <row r="31" spans="2:15" x14ac:dyDescent="0.2">
      <c r="B31" s="48" t="s">
        <v>26</v>
      </c>
      <c r="C31" s="47" t="s">
        <v>27</v>
      </c>
      <c r="D31" s="47" t="s">
        <v>28</v>
      </c>
      <c r="E31" s="46">
        <v>0.17121499999999998</v>
      </c>
      <c r="F31" s="46">
        <v>0.35089999999999999</v>
      </c>
      <c r="G31" s="47">
        <v>64</v>
      </c>
      <c r="H31" s="47">
        <v>64</v>
      </c>
      <c r="I31" s="45">
        <v>114286</v>
      </c>
      <c r="J31" s="45">
        <f t="shared" si="0"/>
        <v>7314304</v>
      </c>
      <c r="K31" s="45">
        <f t="shared" si="1"/>
        <v>7314304</v>
      </c>
      <c r="L31" s="44" t="s">
        <v>29</v>
      </c>
      <c r="M31" s="49">
        <v>3476</v>
      </c>
      <c r="N31" s="49" t="s">
        <v>1294</v>
      </c>
      <c r="O31" s="49">
        <v>21</v>
      </c>
    </row>
    <row r="32" spans="2:15" x14ac:dyDescent="0.2">
      <c r="B32" s="48" t="s">
        <v>1671</v>
      </c>
      <c r="C32" s="47" t="s">
        <v>1672</v>
      </c>
      <c r="D32" s="47" t="s">
        <v>64</v>
      </c>
      <c r="E32" s="46">
        <v>0.17121499999999998</v>
      </c>
      <c r="F32" s="46">
        <v>0.32669999999999999</v>
      </c>
      <c r="G32" s="47">
        <v>10</v>
      </c>
      <c r="H32" s="47">
        <v>10</v>
      </c>
      <c r="I32" s="45">
        <v>729688</v>
      </c>
      <c r="J32" s="45">
        <f t="shared" si="0"/>
        <v>7296880</v>
      </c>
      <c r="K32" s="45">
        <f t="shared" si="1"/>
        <v>7296880</v>
      </c>
      <c r="L32" s="44" t="s">
        <v>25</v>
      </c>
      <c r="M32" s="49">
        <v>9971</v>
      </c>
      <c r="N32" s="49" t="s">
        <v>1294</v>
      </c>
      <c r="O32" s="49">
        <v>21</v>
      </c>
    </row>
    <row r="33" spans="2:15" x14ac:dyDescent="0.2">
      <c r="B33" s="48" t="s">
        <v>1532</v>
      </c>
      <c r="C33" s="47" t="s">
        <v>1636</v>
      </c>
      <c r="D33" s="47" t="s">
        <v>1584</v>
      </c>
      <c r="E33" s="46">
        <v>0.17121499999999998</v>
      </c>
      <c r="F33" s="46">
        <v>0.35089999999999999</v>
      </c>
      <c r="G33" s="47">
        <v>38</v>
      </c>
      <c r="H33" s="47">
        <v>78</v>
      </c>
      <c r="I33" s="45">
        <v>87602</v>
      </c>
      <c r="J33" s="45">
        <f t="shared" si="0"/>
        <v>3328876</v>
      </c>
      <c r="K33" s="45">
        <f t="shared" si="1"/>
        <v>6832956</v>
      </c>
      <c r="L33" s="44" t="s">
        <v>311</v>
      </c>
      <c r="M33" s="49">
        <v>9637</v>
      </c>
      <c r="N33" s="49" t="s">
        <v>1294</v>
      </c>
      <c r="O33" s="49">
        <v>21</v>
      </c>
    </row>
    <row r="34" spans="2:15" x14ac:dyDescent="0.2">
      <c r="B34" s="48" t="s">
        <v>1194</v>
      </c>
      <c r="C34" s="47" t="s">
        <v>1210</v>
      </c>
      <c r="D34" s="47" t="s">
        <v>556</v>
      </c>
      <c r="E34" s="46">
        <v>0.16516500000000001</v>
      </c>
      <c r="F34" s="46">
        <v>0.36899999999999999</v>
      </c>
      <c r="G34" s="47">
        <v>58</v>
      </c>
      <c r="H34" s="47">
        <v>58</v>
      </c>
      <c r="I34" s="45">
        <v>113668.23</v>
      </c>
      <c r="J34" s="45">
        <f t="shared" si="0"/>
        <v>6592757.3399999999</v>
      </c>
      <c r="K34" s="45">
        <f t="shared" si="1"/>
        <v>6592757.3399999999</v>
      </c>
      <c r="L34" s="44" t="s">
        <v>153</v>
      </c>
      <c r="M34" s="49">
        <v>9861</v>
      </c>
      <c r="N34" s="49" t="s">
        <v>1296</v>
      </c>
      <c r="O34" s="49">
        <v>21</v>
      </c>
    </row>
    <row r="35" spans="2:15" x14ac:dyDescent="0.2">
      <c r="B35" s="48" t="s">
        <v>1471</v>
      </c>
      <c r="C35" s="47" t="s">
        <v>1531</v>
      </c>
      <c r="D35" s="47" t="s">
        <v>38</v>
      </c>
      <c r="E35" s="46">
        <v>0.17121499999999998</v>
      </c>
      <c r="F35" s="46">
        <v>0.35089999999999999</v>
      </c>
      <c r="G35" s="47">
        <v>18</v>
      </c>
      <c r="H35" s="47">
        <v>21</v>
      </c>
      <c r="I35" s="45">
        <v>309449.01</v>
      </c>
      <c r="J35" s="45">
        <f t="shared" si="0"/>
        <v>5570082.1799999997</v>
      </c>
      <c r="K35" s="45">
        <f t="shared" si="1"/>
        <v>6498429.21</v>
      </c>
      <c r="L35" s="44" t="s">
        <v>67</v>
      </c>
      <c r="M35" s="49">
        <v>9945</v>
      </c>
      <c r="N35" s="49" t="s">
        <v>1294</v>
      </c>
      <c r="O35" s="49">
        <v>21</v>
      </c>
    </row>
    <row r="36" spans="2:15" x14ac:dyDescent="0.2">
      <c r="B36" s="48" t="s">
        <v>1317</v>
      </c>
      <c r="C36" s="47" t="s">
        <v>1474</v>
      </c>
      <c r="D36" s="47" t="s">
        <v>6</v>
      </c>
      <c r="E36" s="46">
        <v>0.14701499999999998</v>
      </c>
      <c r="F36" s="46">
        <v>0.32669999999999999</v>
      </c>
      <c r="G36" s="47">
        <v>3</v>
      </c>
      <c r="H36" s="47">
        <v>5</v>
      </c>
      <c r="I36" s="45">
        <v>1271710</v>
      </c>
      <c r="J36" s="45">
        <f t="shared" si="0"/>
        <v>3815130</v>
      </c>
      <c r="K36" s="45">
        <f t="shared" si="1"/>
        <v>6358550</v>
      </c>
      <c r="L36" s="44" t="s">
        <v>32</v>
      </c>
      <c r="M36" s="49">
        <v>9889</v>
      </c>
      <c r="N36" s="49" t="s">
        <v>1294</v>
      </c>
      <c r="O36" s="49">
        <v>21</v>
      </c>
    </row>
    <row r="37" spans="2:15" x14ac:dyDescent="0.2">
      <c r="B37" s="48" t="s">
        <v>1314</v>
      </c>
      <c r="C37" s="47" t="s">
        <v>1313</v>
      </c>
      <c r="D37" s="47" t="s">
        <v>112</v>
      </c>
      <c r="E37" s="46">
        <v>0.17121499999999998</v>
      </c>
      <c r="F37" s="46">
        <v>0.35089999999999999</v>
      </c>
      <c r="G37" s="47">
        <v>14</v>
      </c>
      <c r="H37" s="47">
        <v>14</v>
      </c>
      <c r="I37" s="45">
        <v>397580</v>
      </c>
      <c r="J37" s="45">
        <f t="shared" si="0"/>
        <v>5566120</v>
      </c>
      <c r="K37" s="45">
        <f t="shared" si="1"/>
        <v>5566120</v>
      </c>
      <c r="L37" s="44" t="s">
        <v>67</v>
      </c>
      <c r="M37" s="49">
        <v>9888</v>
      </c>
      <c r="N37" s="49" t="s">
        <v>1294</v>
      </c>
      <c r="O37" s="49">
        <v>21</v>
      </c>
    </row>
    <row r="38" spans="2:15" x14ac:dyDescent="0.2">
      <c r="B38" s="48" t="s">
        <v>1564</v>
      </c>
      <c r="C38" s="47" t="s">
        <v>1559</v>
      </c>
      <c r="D38" s="47" t="s">
        <v>64</v>
      </c>
      <c r="E38" s="46">
        <v>0.17121499999999998</v>
      </c>
      <c r="F38" s="46">
        <v>0.32669999999999999</v>
      </c>
      <c r="G38" s="47">
        <v>1</v>
      </c>
      <c r="H38" s="47">
        <v>12</v>
      </c>
      <c r="I38" s="45">
        <v>437813.01</v>
      </c>
      <c r="J38" s="45">
        <f t="shared" si="0"/>
        <v>437813.01</v>
      </c>
      <c r="K38" s="45">
        <f t="shared" si="1"/>
        <v>5253756.12</v>
      </c>
      <c r="L38" s="44" t="s">
        <v>25</v>
      </c>
      <c r="M38" s="49">
        <v>9969</v>
      </c>
      <c r="N38" s="49" t="s">
        <v>1294</v>
      </c>
      <c r="O38" s="49">
        <v>21</v>
      </c>
    </row>
    <row r="39" spans="2:15" x14ac:dyDescent="0.2">
      <c r="B39" s="48" t="s">
        <v>1666</v>
      </c>
      <c r="C39" s="47" t="s">
        <v>1667</v>
      </c>
      <c r="D39" s="47" t="s">
        <v>64</v>
      </c>
      <c r="E39" s="46">
        <v>0.17121499999999998</v>
      </c>
      <c r="F39" s="46">
        <v>0.32669999999999999</v>
      </c>
      <c r="G39" s="47">
        <v>7</v>
      </c>
      <c r="H39" s="47">
        <v>10</v>
      </c>
      <c r="I39" s="45">
        <v>466568.99</v>
      </c>
      <c r="J39" s="45">
        <f t="shared" si="0"/>
        <v>3265982.9299999997</v>
      </c>
      <c r="K39" s="45">
        <f t="shared" si="1"/>
        <v>4665689.9000000004</v>
      </c>
      <c r="L39" s="44" t="s">
        <v>67</v>
      </c>
      <c r="M39" s="49">
        <v>9988</v>
      </c>
      <c r="N39" s="49" t="s">
        <v>1294</v>
      </c>
      <c r="O39" s="49">
        <v>21</v>
      </c>
    </row>
    <row r="40" spans="2:15" x14ac:dyDescent="0.2">
      <c r="B40" s="48" t="s">
        <v>1167</v>
      </c>
      <c r="C40" s="47" t="s">
        <v>1168</v>
      </c>
      <c r="D40" s="47" t="s">
        <v>6</v>
      </c>
      <c r="E40" s="46">
        <v>0.14701499999999998</v>
      </c>
      <c r="F40" s="46">
        <v>0.32669999999999999</v>
      </c>
      <c r="G40" s="47">
        <v>7</v>
      </c>
      <c r="H40" s="47">
        <v>7</v>
      </c>
      <c r="I40" s="45">
        <v>505000</v>
      </c>
      <c r="J40" s="45">
        <f t="shared" si="0"/>
        <v>3535000</v>
      </c>
      <c r="K40" s="45">
        <f t="shared" si="1"/>
        <v>3535000</v>
      </c>
      <c r="L40" s="44" t="s">
        <v>7</v>
      </c>
      <c r="M40" s="49">
        <v>9837</v>
      </c>
      <c r="N40" s="49" t="s">
        <v>1294</v>
      </c>
      <c r="O40" s="49">
        <v>21</v>
      </c>
    </row>
    <row r="41" spans="2:15" x14ac:dyDescent="0.2">
      <c r="B41" s="48" t="s">
        <v>104</v>
      </c>
      <c r="C41" s="47" t="s">
        <v>105</v>
      </c>
      <c r="D41" s="47" t="s">
        <v>106</v>
      </c>
      <c r="E41" s="46">
        <v>0.19359999999999999</v>
      </c>
      <c r="F41" s="46">
        <v>0.37509999999999999</v>
      </c>
      <c r="G41" s="47">
        <v>75</v>
      </c>
      <c r="H41" s="47">
        <v>75</v>
      </c>
      <c r="I41" s="45">
        <v>43127.09</v>
      </c>
      <c r="J41" s="45">
        <f t="shared" si="0"/>
        <v>3234531.7499999995</v>
      </c>
      <c r="K41" s="45">
        <f t="shared" si="1"/>
        <v>3234531.7499999995</v>
      </c>
      <c r="L41" s="44" t="s">
        <v>107</v>
      </c>
      <c r="M41" s="49">
        <v>9703</v>
      </c>
      <c r="N41" s="49" t="s">
        <v>1294</v>
      </c>
      <c r="O41" s="49">
        <v>10.5</v>
      </c>
    </row>
    <row r="42" spans="2:15" x14ac:dyDescent="0.2">
      <c r="B42" s="48" t="s">
        <v>1083</v>
      </c>
      <c r="C42" s="47" t="s">
        <v>1543</v>
      </c>
      <c r="D42" s="47" t="s">
        <v>10</v>
      </c>
      <c r="E42" s="46">
        <v>0.14701499999999998</v>
      </c>
      <c r="F42" s="46">
        <v>0.32669999999999999</v>
      </c>
      <c r="G42" s="47">
        <v>12</v>
      </c>
      <c r="H42" s="47">
        <v>12</v>
      </c>
      <c r="I42" s="45">
        <v>249990.01</v>
      </c>
      <c r="J42" s="45">
        <f t="shared" si="0"/>
        <v>2999880.12</v>
      </c>
      <c r="K42" s="45">
        <f t="shared" si="1"/>
        <v>2999880.12</v>
      </c>
      <c r="L42" s="44" t="s">
        <v>1002</v>
      </c>
      <c r="M42" s="49">
        <v>9815</v>
      </c>
      <c r="N42" s="49" t="s">
        <v>1295</v>
      </c>
      <c r="O42" s="49">
        <v>21</v>
      </c>
    </row>
    <row r="43" spans="2:15" x14ac:dyDescent="0.2">
      <c r="B43" s="48" t="s">
        <v>1578</v>
      </c>
      <c r="C43" s="47" t="s">
        <v>1579</v>
      </c>
      <c r="D43" s="47" t="s">
        <v>38</v>
      </c>
      <c r="E43" s="46">
        <v>0.17121499999999998</v>
      </c>
      <c r="F43" s="46">
        <v>0.35089999999999999</v>
      </c>
      <c r="G43" s="47">
        <v>3</v>
      </c>
      <c r="H43" s="47">
        <v>9</v>
      </c>
      <c r="I43" s="45">
        <v>319506.01</v>
      </c>
      <c r="J43" s="45">
        <f t="shared" si="0"/>
        <v>958518.03</v>
      </c>
      <c r="K43" s="45">
        <f t="shared" si="1"/>
        <v>2875554.09</v>
      </c>
      <c r="L43" s="44" t="s">
        <v>67</v>
      </c>
      <c r="M43" s="49">
        <v>9973</v>
      </c>
      <c r="N43" s="49" t="s">
        <v>1294</v>
      </c>
      <c r="O43" s="49">
        <v>21</v>
      </c>
    </row>
    <row r="44" spans="2:15" x14ac:dyDescent="0.2">
      <c r="B44" s="48" t="s">
        <v>1641</v>
      </c>
      <c r="C44" s="47" t="s">
        <v>1642</v>
      </c>
      <c r="D44" s="47" t="s">
        <v>10</v>
      </c>
      <c r="E44" s="46">
        <v>0.14701499999999998</v>
      </c>
      <c r="F44" s="46">
        <v>0.32669999999999999</v>
      </c>
      <c r="G44" s="47">
        <v>13</v>
      </c>
      <c r="H44" s="47">
        <v>14</v>
      </c>
      <c r="I44" s="45">
        <v>164800</v>
      </c>
      <c r="J44" s="45">
        <f t="shared" si="0"/>
        <v>2142400</v>
      </c>
      <c r="K44" s="45">
        <f t="shared" si="1"/>
        <v>2307200</v>
      </c>
      <c r="L44" s="44" t="s">
        <v>35</v>
      </c>
      <c r="M44" s="49">
        <v>9983</v>
      </c>
      <c r="N44" s="49" t="s">
        <v>1295</v>
      </c>
      <c r="O44" s="49">
        <v>21</v>
      </c>
    </row>
    <row r="45" spans="2:15" x14ac:dyDescent="0.2">
      <c r="B45" s="48" t="s">
        <v>1202</v>
      </c>
      <c r="C45" s="47" t="s">
        <v>1201</v>
      </c>
      <c r="D45" s="47" t="s">
        <v>182</v>
      </c>
      <c r="E45" s="46">
        <v>0.15911500000000001</v>
      </c>
      <c r="F45" s="46">
        <v>0.36899999999999999</v>
      </c>
      <c r="G45" s="47">
        <v>69</v>
      </c>
      <c r="H45" s="47">
        <v>69</v>
      </c>
      <c r="I45" s="45">
        <v>30040.89</v>
      </c>
      <c r="J45" s="45">
        <f t="shared" si="0"/>
        <v>2072821.41</v>
      </c>
      <c r="K45" s="45">
        <f t="shared" si="1"/>
        <v>2072821.41</v>
      </c>
      <c r="L45" s="44" t="s">
        <v>153</v>
      </c>
      <c r="M45" s="49">
        <v>9854</v>
      </c>
      <c r="N45" s="49" t="s">
        <v>1296</v>
      </c>
      <c r="O45" s="49">
        <v>21</v>
      </c>
    </row>
    <row r="46" spans="2:15" x14ac:dyDescent="0.2">
      <c r="B46" s="48" t="s">
        <v>1509</v>
      </c>
      <c r="C46" s="47" t="s">
        <v>1510</v>
      </c>
      <c r="D46" s="47" t="s">
        <v>28</v>
      </c>
      <c r="E46" s="46">
        <v>0.17121499999999998</v>
      </c>
      <c r="F46" s="46">
        <v>0.35089999999999999</v>
      </c>
      <c r="G46" s="47">
        <v>71</v>
      </c>
      <c r="H46" s="47">
        <v>71</v>
      </c>
      <c r="I46" s="45">
        <v>28832</v>
      </c>
      <c r="J46" s="45">
        <f t="shared" si="0"/>
        <v>2047072</v>
      </c>
      <c r="K46" s="45">
        <f t="shared" si="1"/>
        <v>2047072</v>
      </c>
      <c r="L46" s="44" t="s">
        <v>439</v>
      </c>
      <c r="M46" s="49">
        <v>9960</v>
      </c>
      <c r="N46" s="49" t="s">
        <v>1294</v>
      </c>
      <c r="O46" s="49">
        <v>21</v>
      </c>
    </row>
    <row r="47" spans="2:15" x14ac:dyDescent="0.2">
      <c r="B47" s="48" t="s">
        <v>1630</v>
      </c>
      <c r="C47" s="47" t="s">
        <v>1631</v>
      </c>
      <c r="D47" s="47" t="s">
        <v>14</v>
      </c>
      <c r="E47" s="46">
        <v>0.17121499999999998</v>
      </c>
      <c r="F47" s="46">
        <v>0.35089999999999999</v>
      </c>
      <c r="G47" s="47">
        <v>4</v>
      </c>
      <c r="H47" s="47">
        <v>6</v>
      </c>
      <c r="I47" s="45">
        <v>339990</v>
      </c>
      <c r="J47" s="45">
        <f t="shared" si="0"/>
        <v>1359960</v>
      </c>
      <c r="K47" s="45">
        <f t="shared" si="1"/>
        <v>2039940</v>
      </c>
      <c r="L47" s="44" t="s">
        <v>67</v>
      </c>
      <c r="M47" s="49">
        <v>9979</v>
      </c>
      <c r="N47" s="49" t="s">
        <v>1294</v>
      </c>
      <c r="O47" s="49">
        <v>21</v>
      </c>
    </row>
    <row r="48" spans="2:15" x14ac:dyDescent="0.2">
      <c r="B48" s="48" t="s">
        <v>60</v>
      </c>
      <c r="C48" s="47" t="s">
        <v>61</v>
      </c>
      <c r="D48" s="47" t="s">
        <v>38</v>
      </c>
      <c r="E48" s="46">
        <v>0.17121499999999998</v>
      </c>
      <c r="F48" s="46">
        <v>0.35089999999999999</v>
      </c>
      <c r="G48" s="47">
        <v>1</v>
      </c>
      <c r="H48" s="47">
        <v>1</v>
      </c>
      <c r="I48" s="45">
        <v>1716709</v>
      </c>
      <c r="J48" s="45">
        <f t="shared" si="0"/>
        <v>1716709</v>
      </c>
      <c r="K48" s="45">
        <f t="shared" si="1"/>
        <v>1716709</v>
      </c>
      <c r="L48" s="44" t="s">
        <v>15</v>
      </c>
      <c r="M48" s="49">
        <v>9303</v>
      </c>
      <c r="N48" s="49" t="s">
        <v>1294</v>
      </c>
      <c r="O48" s="49">
        <v>21</v>
      </c>
    </row>
    <row r="49" spans="2:15" x14ac:dyDescent="0.2">
      <c r="B49" s="48" t="s">
        <v>1501</v>
      </c>
      <c r="C49" s="47" t="s">
        <v>1502</v>
      </c>
      <c r="D49" s="47" t="s">
        <v>351</v>
      </c>
      <c r="E49" s="46">
        <v>0.16940000000000002</v>
      </c>
      <c r="F49" s="46">
        <v>0.36899999999999999</v>
      </c>
      <c r="G49" s="47">
        <v>9</v>
      </c>
      <c r="H49" s="47">
        <v>9</v>
      </c>
      <c r="I49" s="45">
        <v>171090.84</v>
      </c>
      <c r="J49" s="45">
        <f t="shared" si="0"/>
        <v>1539817.56</v>
      </c>
      <c r="K49" s="45">
        <f t="shared" si="1"/>
        <v>1539817.56</v>
      </c>
      <c r="L49" s="44" t="s">
        <v>439</v>
      </c>
      <c r="M49" s="49">
        <v>9954</v>
      </c>
      <c r="N49" s="49" t="s">
        <v>1295</v>
      </c>
      <c r="O49" s="49">
        <v>21</v>
      </c>
    </row>
    <row r="50" spans="2:15" x14ac:dyDescent="0.2">
      <c r="B50" s="48" t="s">
        <v>1496</v>
      </c>
      <c r="C50" s="47" t="s">
        <v>1526</v>
      </c>
      <c r="D50" s="47" t="s">
        <v>229</v>
      </c>
      <c r="E50" s="46">
        <v>0.18754999999999999</v>
      </c>
      <c r="F50" s="46">
        <v>0.36899999999999999</v>
      </c>
      <c r="G50" s="47">
        <v>31</v>
      </c>
      <c r="H50" s="47">
        <v>31</v>
      </c>
      <c r="I50" s="45">
        <v>48400.34</v>
      </c>
      <c r="J50" s="45">
        <f t="shared" si="0"/>
        <v>1500410.5399999998</v>
      </c>
      <c r="K50" s="45">
        <f t="shared" si="1"/>
        <v>1500410.5399999998</v>
      </c>
      <c r="L50" s="44" t="s">
        <v>439</v>
      </c>
      <c r="M50" s="49">
        <v>9952</v>
      </c>
      <c r="N50" s="49" t="s">
        <v>1295</v>
      </c>
      <c r="O50" s="49">
        <v>21</v>
      </c>
    </row>
    <row r="51" spans="2:15" x14ac:dyDescent="0.2">
      <c r="B51" s="48" t="s">
        <v>1486</v>
      </c>
      <c r="C51" s="47" t="s">
        <v>1488</v>
      </c>
      <c r="D51" s="47" t="s">
        <v>10</v>
      </c>
      <c r="E51" s="46">
        <v>0.14701499999999998</v>
      </c>
      <c r="F51" s="46">
        <v>0.32669999999999999</v>
      </c>
      <c r="G51" s="47">
        <v>3</v>
      </c>
      <c r="H51" s="47">
        <v>3</v>
      </c>
      <c r="I51" s="45">
        <v>489400</v>
      </c>
      <c r="J51" s="45">
        <f t="shared" si="0"/>
        <v>1468200</v>
      </c>
      <c r="K51" s="45">
        <f t="shared" si="1"/>
        <v>1468200</v>
      </c>
      <c r="L51" s="44" t="s">
        <v>1352</v>
      </c>
      <c r="M51" s="49">
        <v>9949</v>
      </c>
      <c r="N51" s="49" t="s">
        <v>1295</v>
      </c>
      <c r="O51" s="49">
        <v>21</v>
      </c>
    </row>
    <row r="52" spans="2:15" x14ac:dyDescent="0.2">
      <c r="B52" s="48" t="s">
        <v>1204</v>
      </c>
      <c r="C52" s="47" t="s">
        <v>1203</v>
      </c>
      <c r="D52" s="47" t="s">
        <v>182</v>
      </c>
      <c r="E52" s="46">
        <v>0.15911500000000001</v>
      </c>
      <c r="F52" s="46">
        <v>0.36899999999999999</v>
      </c>
      <c r="G52" s="47">
        <v>52</v>
      </c>
      <c r="H52" s="47">
        <v>52</v>
      </c>
      <c r="I52" s="45">
        <v>26793.24</v>
      </c>
      <c r="J52" s="45">
        <f t="shared" si="0"/>
        <v>1393248.48</v>
      </c>
      <c r="K52" s="45">
        <f t="shared" si="1"/>
        <v>1393248.48</v>
      </c>
      <c r="L52" s="44" t="s">
        <v>153</v>
      </c>
      <c r="M52" s="49">
        <v>9855</v>
      </c>
      <c r="N52" s="49" t="s">
        <v>1296</v>
      </c>
      <c r="O52" s="49">
        <v>21</v>
      </c>
    </row>
    <row r="53" spans="2:15" x14ac:dyDescent="0.2">
      <c r="B53" s="48" t="s">
        <v>1347</v>
      </c>
      <c r="C53" s="47" t="s">
        <v>1348</v>
      </c>
      <c r="D53" s="47" t="s">
        <v>14</v>
      </c>
      <c r="E53" s="46">
        <v>0.17121499999999998</v>
      </c>
      <c r="F53" s="46">
        <v>0.35089999999999999</v>
      </c>
      <c r="G53" s="47">
        <v>0</v>
      </c>
      <c r="H53" s="47">
        <v>5</v>
      </c>
      <c r="I53" s="45">
        <v>243283</v>
      </c>
      <c r="J53" s="45">
        <f t="shared" si="0"/>
        <v>0</v>
      </c>
      <c r="K53" s="45">
        <f t="shared" si="1"/>
        <v>1216415</v>
      </c>
      <c r="L53" s="44" t="s">
        <v>1349</v>
      </c>
      <c r="M53" s="49">
        <v>9890</v>
      </c>
      <c r="N53" s="49" t="s">
        <v>1294</v>
      </c>
      <c r="O53" s="49">
        <v>21</v>
      </c>
    </row>
    <row r="54" spans="2:15" x14ac:dyDescent="0.2">
      <c r="B54" s="48" t="s">
        <v>1206</v>
      </c>
      <c r="C54" s="47" t="s">
        <v>1205</v>
      </c>
      <c r="D54" s="47" t="s">
        <v>411</v>
      </c>
      <c r="E54" s="46">
        <v>0.18754999999999999</v>
      </c>
      <c r="F54" s="46">
        <v>0.36899999999999999</v>
      </c>
      <c r="G54" s="47">
        <v>62</v>
      </c>
      <c r="H54" s="47">
        <v>62</v>
      </c>
      <c r="I54" s="45">
        <v>16157.13</v>
      </c>
      <c r="J54" s="45">
        <f t="shared" si="0"/>
        <v>1001742.0599999999</v>
      </c>
      <c r="K54" s="45">
        <f t="shared" si="1"/>
        <v>1001742.0599999999</v>
      </c>
      <c r="L54" s="44" t="s">
        <v>153</v>
      </c>
      <c r="M54" s="49">
        <v>9860</v>
      </c>
      <c r="N54" s="49" t="s">
        <v>1295</v>
      </c>
      <c r="O54" s="49">
        <v>21</v>
      </c>
    </row>
    <row r="55" spans="2:15" x14ac:dyDescent="0.2">
      <c r="B55" s="48" t="s">
        <v>1361</v>
      </c>
      <c r="C55" s="47" t="s">
        <v>1362</v>
      </c>
      <c r="D55" s="47" t="s">
        <v>28</v>
      </c>
      <c r="E55" s="46">
        <v>0.17121499999999998</v>
      </c>
      <c r="F55" s="46">
        <v>0.35089999999999999</v>
      </c>
      <c r="G55" s="47">
        <v>25</v>
      </c>
      <c r="H55" s="47">
        <v>25</v>
      </c>
      <c r="I55" s="45">
        <v>34868.089999999997</v>
      </c>
      <c r="J55" s="45">
        <f t="shared" si="0"/>
        <v>871702.24999999988</v>
      </c>
      <c r="K55" s="45">
        <f t="shared" si="1"/>
        <v>871702.24999999988</v>
      </c>
      <c r="L55" s="44" t="s">
        <v>439</v>
      </c>
      <c r="M55" s="49">
        <v>9938</v>
      </c>
      <c r="N55" s="49" t="s">
        <v>1294</v>
      </c>
      <c r="O55" s="49">
        <v>21</v>
      </c>
    </row>
    <row r="56" spans="2:15" x14ac:dyDescent="0.2">
      <c r="B56" s="48" t="s">
        <v>154</v>
      </c>
      <c r="C56" s="47" t="s">
        <v>155</v>
      </c>
      <c r="D56" s="47" t="s">
        <v>28</v>
      </c>
      <c r="E56" s="46">
        <v>0.17121499999999998</v>
      </c>
      <c r="F56" s="46">
        <v>0.35089999999999999</v>
      </c>
      <c r="G56" s="47">
        <v>2</v>
      </c>
      <c r="H56" s="47">
        <v>2</v>
      </c>
      <c r="I56" s="45">
        <v>435005.99</v>
      </c>
      <c r="J56" s="45">
        <f t="shared" si="0"/>
        <v>870011.98</v>
      </c>
      <c r="K56" s="45">
        <f t="shared" si="1"/>
        <v>870011.98</v>
      </c>
      <c r="L56" s="44" t="s">
        <v>156</v>
      </c>
      <c r="M56" s="49">
        <v>2956</v>
      </c>
      <c r="N56" s="49" t="s">
        <v>1297</v>
      </c>
      <c r="O56" s="49">
        <v>21</v>
      </c>
    </row>
    <row r="57" spans="2:15" x14ac:dyDescent="0.2">
      <c r="B57" s="48" t="s">
        <v>1372</v>
      </c>
      <c r="C57" s="47" t="s">
        <v>1373</v>
      </c>
      <c r="D57" s="47" t="s">
        <v>28</v>
      </c>
      <c r="E57" s="46">
        <v>0.17121499999999998</v>
      </c>
      <c r="F57" s="46">
        <v>0.35089999999999999</v>
      </c>
      <c r="G57" s="47">
        <v>18</v>
      </c>
      <c r="H57" s="47">
        <v>18</v>
      </c>
      <c r="I57" s="45">
        <v>45764.5</v>
      </c>
      <c r="J57" s="45">
        <f t="shared" si="0"/>
        <v>823761</v>
      </c>
      <c r="K57" s="45">
        <f t="shared" si="1"/>
        <v>823761</v>
      </c>
      <c r="L57" s="44" t="s">
        <v>439</v>
      </c>
      <c r="M57" s="49">
        <v>9932</v>
      </c>
      <c r="N57" s="49" t="s">
        <v>1294</v>
      </c>
      <c r="O57" s="49">
        <v>21</v>
      </c>
    </row>
    <row r="58" spans="2:15" x14ac:dyDescent="0.2">
      <c r="B58" s="48" t="s">
        <v>1494</v>
      </c>
      <c r="C58" s="47" t="s">
        <v>1527</v>
      </c>
      <c r="D58" s="47" t="s">
        <v>229</v>
      </c>
      <c r="E58" s="46">
        <v>0.18754999999999999</v>
      </c>
      <c r="F58" s="46">
        <v>0.36899999999999999</v>
      </c>
      <c r="G58" s="47">
        <v>25</v>
      </c>
      <c r="H58" s="47">
        <v>25</v>
      </c>
      <c r="I58" s="45">
        <v>32428.07</v>
      </c>
      <c r="J58" s="45">
        <f t="shared" si="0"/>
        <v>810701.75</v>
      </c>
      <c r="K58" s="45">
        <f t="shared" si="1"/>
        <v>810701.75</v>
      </c>
      <c r="L58" s="44" t="s">
        <v>439</v>
      </c>
      <c r="M58" s="49">
        <v>9950</v>
      </c>
      <c r="N58" s="49" t="s">
        <v>1295</v>
      </c>
      <c r="O58" s="49">
        <v>21</v>
      </c>
    </row>
    <row r="59" spans="2:15" x14ac:dyDescent="0.2">
      <c r="B59" s="48" t="s">
        <v>1499</v>
      </c>
      <c r="C59" s="47" t="s">
        <v>1500</v>
      </c>
      <c r="D59" s="47" t="s">
        <v>351</v>
      </c>
      <c r="E59" s="46">
        <v>0.16940000000000002</v>
      </c>
      <c r="F59" s="46">
        <v>0.36899999999999999</v>
      </c>
      <c r="G59" s="47">
        <v>9</v>
      </c>
      <c r="H59" s="47">
        <v>9</v>
      </c>
      <c r="I59" s="45">
        <v>90047.6</v>
      </c>
      <c r="J59" s="45">
        <f t="shared" si="0"/>
        <v>810428.4</v>
      </c>
      <c r="K59" s="45">
        <f t="shared" si="1"/>
        <v>810428.4</v>
      </c>
      <c r="L59" s="44" t="s">
        <v>439</v>
      </c>
      <c r="M59" s="49">
        <v>9953</v>
      </c>
      <c r="N59" s="49" t="s">
        <v>1295</v>
      </c>
      <c r="O59" s="49">
        <v>21</v>
      </c>
    </row>
    <row r="60" spans="2:15" x14ac:dyDescent="0.2">
      <c r="B60" s="48" t="s">
        <v>150</v>
      </c>
      <c r="C60" s="47" t="s">
        <v>151</v>
      </c>
      <c r="D60" s="47" t="s">
        <v>152</v>
      </c>
      <c r="E60" s="46">
        <v>0.18754999999999999</v>
      </c>
      <c r="F60" s="46">
        <v>0.36899999999999999</v>
      </c>
      <c r="G60" s="47">
        <v>324</v>
      </c>
      <c r="H60" s="47">
        <v>324</v>
      </c>
      <c r="I60" s="45">
        <v>2339.35</v>
      </c>
      <c r="J60" s="45">
        <f t="shared" si="0"/>
        <v>757949.4</v>
      </c>
      <c r="K60" s="45">
        <f t="shared" si="1"/>
        <v>757949.4</v>
      </c>
      <c r="L60" s="44" t="s">
        <v>153</v>
      </c>
      <c r="M60" s="49">
        <v>9587</v>
      </c>
      <c r="N60" s="49" t="s">
        <v>1297</v>
      </c>
      <c r="O60" s="49">
        <v>21</v>
      </c>
    </row>
    <row r="61" spans="2:15" x14ac:dyDescent="0.2">
      <c r="B61" s="48" t="s">
        <v>1200</v>
      </c>
      <c r="C61" s="47" t="s">
        <v>1197</v>
      </c>
      <c r="D61" s="47" t="s">
        <v>182</v>
      </c>
      <c r="E61" s="46">
        <v>0.15911500000000001</v>
      </c>
      <c r="F61" s="46">
        <v>0.36899999999999999</v>
      </c>
      <c r="G61" s="47">
        <v>60</v>
      </c>
      <c r="H61" s="47">
        <v>60</v>
      </c>
      <c r="I61" s="45">
        <v>12584.7</v>
      </c>
      <c r="J61" s="45">
        <f t="shared" si="0"/>
        <v>755082</v>
      </c>
      <c r="K61" s="45">
        <f t="shared" si="1"/>
        <v>755082</v>
      </c>
      <c r="L61" s="44" t="s">
        <v>153</v>
      </c>
      <c r="M61" s="49">
        <v>9859</v>
      </c>
      <c r="N61" s="49" t="s">
        <v>1296</v>
      </c>
      <c r="O61" s="49">
        <v>21</v>
      </c>
    </row>
    <row r="62" spans="2:15" x14ac:dyDescent="0.2">
      <c r="B62" s="48" t="s">
        <v>166</v>
      </c>
      <c r="C62" s="47" t="s">
        <v>167</v>
      </c>
      <c r="D62" s="47" t="s">
        <v>152</v>
      </c>
      <c r="E62" s="46">
        <v>0.18754999999999999</v>
      </c>
      <c r="F62" s="46">
        <v>0.36899999999999999</v>
      </c>
      <c r="G62" s="47">
        <v>1745</v>
      </c>
      <c r="H62" s="47">
        <v>1745</v>
      </c>
      <c r="I62" s="45">
        <v>390</v>
      </c>
      <c r="J62" s="45">
        <f t="shared" si="0"/>
        <v>680550</v>
      </c>
      <c r="K62" s="45">
        <f t="shared" si="1"/>
        <v>680550</v>
      </c>
      <c r="L62" s="44" t="s">
        <v>168</v>
      </c>
      <c r="M62" s="49">
        <v>3775</v>
      </c>
      <c r="N62" s="49" t="s">
        <v>1297</v>
      </c>
      <c r="O62" s="49">
        <v>21</v>
      </c>
    </row>
    <row r="63" spans="2:15" x14ac:dyDescent="0.2">
      <c r="B63" s="48" t="s">
        <v>1153</v>
      </c>
      <c r="C63" s="47" t="s">
        <v>1574</v>
      </c>
      <c r="D63" s="47" t="s">
        <v>6</v>
      </c>
      <c r="E63" s="46">
        <v>0.14701499999999998</v>
      </c>
      <c r="F63" s="46">
        <v>0.32669999999999999</v>
      </c>
      <c r="G63" s="47">
        <v>0</v>
      </c>
      <c r="H63" s="47">
        <v>1</v>
      </c>
      <c r="I63" s="45">
        <v>662262</v>
      </c>
      <c r="J63" s="45">
        <f t="shared" si="0"/>
        <v>0</v>
      </c>
      <c r="K63" s="45">
        <f t="shared" si="1"/>
        <v>662262</v>
      </c>
      <c r="L63" s="44" t="s">
        <v>149</v>
      </c>
      <c r="M63" s="49">
        <v>8772</v>
      </c>
      <c r="N63" s="49" t="s">
        <v>1294</v>
      </c>
      <c r="O63" s="49">
        <v>21</v>
      </c>
    </row>
    <row r="64" spans="2:15" x14ac:dyDescent="0.2">
      <c r="B64" s="48" t="s">
        <v>1329</v>
      </c>
      <c r="C64" s="47" t="s">
        <v>1330</v>
      </c>
      <c r="D64" s="47" t="s">
        <v>1333</v>
      </c>
      <c r="E64" s="46">
        <v>0.18754999999999999</v>
      </c>
      <c r="F64" s="46">
        <v>0.36899999999999999</v>
      </c>
      <c r="G64" s="47">
        <v>19</v>
      </c>
      <c r="H64" s="47">
        <v>19</v>
      </c>
      <c r="I64" s="45">
        <v>28000</v>
      </c>
      <c r="J64" s="45">
        <f t="shared" si="0"/>
        <v>532000</v>
      </c>
      <c r="K64" s="45">
        <f t="shared" si="1"/>
        <v>532000</v>
      </c>
      <c r="L64" s="44" t="s">
        <v>146</v>
      </c>
      <c r="M64" s="49">
        <v>9892</v>
      </c>
      <c r="N64" s="49" t="s">
        <v>1298</v>
      </c>
      <c r="O64" s="49">
        <v>10.5</v>
      </c>
    </row>
    <row r="65" spans="2:15" x14ac:dyDescent="0.2">
      <c r="B65" s="48" t="s">
        <v>1357</v>
      </c>
      <c r="C65" s="47" t="s">
        <v>1551</v>
      </c>
      <c r="D65" s="47" t="s">
        <v>28</v>
      </c>
      <c r="E65" s="46">
        <v>0.17121499999999998</v>
      </c>
      <c r="F65" s="46">
        <v>0.35089999999999999</v>
      </c>
      <c r="G65" s="47">
        <v>30</v>
      </c>
      <c r="H65" s="47">
        <v>30</v>
      </c>
      <c r="I65" s="45">
        <v>17433.830000000002</v>
      </c>
      <c r="J65" s="45">
        <f t="shared" si="0"/>
        <v>523014.9</v>
      </c>
      <c r="K65" s="45">
        <f t="shared" si="1"/>
        <v>523014.9</v>
      </c>
      <c r="L65" s="44" t="s">
        <v>439</v>
      </c>
      <c r="M65" s="49">
        <v>9937</v>
      </c>
      <c r="N65" s="49" t="s">
        <v>1294</v>
      </c>
      <c r="O65" s="49">
        <v>21</v>
      </c>
    </row>
    <row r="66" spans="2:15" x14ac:dyDescent="0.2">
      <c r="B66" s="48" t="s">
        <v>1086</v>
      </c>
      <c r="C66" s="47" t="s">
        <v>1331</v>
      </c>
      <c r="D66" s="47" t="s">
        <v>6</v>
      </c>
      <c r="E66" s="46">
        <v>0.14701499999999998</v>
      </c>
      <c r="F66" s="46">
        <v>0.32669999999999999</v>
      </c>
      <c r="G66" s="47">
        <v>1</v>
      </c>
      <c r="H66" s="47">
        <v>1</v>
      </c>
      <c r="I66" s="45">
        <v>520000</v>
      </c>
      <c r="J66" s="45">
        <f t="shared" si="0"/>
        <v>520000</v>
      </c>
      <c r="K66" s="45">
        <f t="shared" si="1"/>
        <v>520000</v>
      </c>
      <c r="L66" s="44" t="s">
        <v>35</v>
      </c>
      <c r="M66" s="49">
        <v>9172</v>
      </c>
      <c r="N66" s="49" t="s">
        <v>1294</v>
      </c>
      <c r="O66" s="49">
        <v>21</v>
      </c>
    </row>
    <row r="67" spans="2:15" x14ac:dyDescent="0.2">
      <c r="B67" s="48" t="s">
        <v>1211</v>
      </c>
      <c r="C67" s="47" t="s">
        <v>1207</v>
      </c>
      <c r="D67" s="47" t="s">
        <v>411</v>
      </c>
      <c r="E67" s="46">
        <v>0.18754999999999999</v>
      </c>
      <c r="F67" s="46">
        <v>0.36899999999999999</v>
      </c>
      <c r="G67" s="47">
        <v>37</v>
      </c>
      <c r="H67" s="47">
        <v>37</v>
      </c>
      <c r="I67" s="45">
        <v>13802.57</v>
      </c>
      <c r="J67" s="45">
        <f t="shared" ref="J67:J130" si="2">I67*G67</f>
        <v>510695.08999999997</v>
      </c>
      <c r="K67" s="45">
        <f t="shared" ref="K67:K130" si="3">I67*H67</f>
        <v>510695.08999999997</v>
      </c>
      <c r="L67" s="44" t="s">
        <v>153</v>
      </c>
      <c r="M67" s="49">
        <v>9857</v>
      </c>
      <c r="N67" s="49" t="s">
        <v>1295</v>
      </c>
      <c r="O67" s="49">
        <v>21</v>
      </c>
    </row>
    <row r="68" spans="2:15" x14ac:dyDescent="0.2">
      <c r="B68" s="48" t="s">
        <v>1379</v>
      </c>
      <c r="C68" s="47" t="s">
        <v>1380</v>
      </c>
      <c r="D68" s="47" t="s">
        <v>28</v>
      </c>
      <c r="E68" s="46">
        <v>0.17121499999999998</v>
      </c>
      <c r="F68" s="46">
        <v>0.35089999999999999</v>
      </c>
      <c r="G68" s="47">
        <v>18</v>
      </c>
      <c r="H68" s="47">
        <v>18</v>
      </c>
      <c r="I68" s="45">
        <v>28330.240000000002</v>
      </c>
      <c r="J68" s="45">
        <f t="shared" si="2"/>
        <v>509944.32000000001</v>
      </c>
      <c r="K68" s="45">
        <f t="shared" si="3"/>
        <v>509944.32000000001</v>
      </c>
      <c r="L68" s="44" t="s">
        <v>439</v>
      </c>
      <c r="M68" s="49">
        <v>9924</v>
      </c>
      <c r="N68" s="49" t="s">
        <v>1294</v>
      </c>
      <c r="O68" s="49">
        <v>21</v>
      </c>
    </row>
    <row r="69" spans="2:15" x14ac:dyDescent="0.2">
      <c r="B69" s="48" t="s">
        <v>188</v>
      </c>
      <c r="C69" s="47" t="s">
        <v>189</v>
      </c>
      <c r="D69" s="47" t="s">
        <v>45</v>
      </c>
      <c r="E69" s="46">
        <v>0.17121499999999998</v>
      </c>
      <c r="F69" s="46">
        <v>0.35089999999999999</v>
      </c>
      <c r="G69" s="47">
        <v>1</v>
      </c>
      <c r="H69" s="47">
        <v>1</v>
      </c>
      <c r="I69" s="45">
        <v>502645</v>
      </c>
      <c r="J69" s="45">
        <f t="shared" si="2"/>
        <v>502645</v>
      </c>
      <c r="K69" s="45">
        <f t="shared" si="3"/>
        <v>502645</v>
      </c>
      <c r="L69" s="44" t="s">
        <v>190</v>
      </c>
      <c r="M69" s="49">
        <v>9302</v>
      </c>
      <c r="N69" s="49" t="s">
        <v>1294</v>
      </c>
      <c r="O69" s="49">
        <v>21</v>
      </c>
    </row>
    <row r="70" spans="2:15" x14ac:dyDescent="0.2">
      <c r="B70" s="48" t="s">
        <v>184</v>
      </c>
      <c r="C70" s="47" t="s">
        <v>185</v>
      </c>
      <c r="D70" s="47" t="s">
        <v>152</v>
      </c>
      <c r="E70" s="46">
        <v>0.18754999999999999</v>
      </c>
      <c r="F70" s="46">
        <v>0.36899999999999999</v>
      </c>
      <c r="G70" s="47">
        <v>151</v>
      </c>
      <c r="H70" s="47">
        <v>152</v>
      </c>
      <c r="I70" s="45">
        <v>2954.55</v>
      </c>
      <c r="J70" s="45">
        <f t="shared" si="2"/>
        <v>446137.05000000005</v>
      </c>
      <c r="K70" s="45">
        <f t="shared" si="3"/>
        <v>449091.60000000003</v>
      </c>
      <c r="L70" s="44" t="s">
        <v>168</v>
      </c>
      <c r="M70" s="49">
        <v>3659</v>
      </c>
      <c r="N70" s="49" t="s">
        <v>1297</v>
      </c>
      <c r="O70" s="49">
        <v>21</v>
      </c>
    </row>
    <row r="71" spans="2:15" x14ac:dyDescent="0.2">
      <c r="B71" s="48" t="s">
        <v>1212</v>
      </c>
      <c r="C71" s="47" t="s">
        <v>1208</v>
      </c>
      <c r="D71" s="47" t="s">
        <v>411</v>
      </c>
      <c r="E71" s="46">
        <v>0.18754999999999999</v>
      </c>
      <c r="F71" s="46">
        <v>0.36899999999999999</v>
      </c>
      <c r="G71" s="47">
        <v>32</v>
      </c>
      <c r="H71" s="47">
        <v>32</v>
      </c>
      <c r="I71" s="45">
        <v>13802.57</v>
      </c>
      <c r="J71" s="45">
        <f t="shared" si="2"/>
        <v>441682.24</v>
      </c>
      <c r="K71" s="45">
        <f t="shared" si="3"/>
        <v>441682.24</v>
      </c>
      <c r="L71" s="44" t="s">
        <v>153</v>
      </c>
      <c r="M71" s="49">
        <v>9858</v>
      </c>
      <c r="N71" s="49" t="s">
        <v>1295</v>
      </c>
      <c r="O71" s="49">
        <v>21</v>
      </c>
    </row>
    <row r="72" spans="2:15" x14ac:dyDescent="0.2">
      <c r="B72" s="48" t="s">
        <v>1003</v>
      </c>
      <c r="C72" s="47" t="s">
        <v>1541</v>
      </c>
      <c r="D72" s="47" t="s">
        <v>10</v>
      </c>
      <c r="E72" s="46">
        <v>0.14701499999999998</v>
      </c>
      <c r="F72" s="46">
        <v>0.32669999999999999</v>
      </c>
      <c r="G72" s="47">
        <v>1</v>
      </c>
      <c r="H72" s="47">
        <v>1</v>
      </c>
      <c r="I72" s="45">
        <v>429317</v>
      </c>
      <c r="J72" s="45">
        <f t="shared" si="2"/>
        <v>429317</v>
      </c>
      <c r="K72" s="45">
        <f t="shared" si="3"/>
        <v>429317</v>
      </c>
      <c r="L72" s="44" t="s">
        <v>11</v>
      </c>
      <c r="M72" s="49">
        <v>7375</v>
      </c>
      <c r="N72" s="49" t="s">
        <v>1295</v>
      </c>
      <c r="O72" s="49">
        <v>21</v>
      </c>
    </row>
    <row r="73" spans="2:15" x14ac:dyDescent="0.2">
      <c r="B73" s="48" t="s">
        <v>1412</v>
      </c>
      <c r="C73" s="47" t="s">
        <v>1413</v>
      </c>
      <c r="D73" s="47" t="s">
        <v>411</v>
      </c>
      <c r="E73" s="46">
        <v>0.18754999999999999</v>
      </c>
      <c r="F73" s="46">
        <v>0.35089999999999999</v>
      </c>
      <c r="G73" s="47">
        <v>4</v>
      </c>
      <c r="H73" s="47">
        <v>4</v>
      </c>
      <c r="I73" s="45">
        <v>97661.68</v>
      </c>
      <c r="J73" s="45">
        <f t="shared" si="2"/>
        <v>390646.72</v>
      </c>
      <c r="K73" s="45">
        <f t="shared" si="3"/>
        <v>390646.72</v>
      </c>
      <c r="L73" s="44" t="s">
        <v>439</v>
      </c>
      <c r="M73" s="49">
        <v>9906</v>
      </c>
      <c r="N73" s="49" t="s">
        <v>1295</v>
      </c>
      <c r="O73" s="49">
        <v>21</v>
      </c>
    </row>
    <row r="74" spans="2:15" x14ac:dyDescent="0.2">
      <c r="B74" s="48" t="s">
        <v>162</v>
      </c>
      <c r="C74" s="47" t="s">
        <v>163</v>
      </c>
      <c r="D74" s="47" t="s">
        <v>38</v>
      </c>
      <c r="E74" s="46">
        <v>0.17121499999999998</v>
      </c>
      <c r="F74" s="46">
        <v>0.35089999999999999</v>
      </c>
      <c r="G74" s="47">
        <v>1</v>
      </c>
      <c r="H74" s="47">
        <v>1</v>
      </c>
      <c r="I74" s="45">
        <v>388396.23</v>
      </c>
      <c r="J74" s="45">
        <f t="shared" si="2"/>
        <v>388396.23</v>
      </c>
      <c r="K74" s="45">
        <f t="shared" si="3"/>
        <v>388396.23</v>
      </c>
      <c r="L74" s="44" t="s">
        <v>15</v>
      </c>
      <c r="M74" s="49">
        <v>9093</v>
      </c>
      <c r="N74" s="49" t="s">
        <v>1294</v>
      </c>
      <c r="O74" s="49">
        <v>21</v>
      </c>
    </row>
    <row r="75" spans="2:15" x14ac:dyDescent="0.2">
      <c r="B75" s="48" t="s">
        <v>1490</v>
      </c>
      <c r="C75" s="47" t="s">
        <v>1491</v>
      </c>
      <c r="D75" s="47" t="s">
        <v>411</v>
      </c>
      <c r="E75" s="46">
        <v>0.17121499999999998</v>
      </c>
      <c r="F75" s="46">
        <v>0.35089999999999999</v>
      </c>
      <c r="G75" s="47">
        <v>7</v>
      </c>
      <c r="H75" s="47">
        <v>7</v>
      </c>
      <c r="I75" s="45">
        <v>54045.78</v>
      </c>
      <c r="J75" s="45">
        <f t="shared" si="2"/>
        <v>378320.45999999996</v>
      </c>
      <c r="K75" s="45">
        <f t="shared" si="3"/>
        <v>378320.45999999996</v>
      </c>
      <c r="L75" s="44" t="s">
        <v>439</v>
      </c>
      <c r="M75" s="49">
        <v>9904</v>
      </c>
      <c r="N75" s="49" t="s">
        <v>1295</v>
      </c>
      <c r="O75" s="49">
        <v>21</v>
      </c>
    </row>
    <row r="76" spans="2:15" x14ac:dyDescent="0.2">
      <c r="B76" s="48" t="s">
        <v>1407</v>
      </c>
      <c r="C76" s="47" t="s">
        <v>1408</v>
      </c>
      <c r="D76" s="47" t="s">
        <v>229</v>
      </c>
      <c r="E76" s="46">
        <v>0.18754999999999999</v>
      </c>
      <c r="F76" s="46">
        <v>0.35089999999999999</v>
      </c>
      <c r="G76" s="47">
        <v>23</v>
      </c>
      <c r="H76" s="47">
        <v>23</v>
      </c>
      <c r="I76" s="45">
        <v>15001.24</v>
      </c>
      <c r="J76" s="45">
        <f t="shared" si="2"/>
        <v>345028.52</v>
      </c>
      <c r="K76" s="45">
        <f t="shared" si="3"/>
        <v>345028.52</v>
      </c>
      <c r="L76" s="44" t="s">
        <v>439</v>
      </c>
      <c r="M76" s="49">
        <v>9899</v>
      </c>
      <c r="N76" s="49" t="s">
        <v>1295</v>
      </c>
      <c r="O76" s="49">
        <v>21</v>
      </c>
    </row>
    <row r="77" spans="2:15" x14ac:dyDescent="0.2">
      <c r="B77" s="48" t="s">
        <v>1418</v>
      </c>
      <c r="C77" s="47" t="s">
        <v>1419</v>
      </c>
      <c r="D77" s="47" t="s">
        <v>28</v>
      </c>
      <c r="E77" s="46">
        <v>0.17121499999999998</v>
      </c>
      <c r="F77" s="46">
        <v>0.35089999999999999</v>
      </c>
      <c r="G77" s="47">
        <v>14</v>
      </c>
      <c r="H77" s="47">
        <v>14</v>
      </c>
      <c r="I77" s="45">
        <v>23971.67</v>
      </c>
      <c r="J77" s="45">
        <f t="shared" si="2"/>
        <v>335603.38</v>
      </c>
      <c r="K77" s="45">
        <f t="shared" si="3"/>
        <v>335603.38</v>
      </c>
      <c r="L77" s="44" t="s">
        <v>439</v>
      </c>
      <c r="M77" s="49">
        <v>9929</v>
      </c>
      <c r="N77" s="49" t="s">
        <v>1294</v>
      </c>
      <c r="O77" s="49">
        <v>21</v>
      </c>
    </row>
    <row r="78" spans="2:15" x14ac:dyDescent="0.2">
      <c r="B78" s="48" t="s">
        <v>1368</v>
      </c>
      <c r="C78" s="47" t="s">
        <v>1369</v>
      </c>
      <c r="D78" s="47" t="s">
        <v>28</v>
      </c>
      <c r="E78" s="46">
        <v>0.17121499999999998</v>
      </c>
      <c r="F78" s="46">
        <v>0.35089999999999999</v>
      </c>
      <c r="G78" s="47">
        <v>6</v>
      </c>
      <c r="H78" s="47">
        <v>6</v>
      </c>
      <c r="I78" s="45">
        <v>47943.78</v>
      </c>
      <c r="J78" s="45">
        <f t="shared" si="2"/>
        <v>287662.68</v>
      </c>
      <c r="K78" s="45">
        <f t="shared" si="3"/>
        <v>287662.68</v>
      </c>
      <c r="L78" s="44" t="s">
        <v>439</v>
      </c>
      <c r="M78" s="49">
        <v>9925</v>
      </c>
      <c r="N78" s="49" t="s">
        <v>1294</v>
      </c>
      <c r="O78" s="49">
        <v>21</v>
      </c>
    </row>
    <row r="79" spans="2:15" x14ac:dyDescent="0.2">
      <c r="B79" s="48" t="s">
        <v>1409</v>
      </c>
      <c r="C79" s="47" t="s">
        <v>1410</v>
      </c>
      <c r="D79" s="47" t="s">
        <v>28</v>
      </c>
      <c r="E79" s="46">
        <v>0.17121499999999998</v>
      </c>
      <c r="F79" s="46">
        <v>0.35089999999999999</v>
      </c>
      <c r="G79" s="47">
        <v>18</v>
      </c>
      <c r="H79" s="47">
        <v>18</v>
      </c>
      <c r="I79" s="45">
        <v>14382.83</v>
      </c>
      <c r="J79" s="45">
        <f t="shared" si="2"/>
        <v>258890.94</v>
      </c>
      <c r="K79" s="45">
        <f t="shared" si="3"/>
        <v>258890.94</v>
      </c>
      <c r="L79" s="44" t="s">
        <v>439</v>
      </c>
      <c r="M79" s="49">
        <v>9923</v>
      </c>
      <c r="N79" s="49" t="s">
        <v>1294</v>
      </c>
      <c r="O79" s="49">
        <v>21</v>
      </c>
    </row>
    <row r="80" spans="2:15" x14ac:dyDescent="0.2">
      <c r="B80" s="48" t="s">
        <v>894</v>
      </c>
      <c r="C80" s="47" t="s">
        <v>947</v>
      </c>
      <c r="D80" s="47" t="s">
        <v>482</v>
      </c>
      <c r="E80" s="46">
        <v>0.19964999999999999</v>
      </c>
      <c r="F80" s="46">
        <v>0.36899999999999999</v>
      </c>
      <c r="G80" s="47">
        <v>256</v>
      </c>
      <c r="H80" s="47">
        <v>256</v>
      </c>
      <c r="I80" s="45">
        <v>1000</v>
      </c>
      <c r="J80" s="45">
        <f t="shared" si="2"/>
        <v>256000</v>
      </c>
      <c r="K80" s="45">
        <f t="shared" si="3"/>
        <v>256000</v>
      </c>
      <c r="L80" s="44" t="s">
        <v>948</v>
      </c>
      <c r="M80" s="49">
        <v>5172</v>
      </c>
      <c r="N80" s="49" t="s">
        <v>1296</v>
      </c>
      <c r="O80" s="49">
        <v>21</v>
      </c>
    </row>
    <row r="81" spans="2:15" x14ac:dyDescent="0.2">
      <c r="B81" s="48" t="s">
        <v>1381</v>
      </c>
      <c r="C81" s="47" t="s">
        <v>1382</v>
      </c>
      <c r="D81" s="47" t="s">
        <v>28</v>
      </c>
      <c r="E81" s="46">
        <v>0.17121499999999998</v>
      </c>
      <c r="F81" s="46">
        <v>0.35089999999999999</v>
      </c>
      <c r="G81" s="47">
        <v>9</v>
      </c>
      <c r="H81" s="47">
        <v>9</v>
      </c>
      <c r="I81" s="45">
        <v>27022.66</v>
      </c>
      <c r="J81" s="45">
        <f t="shared" si="2"/>
        <v>243203.94</v>
      </c>
      <c r="K81" s="45">
        <f t="shared" si="3"/>
        <v>243203.94</v>
      </c>
      <c r="L81" s="44" t="s">
        <v>439</v>
      </c>
      <c r="M81" s="49">
        <v>9931</v>
      </c>
      <c r="N81" s="49" t="s">
        <v>1294</v>
      </c>
      <c r="O81" s="49">
        <v>21</v>
      </c>
    </row>
    <row r="82" spans="2:15" x14ac:dyDescent="0.2">
      <c r="B82" s="48" t="s">
        <v>931</v>
      </c>
      <c r="C82" s="47" t="s">
        <v>932</v>
      </c>
      <c r="D82" s="47" t="s">
        <v>72</v>
      </c>
      <c r="E82" s="46">
        <v>0.16940000000000002</v>
      </c>
      <c r="F82" s="46">
        <v>0.35089999999999999</v>
      </c>
      <c r="G82" s="47">
        <v>19</v>
      </c>
      <c r="H82" s="47">
        <v>19</v>
      </c>
      <c r="I82" s="45">
        <v>12798</v>
      </c>
      <c r="J82" s="45">
        <f t="shared" si="2"/>
        <v>243162</v>
      </c>
      <c r="K82" s="45">
        <f t="shared" si="3"/>
        <v>243162</v>
      </c>
      <c r="L82" s="44" t="s">
        <v>73</v>
      </c>
      <c r="M82" s="49">
        <v>9426</v>
      </c>
      <c r="N82" s="49" t="s">
        <v>1294</v>
      </c>
      <c r="O82" s="49">
        <v>21</v>
      </c>
    </row>
    <row r="83" spans="2:15" x14ac:dyDescent="0.2">
      <c r="B83" s="48" t="s">
        <v>1375</v>
      </c>
      <c r="C83" s="47" t="s">
        <v>1376</v>
      </c>
      <c r="D83" s="47" t="s">
        <v>411</v>
      </c>
      <c r="E83" s="46">
        <v>0.17121499999999998</v>
      </c>
      <c r="F83" s="46">
        <v>0.35089999999999999</v>
      </c>
      <c r="G83" s="47">
        <v>1</v>
      </c>
      <c r="H83" s="47">
        <v>1</v>
      </c>
      <c r="I83" s="45">
        <v>239720.64</v>
      </c>
      <c r="J83" s="45">
        <f t="shared" si="2"/>
        <v>239720.64</v>
      </c>
      <c r="K83" s="45">
        <f t="shared" si="3"/>
        <v>239720.64</v>
      </c>
      <c r="L83" s="44" t="s">
        <v>439</v>
      </c>
      <c r="M83" s="49">
        <v>9902</v>
      </c>
      <c r="N83" s="49" t="s">
        <v>1295</v>
      </c>
      <c r="O83" s="49">
        <v>21</v>
      </c>
    </row>
    <row r="84" spans="2:15" x14ac:dyDescent="0.2">
      <c r="B84" s="48" t="s">
        <v>437</v>
      </c>
      <c r="C84" s="47" t="s">
        <v>438</v>
      </c>
      <c r="D84" s="47" t="s">
        <v>229</v>
      </c>
      <c r="E84" s="46">
        <v>0.18754999999999999</v>
      </c>
      <c r="F84" s="46">
        <v>0.36899999999999999</v>
      </c>
      <c r="G84" s="47">
        <v>17</v>
      </c>
      <c r="H84" s="47">
        <v>17</v>
      </c>
      <c r="I84" s="45">
        <v>14092.05</v>
      </c>
      <c r="J84" s="45">
        <f t="shared" si="2"/>
        <v>239564.84999999998</v>
      </c>
      <c r="K84" s="45">
        <f t="shared" si="3"/>
        <v>239564.84999999998</v>
      </c>
      <c r="L84" s="44" t="s">
        <v>439</v>
      </c>
      <c r="M84" s="49">
        <v>9566</v>
      </c>
      <c r="N84" s="49" t="s">
        <v>1295</v>
      </c>
      <c r="O84" s="49">
        <v>10.5</v>
      </c>
    </row>
    <row r="85" spans="2:15" x14ac:dyDescent="0.2">
      <c r="B85" s="48" t="s">
        <v>240</v>
      </c>
      <c r="C85" s="47" t="s">
        <v>241</v>
      </c>
      <c r="D85" s="47" t="s">
        <v>242</v>
      </c>
      <c r="E85" s="46">
        <v>0.18754999999999999</v>
      </c>
      <c r="F85" s="46">
        <v>0.36899999999999999</v>
      </c>
      <c r="G85" s="47">
        <v>8</v>
      </c>
      <c r="H85" s="47">
        <v>8</v>
      </c>
      <c r="I85" s="45">
        <v>27168.9</v>
      </c>
      <c r="J85" s="45">
        <f t="shared" si="2"/>
        <v>217351.2</v>
      </c>
      <c r="K85" s="45">
        <f t="shared" si="3"/>
        <v>217351.2</v>
      </c>
      <c r="L85" s="44" t="s">
        <v>153</v>
      </c>
      <c r="M85" s="49">
        <v>9072</v>
      </c>
      <c r="N85" s="49" t="s">
        <v>1298</v>
      </c>
      <c r="O85" s="49">
        <v>10.5</v>
      </c>
    </row>
    <row r="86" spans="2:15" x14ac:dyDescent="0.2">
      <c r="B86" s="48" t="s">
        <v>1055</v>
      </c>
      <c r="C86" s="47" t="s">
        <v>1247</v>
      </c>
      <c r="D86" s="47" t="s">
        <v>52</v>
      </c>
      <c r="E86" s="46">
        <v>0.17121499999999998</v>
      </c>
      <c r="F86" s="46">
        <v>0.35089999999999999</v>
      </c>
      <c r="G86" s="47">
        <v>6</v>
      </c>
      <c r="H86" s="47">
        <v>6</v>
      </c>
      <c r="I86" s="45">
        <v>35577</v>
      </c>
      <c r="J86" s="45">
        <f t="shared" si="2"/>
        <v>213462</v>
      </c>
      <c r="K86" s="45">
        <f t="shared" si="3"/>
        <v>213462</v>
      </c>
      <c r="L86" s="44" t="s">
        <v>35</v>
      </c>
      <c r="M86" s="49">
        <v>5406</v>
      </c>
      <c r="N86" s="49" t="s">
        <v>1294</v>
      </c>
      <c r="O86" s="49">
        <v>21</v>
      </c>
    </row>
    <row r="87" spans="2:15" x14ac:dyDescent="0.2">
      <c r="B87" s="48" t="s">
        <v>1400</v>
      </c>
      <c r="C87" s="47" t="s">
        <v>1401</v>
      </c>
      <c r="D87" s="47" t="s">
        <v>28</v>
      </c>
      <c r="E87" s="46">
        <v>0.17121499999999998</v>
      </c>
      <c r="F87" s="46">
        <v>0.35089999999999999</v>
      </c>
      <c r="G87" s="47">
        <v>6</v>
      </c>
      <c r="H87" s="47">
        <v>6</v>
      </c>
      <c r="I87" s="45">
        <v>34868.089999999997</v>
      </c>
      <c r="J87" s="45">
        <f t="shared" si="2"/>
        <v>209208.53999999998</v>
      </c>
      <c r="K87" s="45">
        <f t="shared" si="3"/>
        <v>209208.53999999998</v>
      </c>
      <c r="L87" s="44" t="s">
        <v>439</v>
      </c>
      <c r="M87" s="49">
        <v>9928</v>
      </c>
      <c r="N87" s="49" t="s">
        <v>1294</v>
      </c>
      <c r="O87" s="49">
        <v>21</v>
      </c>
    </row>
    <row r="88" spans="2:15" x14ac:dyDescent="0.2">
      <c r="B88" s="48" t="s">
        <v>1383</v>
      </c>
      <c r="C88" s="47" t="s">
        <v>1384</v>
      </c>
      <c r="D88" s="47" t="s">
        <v>28</v>
      </c>
      <c r="E88" s="46">
        <v>0.17121499999999998</v>
      </c>
      <c r="F88" s="46">
        <v>0.35089999999999999</v>
      </c>
      <c r="G88" s="47">
        <v>8</v>
      </c>
      <c r="H88" s="47">
        <v>8</v>
      </c>
      <c r="I88" s="45">
        <v>26150.959999999999</v>
      </c>
      <c r="J88" s="45">
        <f t="shared" si="2"/>
        <v>209207.67999999999</v>
      </c>
      <c r="K88" s="45">
        <f t="shared" si="3"/>
        <v>209207.67999999999</v>
      </c>
      <c r="L88" s="44" t="s">
        <v>439</v>
      </c>
      <c r="M88" s="49">
        <v>9914</v>
      </c>
      <c r="N88" s="49" t="s">
        <v>1294</v>
      </c>
      <c r="O88" s="49">
        <v>21</v>
      </c>
    </row>
    <row r="89" spans="2:15" x14ac:dyDescent="0.2">
      <c r="B89" s="48" t="s">
        <v>1385</v>
      </c>
      <c r="C89" s="47" t="s">
        <v>1386</v>
      </c>
      <c r="D89" s="47" t="s">
        <v>28</v>
      </c>
      <c r="E89" s="46">
        <v>0.17121499999999998</v>
      </c>
      <c r="F89" s="46">
        <v>0.35089999999999999</v>
      </c>
      <c r="G89" s="47">
        <v>8</v>
      </c>
      <c r="H89" s="47">
        <v>8</v>
      </c>
      <c r="I89" s="45">
        <v>26150.959999999999</v>
      </c>
      <c r="J89" s="45">
        <f t="shared" si="2"/>
        <v>209207.67999999999</v>
      </c>
      <c r="K89" s="45">
        <f t="shared" si="3"/>
        <v>209207.67999999999</v>
      </c>
      <c r="L89" s="44" t="s">
        <v>439</v>
      </c>
      <c r="M89" s="49">
        <v>9915</v>
      </c>
      <c r="N89" s="49" t="s">
        <v>1294</v>
      </c>
      <c r="O89" s="49">
        <v>21</v>
      </c>
    </row>
    <row r="90" spans="2:15" x14ac:dyDescent="0.2">
      <c r="B90" s="48" t="s">
        <v>1122</v>
      </c>
      <c r="C90" s="47" t="s">
        <v>1544</v>
      </c>
      <c r="D90" s="47" t="s">
        <v>10</v>
      </c>
      <c r="E90" s="46">
        <v>0.14701499999999998</v>
      </c>
      <c r="F90" s="46">
        <v>0.32669999999999999</v>
      </c>
      <c r="G90" s="47">
        <v>1</v>
      </c>
      <c r="H90" s="47">
        <v>1</v>
      </c>
      <c r="I90" s="45">
        <v>201600.01</v>
      </c>
      <c r="J90" s="45">
        <f t="shared" si="2"/>
        <v>201600.01</v>
      </c>
      <c r="K90" s="45">
        <f t="shared" si="3"/>
        <v>201600.01</v>
      </c>
      <c r="L90" s="44" t="s">
        <v>32</v>
      </c>
      <c r="M90" s="49">
        <v>9825</v>
      </c>
      <c r="N90" s="49" t="s">
        <v>1295</v>
      </c>
      <c r="O90" s="49">
        <v>21</v>
      </c>
    </row>
    <row r="91" spans="2:15" x14ac:dyDescent="0.2">
      <c r="B91" s="48" t="s">
        <v>235</v>
      </c>
      <c r="C91" s="47" t="s">
        <v>236</v>
      </c>
      <c r="D91" s="47" t="s">
        <v>237</v>
      </c>
      <c r="E91" s="46">
        <v>0.18754999999999999</v>
      </c>
      <c r="F91" s="46">
        <v>0.36899999999999999</v>
      </c>
      <c r="G91" s="47">
        <v>17</v>
      </c>
      <c r="H91" s="47">
        <v>17</v>
      </c>
      <c r="I91" s="45">
        <v>11700</v>
      </c>
      <c r="J91" s="45">
        <f t="shared" si="2"/>
        <v>198900</v>
      </c>
      <c r="K91" s="45">
        <f t="shared" si="3"/>
        <v>198900</v>
      </c>
      <c r="L91" s="44" t="s">
        <v>146</v>
      </c>
      <c r="M91" s="49">
        <v>9740</v>
      </c>
      <c r="N91" s="49" t="s">
        <v>1298</v>
      </c>
      <c r="O91" s="49">
        <v>21</v>
      </c>
    </row>
    <row r="92" spans="2:15" x14ac:dyDescent="0.2">
      <c r="B92" s="48" t="s">
        <v>227</v>
      </c>
      <c r="C92" s="47" t="s">
        <v>228</v>
      </c>
      <c r="D92" s="47" t="s">
        <v>229</v>
      </c>
      <c r="E92" s="46">
        <v>0.18754999999999999</v>
      </c>
      <c r="F92" s="46">
        <v>0.36899999999999999</v>
      </c>
      <c r="G92" s="47">
        <v>60</v>
      </c>
      <c r="H92" s="47">
        <v>60</v>
      </c>
      <c r="I92" s="45">
        <v>2925.01</v>
      </c>
      <c r="J92" s="45">
        <f t="shared" si="2"/>
        <v>175500.6</v>
      </c>
      <c r="K92" s="45">
        <f t="shared" si="3"/>
        <v>175500.6</v>
      </c>
      <c r="L92" s="44" t="s">
        <v>230</v>
      </c>
      <c r="M92" s="49">
        <v>9623</v>
      </c>
      <c r="N92" s="49" t="s">
        <v>1295</v>
      </c>
      <c r="O92" s="49">
        <v>21</v>
      </c>
    </row>
    <row r="93" spans="2:15" x14ac:dyDescent="0.2">
      <c r="B93" s="48" t="s">
        <v>91</v>
      </c>
      <c r="C93" s="47" t="s">
        <v>1615</v>
      </c>
      <c r="D93" s="47" t="s">
        <v>10</v>
      </c>
      <c r="E93" s="46">
        <v>0.14701499999999998</v>
      </c>
      <c r="F93" s="46">
        <v>0.32669999999999999</v>
      </c>
      <c r="G93" s="47">
        <v>0</v>
      </c>
      <c r="H93" s="47">
        <v>1</v>
      </c>
      <c r="I93" s="45">
        <v>172543</v>
      </c>
      <c r="J93" s="45">
        <f t="shared" si="2"/>
        <v>0</v>
      </c>
      <c r="K93" s="45">
        <f t="shared" si="3"/>
        <v>172543</v>
      </c>
      <c r="L93" s="44" t="s">
        <v>92</v>
      </c>
      <c r="M93" s="49">
        <v>8060</v>
      </c>
      <c r="N93" s="49" t="s">
        <v>1295</v>
      </c>
      <c r="O93" s="49">
        <v>21</v>
      </c>
    </row>
    <row r="94" spans="2:15" x14ac:dyDescent="0.2">
      <c r="B94" s="48" t="s">
        <v>214</v>
      </c>
      <c r="C94" s="47" t="s">
        <v>215</v>
      </c>
      <c r="D94" s="47" t="s">
        <v>216</v>
      </c>
      <c r="E94" s="46">
        <v>0.18754999999999999</v>
      </c>
      <c r="F94" s="46">
        <v>0.36899999999999999</v>
      </c>
      <c r="G94" s="47">
        <v>72</v>
      </c>
      <c r="H94" s="47">
        <v>72</v>
      </c>
      <c r="I94" s="45">
        <v>2390.46</v>
      </c>
      <c r="J94" s="45">
        <f t="shared" si="2"/>
        <v>172113.12</v>
      </c>
      <c r="K94" s="45">
        <f t="shared" si="3"/>
        <v>172113.12</v>
      </c>
      <c r="L94" s="44" t="s">
        <v>153</v>
      </c>
      <c r="M94" s="49">
        <v>6319</v>
      </c>
      <c r="N94" s="49" t="s">
        <v>1298</v>
      </c>
      <c r="O94" s="49">
        <v>21</v>
      </c>
    </row>
    <row r="95" spans="2:15" x14ac:dyDescent="0.2">
      <c r="B95" s="48" t="s">
        <v>1503</v>
      </c>
      <c r="C95" s="47" t="s">
        <v>1504</v>
      </c>
      <c r="D95" s="47" t="s">
        <v>351</v>
      </c>
      <c r="E95" s="46">
        <v>0.16940000000000002</v>
      </c>
      <c r="F95" s="46">
        <v>0.36899999999999999</v>
      </c>
      <c r="G95" s="47">
        <v>1</v>
      </c>
      <c r="H95" s="47">
        <v>1</v>
      </c>
      <c r="I95" s="45">
        <v>171090.84</v>
      </c>
      <c r="J95" s="45">
        <f t="shared" si="2"/>
        <v>171090.84</v>
      </c>
      <c r="K95" s="45">
        <f t="shared" si="3"/>
        <v>171090.84</v>
      </c>
      <c r="L95" s="44" t="s">
        <v>439</v>
      </c>
      <c r="M95" s="49">
        <v>9955</v>
      </c>
      <c r="N95" s="49" t="s">
        <v>1295</v>
      </c>
      <c r="O95" s="49">
        <v>21</v>
      </c>
    </row>
    <row r="96" spans="2:15" x14ac:dyDescent="0.2">
      <c r="B96" s="48" t="s">
        <v>1477</v>
      </c>
      <c r="C96" s="47" t="s">
        <v>1478</v>
      </c>
      <c r="D96" s="47" t="s">
        <v>18</v>
      </c>
      <c r="E96" s="46">
        <v>0.17121499999999998</v>
      </c>
      <c r="F96" s="46">
        <v>0.32669999999999999</v>
      </c>
      <c r="G96" s="47">
        <v>1</v>
      </c>
      <c r="H96" s="47">
        <v>1</v>
      </c>
      <c r="I96" s="45">
        <v>170500</v>
      </c>
      <c r="J96" s="45">
        <f t="shared" si="2"/>
        <v>170500</v>
      </c>
      <c r="K96" s="45">
        <f t="shared" si="3"/>
        <v>170500</v>
      </c>
      <c r="L96" s="44" t="s">
        <v>35</v>
      </c>
      <c r="M96" s="49">
        <v>6013</v>
      </c>
      <c r="N96" s="49" t="s">
        <v>1294</v>
      </c>
      <c r="O96" s="49">
        <v>21</v>
      </c>
    </row>
    <row r="97" spans="2:15" x14ac:dyDescent="0.2">
      <c r="B97" s="48" t="s">
        <v>204</v>
      </c>
      <c r="C97" s="47" t="s">
        <v>1036</v>
      </c>
      <c r="D97" s="47" t="s">
        <v>206</v>
      </c>
      <c r="E97" s="46">
        <v>0.18754999999999999</v>
      </c>
      <c r="F97" s="46">
        <v>0.36899999999999999</v>
      </c>
      <c r="G97" s="47">
        <v>1</v>
      </c>
      <c r="H97" s="47">
        <v>1</v>
      </c>
      <c r="I97" s="45">
        <v>159250</v>
      </c>
      <c r="J97" s="45">
        <f t="shared" si="2"/>
        <v>159250</v>
      </c>
      <c r="K97" s="45">
        <f t="shared" si="3"/>
        <v>159250</v>
      </c>
      <c r="L97" s="44" t="s">
        <v>207</v>
      </c>
      <c r="M97" s="49">
        <v>1221</v>
      </c>
      <c r="N97" s="49" t="s">
        <v>1298</v>
      </c>
      <c r="O97" s="49">
        <v>10.5</v>
      </c>
    </row>
    <row r="98" spans="2:15" x14ac:dyDescent="0.2">
      <c r="B98" s="48" t="s">
        <v>247</v>
      </c>
      <c r="C98" s="47" t="s">
        <v>248</v>
      </c>
      <c r="D98" s="47" t="s">
        <v>152</v>
      </c>
      <c r="E98" s="46">
        <v>0.18754999999999999</v>
      </c>
      <c r="F98" s="46">
        <v>0.36899999999999999</v>
      </c>
      <c r="G98" s="47">
        <v>57</v>
      </c>
      <c r="H98" s="47">
        <v>57</v>
      </c>
      <c r="I98" s="45">
        <v>2730</v>
      </c>
      <c r="J98" s="45">
        <f t="shared" si="2"/>
        <v>155610</v>
      </c>
      <c r="K98" s="45">
        <f t="shared" si="3"/>
        <v>155610</v>
      </c>
      <c r="L98" s="44" t="s">
        <v>168</v>
      </c>
      <c r="M98" s="49">
        <v>3675</v>
      </c>
      <c r="N98" s="49" t="s">
        <v>1297</v>
      </c>
      <c r="O98" s="49">
        <v>21</v>
      </c>
    </row>
    <row r="99" spans="2:15" x14ac:dyDescent="0.2">
      <c r="B99" s="48" t="s">
        <v>1397</v>
      </c>
      <c r="C99" s="47" t="s">
        <v>1398</v>
      </c>
      <c r="D99" s="47" t="s">
        <v>411</v>
      </c>
      <c r="E99" s="46">
        <v>0.17121499999999998</v>
      </c>
      <c r="F99" s="46">
        <v>0.35089999999999999</v>
      </c>
      <c r="G99" s="47">
        <v>2</v>
      </c>
      <c r="H99" s="47">
        <v>2</v>
      </c>
      <c r="I99" s="45">
        <v>73659.31</v>
      </c>
      <c r="J99" s="45">
        <f t="shared" si="2"/>
        <v>147318.62</v>
      </c>
      <c r="K99" s="45">
        <f t="shared" si="3"/>
        <v>147318.62</v>
      </c>
      <c r="L99" s="44" t="s">
        <v>439</v>
      </c>
      <c r="M99" s="49">
        <v>9905</v>
      </c>
      <c r="N99" s="49" t="s">
        <v>1295</v>
      </c>
      <c r="O99" s="49">
        <v>21</v>
      </c>
    </row>
    <row r="100" spans="2:15" x14ac:dyDescent="0.2">
      <c r="B100" s="48" t="s">
        <v>1162</v>
      </c>
      <c r="C100" s="47" t="s">
        <v>1163</v>
      </c>
      <c r="D100" s="47" t="s">
        <v>28</v>
      </c>
      <c r="E100" s="46">
        <v>0.17121499999999998</v>
      </c>
      <c r="F100" s="46">
        <v>0.36899999999999999</v>
      </c>
      <c r="G100" s="47">
        <v>8</v>
      </c>
      <c r="H100" s="47">
        <v>8</v>
      </c>
      <c r="I100" s="45">
        <v>17504.45</v>
      </c>
      <c r="J100" s="45">
        <f t="shared" si="2"/>
        <v>140035.6</v>
      </c>
      <c r="K100" s="45">
        <f t="shared" si="3"/>
        <v>140035.6</v>
      </c>
      <c r="L100" s="44" t="s">
        <v>153</v>
      </c>
      <c r="M100" s="49">
        <v>8726</v>
      </c>
      <c r="N100" s="49" t="s">
        <v>1294</v>
      </c>
      <c r="O100" s="49">
        <v>21</v>
      </c>
    </row>
    <row r="101" spans="2:15" x14ac:dyDescent="0.2">
      <c r="B101" s="48" t="s">
        <v>1218</v>
      </c>
      <c r="C101" s="47" t="s">
        <v>1283</v>
      </c>
      <c r="D101" s="47" t="s">
        <v>52</v>
      </c>
      <c r="E101" s="46">
        <v>0.17121499999999998</v>
      </c>
      <c r="F101" s="46">
        <v>0.35089999999999999</v>
      </c>
      <c r="G101" s="47">
        <v>2</v>
      </c>
      <c r="H101" s="47">
        <v>2</v>
      </c>
      <c r="I101" s="45">
        <v>58993.01</v>
      </c>
      <c r="J101" s="45">
        <f t="shared" si="2"/>
        <v>117986.02</v>
      </c>
      <c r="K101" s="45">
        <f t="shared" si="3"/>
        <v>117986.02</v>
      </c>
      <c r="L101" s="44" t="s">
        <v>35</v>
      </c>
      <c r="M101" s="49">
        <v>5386</v>
      </c>
      <c r="N101" s="49" t="s">
        <v>1294</v>
      </c>
      <c r="O101" s="49">
        <v>21</v>
      </c>
    </row>
    <row r="102" spans="2:15" x14ac:dyDescent="0.2">
      <c r="B102" s="48" t="s">
        <v>1199</v>
      </c>
      <c r="C102" s="47" t="s">
        <v>1198</v>
      </c>
      <c r="D102" s="47" t="s">
        <v>581</v>
      </c>
      <c r="E102" s="46">
        <v>0.19359999999999999</v>
      </c>
      <c r="F102" s="46">
        <v>0.37509999999999999</v>
      </c>
      <c r="G102" s="47">
        <v>10</v>
      </c>
      <c r="H102" s="47">
        <v>10</v>
      </c>
      <c r="I102" s="45">
        <v>11772.78</v>
      </c>
      <c r="J102" s="45">
        <f t="shared" si="2"/>
        <v>117727.8</v>
      </c>
      <c r="K102" s="45">
        <f t="shared" si="3"/>
        <v>117727.8</v>
      </c>
      <c r="L102" s="44" t="s">
        <v>153</v>
      </c>
      <c r="M102" s="49">
        <v>9862</v>
      </c>
      <c r="N102" s="49" t="s">
        <v>1296</v>
      </c>
      <c r="O102" s="49">
        <v>21</v>
      </c>
    </row>
    <row r="103" spans="2:15" x14ac:dyDescent="0.2">
      <c r="B103" s="48" t="s">
        <v>303</v>
      </c>
      <c r="C103" s="47" t="s">
        <v>304</v>
      </c>
      <c r="D103" s="47" t="s">
        <v>229</v>
      </c>
      <c r="E103" s="46">
        <v>0.18754999999999999</v>
      </c>
      <c r="F103" s="46">
        <v>0.36899999999999999</v>
      </c>
      <c r="G103" s="47">
        <v>16</v>
      </c>
      <c r="H103" s="47">
        <v>16</v>
      </c>
      <c r="I103" s="45">
        <v>6045</v>
      </c>
      <c r="J103" s="45">
        <f t="shared" si="2"/>
        <v>96720</v>
      </c>
      <c r="K103" s="45">
        <f t="shared" si="3"/>
        <v>96720</v>
      </c>
      <c r="L103" s="44" t="s">
        <v>230</v>
      </c>
      <c r="M103" s="49">
        <v>3143</v>
      </c>
      <c r="N103" s="49" t="s">
        <v>1295</v>
      </c>
      <c r="O103" s="49">
        <v>21</v>
      </c>
    </row>
    <row r="104" spans="2:15" x14ac:dyDescent="0.2">
      <c r="B104" s="48" t="s">
        <v>286</v>
      </c>
      <c r="C104" s="47" t="s">
        <v>287</v>
      </c>
      <c r="D104" s="47" t="s">
        <v>152</v>
      </c>
      <c r="E104" s="46">
        <v>0.18754999999999999</v>
      </c>
      <c r="F104" s="46">
        <v>0.36899999999999999</v>
      </c>
      <c r="G104" s="47">
        <v>10</v>
      </c>
      <c r="H104" s="47">
        <v>10</v>
      </c>
      <c r="I104" s="45">
        <v>9295</v>
      </c>
      <c r="J104" s="45">
        <f t="shared" si="2"/>
        <v>92950</v>
      </c>
      <c r="K104" s="45">
        <f t="shared" si="3"/>
        <v>92950</v>
      </c>
      <c r="L104" s="44" t="s">
        <v>153</v>
      </c>
      <c r="M104" s="49">
        <v>9036</v>
      </c>
      <c r="N104" s="49" t="s">
        <v>1297</v>
      </c>
      <c r="O104" s="49">
        <v>21</v>
      </c>
    </row>
    <row r="105" spans="2:15" x14ac:dyDescent="0.2">
      <c r="B105" s="48" t="s">
        <v>1420</v>
      </c>
      <c r="C105" s="47" t="s">
        <v>1421</v>
      </c>
      <c r="D105" s="47" t="s">
        <v>229</v>
      </c>
      <c r="E105" s="46">
        <v>0.18754999999999999</v>
      </c>
      <c r="F105" s="46">
        <v>0.35089999999999999</v>
      </c>
      <c r="G105" s="47">
        <v>8</v>
      </c>
      <c r="H105" s="47">
        <v>8</v>
      </c>
      <c r="I105" s="45">
        <v>11364.47</v>
      </c>
      <c r="J105" s="45">
        <f t="shared" si="2"/>
        <v>90915.76</v>
      </c>
      <c r="K105" s="45">
        <f t="shared" si="3"/>
        <v>90915.76</v>
      </c>
      <c r="L105" s="44" t="s">
        <v>439</v>
      </c>
      <c r="M105" s="49">
        <v>9900</v>
      </c>
      <c r="N105" s="49" t="s">
        <v>1295</v>
      </c>
      <c r="O105" s="49">
        <v>21</v>
      </c>
    </row>
    <row r="106" spans="2:15" x14ac:dyDescent="0.2">
      <c r="B106" s="48" t="s">
        <v>322</v>
      </c>
      <c r="C106" s="47" t="s">
        <v>323</v>
      </c>
      <c r="D106" s="47" t="s">
        <v>324</v>
      </c>
      <c r="E106" s="46">
        <v>0.18754999999999999</v>
      </c>
      <c r="F106" s="46">
        <v>0.36899999999999999</v>
      </c>
      <c r="G106" s="47">
        <v>36</v>
      </c>
      <c r="H106" s="47">
        <v>36</v>
      </c>
      <c r="I106" s="45">
        <v>2360</v>
      </c>
      <c r="J106" s="45">
        <f t="shared" si="2"/>
        <v>84960</v>
      </c>
      <c r="K106" s="45">
        <f t="shared" si="3"/>
        <v>84960</v>
      </c>
      <c r="L106" s="44" t="s">
        <v>153</v>
      </c>
      <c r="M106" s="49">
        <v>6880</v>
      </c>
      <c r="N106" s="49" t="s">
        <v>1297</v>
      </c>
      <c r="O106" s="49">
        <v>21</v>
      </c>
    </row>
    <row r="107" spans="2:15" x14ac:dyDescent="0.2">
      <c r="B107" s="48" t="s">
        <v>1492</v>
      </c>
      <c r="C107" s="47" t="s">
        <v>1529</v>
      </c>
      <c r="D107" s="47" t="s">
        <v>229</v>
      </c>
      <c r="E107" s="46">
        <v>0.18754999999999999</v>
      </c>
      <c r="F107" s="46">
        <v>0.36899999999999999</v>
      </c>
      <c r="G107" s="47">
        <v>7</v>
      </c>
      <c r="H107" s="47">
        <v>7</v>
      </c>
      <c r="I107" s="45">
        <v>12099.72</v>
      </c>
      <c r="J107" s="45">
        <f t="shared" si="2"/>
        <v>84698.04</v>
      </c>
      <c r="K107" s="45">
        <f t="shared" si="3"/>
        <v>84698.04</v>
      </c>
      <c r="L107" s="44" t="s">
        <v>439</v>
      </c>
      <c r="M107" s="49">
        <v>8765</v>
      </c>
      <c r="N107" s="49" t="s">
        <v>1295</v>
      </c>
      <c r="O107" s="49">
        <v>21</v>
      </c>
    </row>
    <row r="108" spans="2:15" x14ac:dyDescent="0.2">
      <c r="B108" s="48" t="s">
        <v>1213</v>
      </c>
      <c r="C108" s="47" t="s">
        <v>1209</v>
      </c>
      <c r="D108" s="47" t="s">
        <v>411</v>
      </c>
      <c r="E108" s="46">
        <v>0.18754999999999999</v>
      </c>
      <c r="F108" s="46">
        <v>0.36899999999999999</v>
      </c>
      <c r="G108" s="47">
        <v>6</v>
      </c>
      <c r="H108" s="47">
        <v>6</v>
      </c>
      <c r="I108" s="45">
        <v>13802.57</v>
      </c>
      <c r="J108" s="45">
        <f t="shared" si="2"/>
        <v>82815.42</v>
      </c>
      <c r="K108" s="45">
        <f t="shared" si="3"/>
        <v>82815.42</v>
      </c>
      <c r="L108" s="44" t="s">
        <v>153</v>
      </c>
      <c r="M108" s="49">
        <v>9856</v>
      </c>
      <c r="N108" s="49" t="s">
        <v>1295</v>
      </c>
      <c r="O108" s="49">
        <v>21</v>
      </c>
    </row>
    <row r="109" spans="2:15" x14ac:dyDescent="0.2">
      <c r="B109" s="48" t="s">
        <v>1450</v>
      </c>
      <c r="C109" s="47" t="s">
        <v>1451</v>
      </c>
      <c r="D109" s="47" t="s">
        <v>28</v>
      </c>
      <c r="E109" s="46">
        <v>0.17121499999999998</v>
      </c>
      <c r="F109" s="46">
        <v>0.35089999999999999</v>
      </c>
      <c r="G109" s="47">
        <v>2</v>
      </c>
      <c r="H109" s="47">
        <v>2</v>
      </c>
      <c r="I109" s="45">
        <v>41405.93</v>
      </c>
      <c r="J109" s="45">
        <f t="shared" si="2"/>
        <v>82811.86</v>
      </c>
      <c r="K109" s="45">
        <f t="shared" si="3"/>
        <v>82811.86</v>
      </c>
      <c r="L109" s="44" t="s">
        <v>439</v>
      </c>
      <c r="M109" s="49">
        <v>9936</v>
      </c>
      <c r="N109" s="49" t="s">
        <v>1294</v>
      </c>
      <c r="O109" s="49">
        <v>21</v>
      </c>
    </row>
    <row r="110" spans="2:15" x14ac:dyDescent="0.2">
      <c r="B110" s="48" t="s">
        <v>251</v>
      </c>
      <c r="C110" s="47" t="s">
        <v>252</v>
      </c>
      <c r="D110" s="47" t="s">
        <v>253</v>
      </c>
      <c r="E110" s="46">
        <v>0.16940000000000002</v>
      </c>
      <c r="F110" s="46">
        <v>0.35089999999999999</v>
      </c>
      <c r="G110" s="47">
        <v>3</v>
      </c>
      <c r="H110" s="47">
        <v>3</v>
      </c>
      <c r="I110" s="45">
        <v>26918.52</v>
      </c>
      <c r="J110" s="45">
        <f t="shared" si="2"/>
        <v>80755.56</v>
      </c>
      <c r="K110" s="45">
        <f t="shared" si="3"/>
        <v>80755.56</v>
      </c>
      <c r="L110" s="44" t="s">
        <v>73</v>
      </c>
      <c r="M110" s="49">
        <v>9099</v>
      </c>
      <c r="N110" s="49" t="s">
        <v>1294</v>
      </c>
      <c r="O110" s="49">
        <v>21</v>
      </c>
    </row>
    <row r="111" spans="2:15" x14ac:dyDescent="0.2">
      <c r="B111" s="48" t="s">
        <v>333</v>
      </c>
      <c r="C111" s="47" t="s">
        <v>334</v>
      </c>
      <c r="D111" s="47" t="s">
        <v>152</v>
      </c>
      <c r="E111" s="46">
        <v>0.18754999999999999</v>
      </c>
      <c r="F111" s="46">
        <v>0.36899999999999999</v>
      </c>
      <c r="G111" s="47">
        <v>23</v>
      </c>
      <c r="H111" s="47">
        <v>23</v>
      </c>
      <c r="I111" s="45">
        <v>3250</v>
      </c>
      <c r="J111" s="45">
        <f t="shared" si="2"/>
        <v>74750</v>
      </c>
      <c r="K111" s="45">
        <f t="shared" si="3"/>
        <v>74750</v>
      </c>
      <c r="L111" s="44" t="s">
        <v>168</v>
      </c>
      <c r="M111" s="49">
        <v>7118</v>
      </c>
      <c r="N111" s="49" t="s">
        <v>1297</v>
      </c>
      <c r="O111" s="49">
        <v>21</v>
      </c>
    </row>
    <row r="112" spans="2:15" x14ac:dyDescent="0.2">
      <c r="B112" s="48" t="s">
        <v>1245</v>
      </c>
      <c r="C112" s="47" t="s">
        <v>1246</v>
      </c>
      <c r="D112" s="47" t="s">
        <v>52</v>
      </c>
      <c r="E112" s="46">
        <v>0.17121499999999998</v>
      </c>
      <c r="F112" s="46">
        <v>0.35089999999999999</v>
      </c>
      <c r="G112" s="47">
        <v>2</v>
      </c>
      <c r="H112" s="47">
        <v>2</v>
      </c>
      <c r="I112" s="45">
        <v>30927.5</v>
      </c>
      <c r="J112" s="45">
        <f t="shared" si="2"/>
        <v>61855</v>
      </c>
      <c r="K112" s="45">
        <f t="shared" si="3"/>
        <v>61855</v>
      </c>
      <c r="L112" s="44" t="s">
        <v>35</v>
      </c>
      <c r="M112" s="49">
        <v>9873</v>
      </c>
      <c r="N112" s="49" t="s">
        <v>1294</v>
      </c>
      <c r="O112" s="49">
        <v>21</v>
      </c>
    </row>
    <row r="113" spans="2:15" x14ac:dyDescent="0.2">
      <c r="B113" s="48" t="s">
        <v>341</v>
      </c>
      <c r="C113" s="47" t="s">
        <v>342</v>
      </c>
      <c r="D113" s="47" t="s">
        <v>229</v>
      </c>
      <c r="E113" s="46">
        <v>0.18754999999999999</v>
      </c>
      <c r="F113" s="46">
        <v>0.36899999999999999</v>
      </c>
      <c r="G113" s="47">
        <v>10</v>
      </c>
      <c r="H113" s="47">
        <v>10</v>
      </c>
      <c r="I113" s="45">
        <v>6045</v>
      </c>
      <c r="J113" s="45">
        <f t="shared" si="2"/>
        <v>60450</v>
      </c>
      <c r="K113" s="45">
        <f t="shared" si="3"/>
        <v>60450</v>
      </c>
      <c r="L113" s="44" t="s">
        <v>230</v>
      </c>
      <c r="M113" s="49">
        <v>3142</v>
      </c>
      <c r="N113" s="49" t="s">
        <v>1295</v>
      </c>
      <c r="O113" s="49">
        <v>21</v>
      </c>
    </row>
    <row r="114" spans="2:15" x14ac:dyDescent="0.2">
      <c r="B114" s="48" t="s">
        <v>1244</v>
      </c>
      <c r="C114" s="47" t="s">
        <v>1282</v>
      </c>
      <c r="D114" s="47" t="s">
        <v>52</v>
      </c>
      <c r="E114" s="46">
        <v>0.17121499999999998</v>
      </c>
      <c r="F114" s="46">
        <v>0.35089999999999999</v>
      </c>
      <c r="G114" s="47">
        <v>2</v>
      </c>
      <c r="H114" s="47">
        <v>2</v>
      </c>
      <c r="I114" s="45">
        <v>28631</v>
      </c>
      <c r="J114" s="45">
        <f t="shared" si="2"/>
        <v>57262</v>
      </c>
      <c r="K114" s="45">
        <f t="shared" si="3"/>
        <v>57262</v>
      </c>
      <c r="L114" s="44" t="s">
        <v>35</v>
      </c>
      <c r="M114" s="49">
        <v>9796</v>
      </c>
      <c r="N114" s="49" t="s">
        <v>1294</v>
      </c>
      <c r="O114" s="49">
        <v>21</v>
      </c>
    </row>
    <row r="115" spans="2:15" x14ac:dyDescent="0.2">
      <c r="B115" s="48" t="s">
        <v>1068</v>
      </c>
      <c r="C115" s="47" t="s">
        <v>1069</v>
      </c>
      <c r="D115" s="47" t="s">
        <v>106</v>
      </c>
      <c r="E115" s="46">
        <v>0.19359999999999999</v>
      </c>
      <c r="F115" s="46">
        <v>0.37509999999999999</v>
      </c>
      <c r="G115" s="47">
        <v>1</v>
      </c>
      <c r="H115" s="47">
        <v>1</v>
      </c>
      <c r="I115" s="45">
        <v>53665.08</v>
      </c>
      <c r="J115" s="45">
        <f t="shared" si="2"/>
        <v>53665.08</v>
      </c>
      <c r="K115" s="45">
        <f t="shared" si="3"/>
        <v>53665.08</v>
      </c>
      <c r="L115" s="44" t="s">
        <v>107</v>
      </c>
      <c r="M115" s="49">
        <v>8787</v>
      </c>
      <c r="N115" s="49" t="s">
        <v>1294</v>
      </c>
      <c r="O115" s="49">
        <v>21</v>
      </c>
    </row>
    <row r="116" spans="2:15" x14ac:dyDescent="0.2">
      <c r="B116" s="48" t="s">
        <v>1390</v>
      </c>
      <c r="C116" s="47" t="s">
        <v>1575</v>
      </c>
      <c r="D116" s="47" t="s">
        <v>229</v>
      </c>
      <c r="E116" s="46">
        <v>0.18754999999999999</v>
      </c>
      <c r="F116" s="46">
        <v>0.36899999999999999</v>
      </c>
      <c r="G116" s="47">
        <v>2</v>
      </c>
      <c r="H116" s="47">
        <v>2</v>
      </c>
      <c r="I116" s="45">
        <v>25458.35</v>
      </c>
      <c r="J116" s="45">
        <f t="shared" si="2"/>
        <v>50916.7</v>
      </c>
      <c r="K116" s="45">
        <f t="shared" si="3"/>
        <v>50916.7</v>
      </c>
      <c r="L116" s="44" t="s">
        <v>439</v>
      </c>
      <c r="M116" s="49">
        <v>8768</v>
      </c>
      <c r="N116" s="49" t="s">
        <v>1295</v>
      </c>
      <c r="O116" s="49">
        <v>21</v>
      </c>
    </row>
    <row r="117" spans="2:15" x14ac:dyDescent="0.2">
      <c r="B117" s="48" t="s">
        <v>346</v>
      </c>
      <c r="C117" s="47" t="s">
        <v>347</v>
      </c>
      <c r="D117" s="47" t="s">
        <v>233</v>
      </c>
      <c r="E117" s="46">
        <v>0.19359999999999999</v>
      </c>
      <c r="F117" s="46">
        <v>0.37509999999999999</v>
      </c>
      <c r="G117" s="47">
        <v>8</v>
      </c>
      <c r="H117" s="47">
        <v>8</v>
      </c>
      <c r="I117" s="45">
        <v>6303.79</v>
      </c>
      <c r="J117" s="45">
        <f t="shared" si="2"/>
        <v>50430.32</v>
      </c>
      <c r="K117" s="45">
        <f t="shared" si="3"/>
        <v>50430.32</v>
      </c>
      <c r="L117" s="44" t="s">
        <v>348</v>
      </c>
      <c r="M117" s="49">
        <v>4048</v>
      </c>
      <c r="N117" s="49" t="s">
        <v>1297</v>
      </c>
      <c r="O117" s="49">
        <v>21</v>
      </c>
    </row>
    <row r="118" spans="2:15" x14ac:dyDescent="0.2">
      <c r="B118" s="48" t="s">
        <v>1392</v>
      </c>
      <c r="C118" s="47" t="s">
        <v>1393</v>
      </c>
      <c r="D118" s="47" t="s">
        <v>28</v>
      </c>
      <c r="E118" s="46">
        <v>0.17121499999999998</v>
      </c>
      <c r="F118" s="46">
        <v>0.35089999999999999</v>
      </c>
      <c r="G118" s="47">
        <v>2</v>
      </c>
      <c r="H118" s="47">
        <v>2</v>
      </c>
      <c r="I118" s="45">
        <v>22664.1</v>
      </c>
      <c r="J118" s="45">
        <f t="shared" si="2"/>
        <v>45328.2</v>
      </c>
      <c r="K118" s="45">
        <f t="shared" si="3"/>
        <v>45328.2</v>
      </c>
      <c r="L118" s="44" t="s">
        <v>439</v>
      </c>
      <c r="M118" s="49">
        <v>9930</v>
      </c>
      <c r="N118" s="49" t="s">
        <v>1294</v>
      </c>
      <c r="O118" s="49">
        <v>21</v>
      </c>
    </row>
    <row r="119" spans="2:15" x14ac:dyDescent="0.2">
      <c r="B119" s="48" t="s">
        <v>282</v>
      </c>
      <c r="C119" s="47" t="s">
        <v>283</v>
      </c>
      <c r="D119" s="47" t="s">
        <v>253</v>
      </c>
      <c r="E119" s="46">
        <v>0.16940000000000002</v>
      </c>
      <c r="F119" s="46">
        <v>0.35089999999999999</v>
      </c>
      <c r="G119" s="47">
        <v>2</v>
      </c>
      <c r="H119" s="47">
        <v>2</v>
      </c>
      <c r="I119" s="45">
        <v>21000</v>
      </c>
      <c r="J119" s="45">
        <f t="shared" si="2"/>
        <v>42000</v>
      </c>
      <c r="K119" s="45">
        <f t="shared" si="3"/>
        <v>42000</v>
      </c>
      <c r="L119" s="44" t="s">
        <v>73</v>
      </c>
      <c r="M119" s="49">
        <v>9067</v>
      </c>
      <c r="N119" s="49" t="s">
        <v>1294</v>
      </c>
      <c r="O119" s="49">
        <v>21</v>
      </c>
    </row>
    <row r="120" spans="2:15" x14ac:dyDescent="0.2">
      <c r="B120" s="48" t="s">
        <v>933</v>
      </c>
      <c r="C120" s="47" t="s">
        <v>934</v>
      </c>
      <c r="D120" s="47" t="s">
        <v>152</v>
      </c>
      <c r="E120" s="46">
        <v>0.18754999999999999</v>
      </c>
      <c r="F120" s="46">
        <v>0.36899999999999999</v>
      </c>
      <c r="G120" s="47">
        <v>4</v>
      </c>
      <c r="H120" s="47">
        <v>4</v>
      </c>
      <c r="I120" s="45">
        <v>10010</v>
      </c>
      <c r="J120" s="45">
        <f t="shared" si="2"/>
        <v>40040</v>
      </c>
      <c r="K120" s="45">
        <f t="shared" si="3"/>
        <v>40040</v>
      </c>
      <c r="L120" s="44" t="s">
        <v>168</v>
      </c>
      <c r="M120" s="49">
        <v>3793</v>
      </c>
      <c r="N120" s="49" t="s">
        <v>1297</v>
      </c>
      <c r="O120" s="49">
        <v>21</v>
      </c>
    </row>
    <row r="121" spans="2:15" x14ac:dyDescent="0.2">
      <c r="B121" s="48" t="s">
        <v>392</v>
      </c>
      <c r="C121" s="47" t="s">
        <v>393</v>
      </c>
      <c r="D121" s="47" t="s">
        <v>152</v>
      </c>
      <c r="E121" s="46">
        <v>0.18754999999999999</v>
      </c>
      <c r="F121" s="46">
        <v>0.36899999999999999</v>
      </c>
      <c r="G121" s="47">
        <v>19</v>
      </c>
      <c r="H121" s="47">
        <v>19</v>
      </c>
      <c r="I121" s="45">
        <v>2080</v>
      </c>
      <c r="J121" s="45">
        <f t="shared" si="2"/>
        <v>39520</v>
      </c>
      <c r="K121" s="45">
        <f t="shared" si="3"/>
        <v>39520</v>
      </c>
      <c r="L121" s="44" t="s">
        <v>168</v>
      </c>
      <c r="M121" s="49">
        <v>3630</v>
      </c>
      <c r="N121" s="49" t="s">
        <v>1297</v>
      </c>
      <c r="O121" s="49">
        <v>21</v>
      </c>
    </row>
    <row r="122" spans="2:15" x14ac:dyDescent="0.2">
      <c r="B122" s="48" t="s">
        <v>416</v>
      </c>
      <c r="C122" s="47" t="s">
        <v>417</v>
      </c>
      <c r="D122" s="47" t="s">
        <v>1056</v>
      </c>
      <c r="E122" s="46">
        <v>0.18754999999999999</v>
      </c>
      <c r="F122" s="46">
        <v>0.36899999999999999</v>
      </c>
      <c r="G122" s="47">
        <v>2</v>
      </c>
      <c r="H122" s="47">
        <v>2</v>
      </c>
      <c r="I122" s="45">
        <v>19499.349999999999</v>
      </c>
      <c r="J122" s="45">
        <f t="shared" si="2"/>
        <v>38998.699999999997</v>
      </c>
      <c r="K122" s="45">
        <f t="shared" si="3"/>
        <v>38998.699999999997</v>
      </c>
      <c r="L122" s="44" t="s">
        <v>418</v>
      </c>
      <c r="M122" s="49">
        <v>4538</v>
      </c>
      <c r="N122" s="49" t="s">
        <v>1298</v>
      </c>
      <c r="O122" s="49">
        <v>10.5</v>
      </c>
    </row>
    <row r="123" spans="2:15" x14ac:dyDescent="0.2">
      <c r="B123" s="48" t="s">
        <v>375</v>
      </c>
      <c r="C123" s="47" t="s">
        <v>376</v>
      </c>
      <c r="D123" s="47" t="s">
        <v>233</v>
      </c>
      <c r="E123" s="46">
        <v>0.19359999999999999</v>
      </c>
      <c r="F123" s="46">
        <v>0.37509999999999999</v>
      </c>
      <c r="G123" s="47">
        <v>3</v>
      </c>
      <c r="H123" s="47">
        <v>3</v>
      </c>
      <c r="I123" s="45">
        <v>12998.13</v>
      </c>
      <c r="J123" s="45">
        <f t="shared" si="2"/>
        <v>38994.39</v>
      </c>
      <c r="K123" s="45">
        <f t="shared" si="3"/>
        <v>38994.39</v>
      </c>
      <c r="L123" s="44" t="s">
        <v>348</v>
      </c>
      <c r="M123" s="49">
        <v>4050</v>
      </c>
      <c r="N123" s="49" t="s">
        <v>1297</v>
      </c>
      <c r="O123" s="49">
        <v>21</v>
      </c>
    </row>
    <row r="124" spans="2:15" x14ac:dyDescent="0.2">
      <c r="B124" s="48" t="s">
        <v>1240</v>
      </c>
      <c r="C124" s="47" t="s">
        <v>1241</v>
      </c>
      <c r="D124" s="47" t="s">
        <v>52</v>
      </c>
      <c r="E124" s="46">
        <v>0.17121499999999998</v>
      </c>
      <c r="F124" s="46">
        <v>0.35089999999999999</v>
      </c>
      <c r="G124" s="47">
        <v>1</v>
      </c>
      <c r="H124" s="47">
        <v>1</v>
      </c>
      <c r="I124" s="45">
        <v>38659.5</v>
      </c>
      <c r="J124" s="45">
        <f t="shared" si="2"/>
        <v>38659.5</v>
      </c>
      <c r="K124" s="45">
        <f t="shared" si="3"/>
        <v>38659.5</v>
      </c>
      <c r="L124" s="44" t="s">
        <v>35</v>
      </c>
      <c r="M124" s="49">
        <v>9871</v>
      </c>
      <c r="N124" s="49" t="s">
        <v>1294</v>
      </c>
      <c r="O124" s="49">
        <v>21</v>
      </c>
    </row>
    <row r="125" spans="2:15" x14ac:dyDescent="0.2">
      <c r="B125" s="48" t="s">
        <v>429</v>
      </c>
      <c r="C125" s="47" t="s">
        <v>430</v>
      </c>
      <c r="D125" s="47" t="s">
        <v>152</v>
      </c>
      <c r="E125" s="46">
        <v>0.18754999999999999</v>
      </c>
      <c r="F125" s="46">
        <v>0.36899999999999999</v>
      </c>
      <c r="G125" s="47">
        <v>19</v>
      </c>
      <c r="H125" s="47">
        <v>19</v>
      </c>
      <c r="I125" s="45">
        <v>1950</v>
      </c>
      <c r="J125" s="45">
        <f t="shared" si="2"/>
        <v>37050</v>
      </c>
      <c r="K125" s="45">
        <f t="shared" si="3"/>
        <v>37050</v>
      </c>
      <c r="L125" s="44" t="s">
        <v>153</v>
      </c>
      <c r="M125" s="49">
        <v>3604</v>
      </c>
      <c r="N125" s="49" t="s">
        <v>1297</v>
      </c>
      <c r="O125" s="49">
        <v>21</v>
      </c>
    </row>
    <row r="126" spans="2:15" x14ac:dyDescent="0.2">
      <c r="B126" s="48" t="s">
        <v>331</v>
      </c>
      <c r="C126" s="47" t="s">
        <v>332</v>
      </c>
      <c r="D126" s="47" t="s">
        <v>152</v>
      </c>
      <c r="E126" s="46">
        <v>0.18754999999999999</v>
      </c>
      <c r="F126" s="46">
        <v>0.36899999999999999</v>
      </c>
      <c r="G126" s="47">
        <v>10</v>
      </c>
      <c r="H126" s="47">
        <v>10</v>
      </c>
      <c r="I126" s="45">
        <v>3639.99</v>
      </c>
      <c r="J126" s="45">
        <f t="shared" si="2"/>
        <v>36399.899999999994</v>
      </c>
      <c r="K126" s="45">
        <f t="shared" si="3"/>
        <v>36399.899999999994</v>
      </c>
      <c r="L126" s="44" t="s">
        <v>168</v>
      </c>
      <c r="M126" s="49">
        <v>3631</v>
      </c>
      <c r="N126" s="49" t="s">
        <v>1297</v>
      </c>
      <c r="O126" s="49">
        <v>21</v>
      </c>
    </row>
    <row r="127" spans="2:15" x14ac:dyDescent="0.2">
      <c r="B127" s="48" t="s">
        <v>221</v>
      </c>
      <c r="C127" s="47" t="s">
        <v>222</v>
      </c>
      <c r="D127" s="47" t="s">
        <v>216</v>
      </c>
      <c r="E127" s="46">
        <v>0.18754999999999999</v>
      </c>
      <c r="F127" s="46">
        <v>0.36899999999999999</v>
      </c>
      <c r="G127" s="47">
        <v>15</v>
      </c>
      <c r="H127" s="47">
        <v>15</v>
      </c>
      <c r="I127" s="45">
        <v>2390.46</v>
      </c>
      <c r="J127" s="45">
        <f t="shared" si="2"/>
        <v>35856.9</v>
      </c>
      <c r="K127" s="45">
        <f t="shared" si="3"/>
        <v>35856.9</v>
      </c>
      <c r="L127" s="44" t="s">
        <v>153</v>
      </c>
      <c r="M127" s="49">
        <v>6320</v>
      </c>
      <c r="N127" s="49" t="s">
        <v>1298</v>
      </c>
      <c r="O127" s="49">
        <v>21</v>
      </c>
    </row>
    <row r="128" spans="2:15" x14ac:dyDescent="0.2">
      <c r="B128" s="48" t="s">
        <v>259</v>
      </c>
      <c r="C128" s="47" t="s">
        <v>260</v>
      </c>
      <c r="D128" s="47" t="s">
        <v>72</v>
      </c>
      <c r="E128" s="46">
        <v>0.16940000000000002</v>
      </c>
      <c r="F128" s="46">
        <v>0.35089999999999999</v>
      </c>
      <c r="G128" s="47">
        <v>1</v>
      </c>
      <c r="H128" s="47">
        <v>1</v>
      </c>
      <c r="I128" s="45">
        <v>35577.35</v>
      </c>
      <c r="J128" s="45">
        <f t="shared" si="2"/>
        <v>35577.35</v>
      </c>
      <c r="K128" s="45">
        <f t="shared" si="3"/>
        <v>35577.35</v>
      </c>
      <c r="L128" s="44" t="s">
        <v>29</v>
      </c>
      <c r="M128" s="49">
        <v>3937</v>
      </c>
      <c r="N128" s="49" t="s">
        <v>1294</v>
      </c>
      <c r="O128" s="49">
        <v>21</v>
      </c>
    </row>
    <row r="129" spans="2:15" x14ac:dyDescent="0.2">
      <c r="B129" s="48" t="s">
        <v>1402</v>
      </c>
      <c r="C129" s="47" t="s">
        <v>1403</v>
      </c>
      <c r="D129" s="47" t="s">
        <v>28</v>
      </c>
      <c r="E129" s="46">
        <v>0.17121499999999998</v>
      </c>
      <c r="F129" s="46">
        <v>0.35089999999999999</v>
      </c>
      <c r="G129" s="47">
        <v>2</v>
      </c>
      <c r="H129" s="47">
        <v>2</v>
      </c>
      <c r="I129" s="45">
        <v>17433.830000000002</v>
      </c>
      <c r="J129" s="45">
        <f t="shared" si="2"/>
        <v>34867.660000000003</v>
      </c>
      <c r="K129" s="45">
        <f t="shared" si="3"/>
        <v>34867.660000000003</v>
      </c>
      <c r="L129" s="44" t="s">
        <v>439</v>
      </c>
      <c r="M129" s="49">
        <v>9939</v>
      </c>
      <c r="N129" s="49" t="s">
        <v>1294</v>
      </c>
      <c r="O129" s="49">
        <v>21</v>
      </c>
    </row>
    <row r="130" spans="2:15" x14ac:dyDescent="0.2">
      <c r="B130" s="48" t="s">
        <v>448</v>
      </c>
      <c r="C130" s="47" t="s">
        <v>449</v>
      </c>
      <c r="D130" s="47" t="s">
        <v>152</v>
      </c>
      <c r="E130" s="46">
        <v>0.18754999999999999</v>
      </c>
      <c r="F130" s="46">
        <v>0.36899999999999999</v>
      </c>
      <c r="G130" s="47">
        <v>9</v>
      </c>
      <c r="H130" s="47">
        <v>9</v>
      </c>
      <c r="I130" s="45">
        <v>3835</v>
      </c>
      <c r="J130" s="45">
        <f t="shared" si="2"/>
        <v>34515</v>
      </c>
      <c r="K130" s="45">
        <f t="shared" si="3"/>
        <v>34515</v>
      </c>
      <c r="L130" s="44" t="s">
        <v>168</v>
      </c>
      <c r="M130" s="49">
        <v>3636</v>
      </c>
      <c r="N130" s="49" t="s">
        <v>1297</v>
      </c>
      <c r="O130" s="49">
        <v>21</v>
      </c>
    </row>
    <row r="131" spans="2:15" x14ac:dyDescent="0.2">
      <c r="B131" s="48" t="s">
        <v>480</v>
      </c>
      <c r="C131" s="47" t="s">
        <v>481</v>
      </c>
      <c r="D131" s="47" t="s">
        <v>482</v>
      </c>
      <c r="E131" s="46">
        <v>0.19964999999999999</v>
      </c>
      <c r="F131" s="46">
        <v>0.36899999999999999</v>
      </c>
      <c r="G131" s="47">
        <v>3</v>
      </c>
      <c r="H131" s="47">
        <v>3</v>
      </c>
      <c r="I131" s="45">
        <v>10075</v>
      </c>
      <c r="J131" s="45">
        <f t="shared" ref="J131:J194" si="4">I131*G131</f>
        <v>30225</v>
      </c>
      <c r="K131" s="45">
        <f t="shared" ref="K131:K194" si="5">I131*H131</f>
        <v>30225</v>
      </c>
      <c r="L131" s="44" t="s">
        <v>153</v>
      </c>
      <c r="M131" s="49">
        <v>753</v>
      </c>
      <c r="N131" s="49" t="s">
        <v>1296</v>
      </c>
      <c r="O131" s="49">
        <v>10.5</v>
      </c>
    </row>
    <row r="132" spans="2:15" x14ac:dyDescent="0.2">
      <c r="B132" s="48" t="s">
        <v>124</v>
      </c>
      <c r="C132" s="47" t="s">
        <v>125</v>
      </c>
      <c r="D132" s="47" t="s">
        <v>72</v>
      </c>
      <c r="E132" s="46">
        <v>0.16940000000000002</v>
      </c>
      <c r="F132" s="46">
        <v>0.35089999999999999</v>
      </c>
      <c r="G132" s="47">
        <v>1</v>
      </c>
      <c r="H132" s="47">
        <v>1</v>
      </c>
      <c r="I132" s="45">
        <v>30015.43</v>
      </c>
      <c r="J132" s="45">
        <f t="shared" si="4"/>
        <v>30015.43</v>
      </c>
      <c r="K132" s="45">
        <f t="shared" si="5"/>
        <v>30015.43</v>
      </c>
      <c r="L132" s="44" t="s">
        <v>29</v>
      </c>
      <c r="M132" s="49">
        <v>9221</v>
      </c>
      <c r="N132" s="49" t="s">
        <v>1294</v>
      </c>
      <c r="O132" s="49">
        <v>21</v>
      </c>
    </row>
    <row r="133" spans="2:15" x14ac:dyDescent="0.2">
      <c r="B133" s="48" t="s">
        <v>394</v>
      </c>
      <c r="C133" s="47" t="s">
        <v>395</v>
      </c>
      <c r="D133" s="47" t="s">
        <v>396</v>
      </c>
      <c r="E133" s="46">
        <v>0.18754999999999999</v>
      </c>
      <c r="F133" s="46">
        <v>0.37509999999999999</v>
      </c>
      <c r="G133" s="47">
        <v>2</v>
      </c>
      <c r="H133" s="47">
        <v>2</v>
      </c>
      <c r="I133" s="45">
        <v>14298.7</v>
      </c>
      <c r="J133" s="45">
        <f t="shared" si="4"/>
        <v>28597.4</v>
      </c>
      <c r="K133" s="45">
        <f t="shared" si="5"/>
        <v>28597.4</v>
      </c>
      <c r="L133" s="44" t="s">
        <v>230</v>
      </c>
      <c r="M133" s="49">
        <v>5022</v>
      </c>
      <c r="N133" s="49" t="s">
        <v>1298</v>
      </c>
      <c r="O133" s="49">
        <v>21</v>
      </c>
    </row>
    <row r="134" spans="2:15" x14ac:dyDescent="0.2">
      <c r="B134" s="48" t="s">
        <v>487</v>
      </c>
      <c r="C134" s="47" t="s">
        <v>488</v>
      </c>
      <c r="D134" s="47" t="s">
        <v>145</v>
      </c>
      <c r="E134" s="46">
        <v>0.18754999999999999</v>
      </c>
      <c r="F134" s="46">
        <v>0.36899999999999999</v>
      </c>
      <c r="G134" s="47">
        <v>2</v>
      </c>
      <c r="H134" s="47">
        <v>2</v>
      </c>
      <c r="I134" s="45">
        <v>14000</v>
      </c>
      <c r="J134" s="45">
        <f t="shared" si="4"/>
        <v>28000</v>
      </c>
      <c r="K134" s="45">
        <f t="shared" si="5"/>
        <v>28000</v>
      </c>
      <c r="L134" s="44" t="s">
        <v>266</v>
      </c>
      <c r="M134" s="49">
        <v>7714</v>
      </c>
      <c r="N134" s="49" t="s">
        <v>1298</v>
      </c>
      <c r="O134" s="49">
        <v>21</v>
      </c>
    </row>
    <row r="135" spans="2:15" x14ac:dyDescent="0.2">
      <c r="B135" s="48" t="s">
        <v>491</v>
      </c>
      <c r="C135" s="47" t="s">
        <v>492</v>
      </c>
      <c r="D135" s="47" t="s">
        <v>152</v>
      </c>
      <c r="E135" s="46">
        <v>0.18754999999999999</v>
      </c>
      <c r="F135" s="46">
        <v>0.36899999999999999</v>
      </c>
      <c r="G135" s="47">
        <v>5</v>
      </c>
      <c r="H135" s="47">
        <v>5</v>
      </c>
      <c r="I135" s="45">
        <v>5200</v>
      </c>
      <c r="J135" s="45">
        <f t="shared" si="4"/>
        <v>26000</v>
      </c>
      <c r="K135" s="45">
        <f t="shared" si="5"/>
        <v>26000</v>
      </c>
      <c r="L135" s="44" t="s">
        <v>153</v>
      </c>
      <c r="M135" s="49">
        <v>3802</v>
      </c>
      <c r="N135" s="49" t="s">
        <v>1297</v>
      </c>
      <c r="O135" s="49">
        <v>21</v>
      </c>
    </row>
    <row r="136" spans="2:15" x14ac:dyDescent="0.2">
      <c r="B136" s="48" t="s">
        <v>499</v>
      </c>
      <c r="C136" s="47" t="s">
        <v>500</v>
      </c>
      <c r="D136" s="47" t="s">
        <v>152</v>
      </c>
      <c r="E136" s="46">
        <v>0.18754999999999999</v>
      </c>
      <c r="F136" s="46">
        <v>0.36899999999999999</v>
      </c>
      <c r="G136" s="47">
        <v>12</v>
      </c>
      <c r="H136" s="47">
        <v>12</v>
      </c>
      <c r="I136" s="45">
        <v>2145</v>
      </c>
      <c r="J136" s="45">
        <f t="shared" si="4"/>
        <v>25740</v>
      </c>
      <c r="K136" s="45">
        <f t="shared" si="5"/>
        <v>25740</v>
      </c>
      <c r="L136" s="44" t="s">
        <v>168</v>
      </c>
      <c r="M136" s="49">
        <v>3785</v>
      </c>
      <c r="N136" s="49" t="s">
        <v>1297</v>
      </c>
      <c r="O136" s="49">
        <v>21</v>
      </c>
    </row>
    <row r="137" spans="2:15" x14ac:dyDescent="0.2">
      <c r="B137" s="48" t="s">
        <v>1391</v>
      </c>
      <c r="C137" s="47" t="s">
        <v>1528</v>
      </c>
      <c r="D137" s="47" t="s">
        <v>229</v>
      </c>
      <c r="E137" s="46">
        <v>0.18754999999999999</v>
      </c>
      <c r="F137" s="46">
        <v>0.36899999999999999</v>
      </c>
      <c r="G137" s="47">
        <v>1</v>
      </c>
      <c r="H137" s="47">
        <v>1</v>
      </c>
      <c r="I137" s="45">
        <v>25458.35</v>
      </c>
      <c r="J137" s="45">
        <f t="shared" si="4"/>
        <v>25458.35</v>
      </c>
      <c r="K137" s="45">
        <f t="shared" si="5"/>
        <v>25458.35</v>
      </c>
      <c r="L137" s="44" t="s">
        <v>439</v>
      </c>
      <c r="M137" s="49">
        <v>8767</v>
      </c>
      <c r="N137" s="49" t="s">
        <v>1295</v>
      </c>
      <c r="O137" s="49">
        <v>21</v>
      </c>
    </row>
    <row r="138" spans="2:15" x14ac:dyDescent="0.2">
      <c r="B138" s="48" t="s">
        <v>501</v>
      </c>
      <c r="C138" s="47" t="s">
        <v>502</v>
      </c>
      <c r="D138" s="47" t="s">
        <v>233</v>
      </c>
      <c r="E138" s="46">
        <v>0.19359999999999999</v>
      </c>
      <c r="F138" s="46">
        <v>0.37509999999999999</v>
      </c>
      <c r="G138" s="47">
        <v>2</v>
      </c>
      <c r="H138" s="47">
        <v>2</v>
      </c>
      <c r="I138" s="45">
        <v>12720.5</v>
      </c>
      <c r="J138" s="45">
        <f t="shared" si="4"/>
        <v>25441</v>
      </c>
      <c r="K138" s="45">
        <f t="shared" si="5"/>
        <v>25441</v>
      </c>
      <c r="L138" s="44" t="s">
        <v>503</v>
      </c>
      <c r="M138" s="49">
        <v>4952</v>
      </c>
      <c r="N138" s="49" t="s">
        <v>1298</v>
      </c>
      <c r="O138" s="49">
        <v>21</v>
      </c>
    </row>
    <row r="139" spans="2:15" x14ac:dyDescent="0.2">
      <c r="B139" s="48" t="s">
        <v>506</v>
      </c>
      <c r="C139" s="47" t="s">
        <v>507</v>
      </c>
      <c r="D139" s="47" t="s">
        <v>508</v>
      </c>
      <c r="E139" s="46">
        <v>0.18754999999999999</v>
      </c>
      <c r="F139" s="46">
        <v>0.36899999999999999</v>
      </c>
      <c r="G139" s="47">
        <v>19</v>
      </c>
      <c r="H139" s="47">
        <v>19</v>
      </c>
      <c r="I139" s="45">
        <v>1310.4100000000001</v>
      </c>
      <c r="J139" s="45">
        <f t="shared" si="4"/>
        <v>24897.79</v>
      </c>
      <c r="K139" s="45">
        <f t="shared" si="5"/>
        <v>24897.79</v>
      </c>
      <c r="L139" s="44" t="s">
        <v>153</v>
      </c>
      <c r="M139" s="49">
        <v>2772</v>
      </c>
      <c r="N139" s="49" t="s">
        <v>1297</v>
      </c>
      <c r="O139" s="49">
        <v>21</v>
      </c>
    </row>
    <row r="140" spans="2:15" x14ac:dyDescent="0.2">
      <c r="B140" s="48" t="s">
        <v>442</v>
      </c>
      <c r="C140" s="47" t="s">
        <v>443</v>
      </c>
      <c r="D140" s="47" t="s">
        <v>229</v>
      </c>
      <c r="E140" s="46">
        <v>0.18754999999999999</v>
      </c>
      <c r="F140" s="46">
        <v>0.36899999999999999</v>
      </c>
      <c r="G140" s="47">
        <v>2</v>
      </c>
      <c r="H140" s="47">
        <v>2</v>
      </c>
      <c r="I140" s="45">
        <v>11895</v>
      </c>
      <c r="J140" s="45">
        <f t="shared" si="4"/>
        <v>23790</v>
      </c>
      <c r="K140" s="45">
        <f t="shared" si="5"/>
        <v>23790</v>
      </c>
      <c r="L140" s="44" t="s">
        <v>230</v>
      </c>
      <c r="M140" s="49">
        <v>9600</v>
      </c>
      <c r="N140" s="49" t="s">
        <v>1295</v>
      </c>
      <c r="O140" s="49">
        <v>10.5</v>
      </c>
    </row>
    <row r="141" spans="2:15" x14ac:dyDescent="0.2">
      <c r="B141" s="48" t="s">
        <v>514</v>
      </c>
      <c r="C141" s="47" t="s">
        <v>515</v>
      </c>
      <c r="D141" s="47" t="s">
        <v>237</v>
      </c>
      <c r="E141" s="46">
        <v>0.18754999999999999</v>
      </c>
      <c r="F141" s="46">
        <v>0.36899999999999999</v>
      </c>
      <c r="G141" s="47">
        <v>2</v>
      </c>
      <c r="H141" s="47">
        <v>2</v>
      </c>
      <c r="I141" s="45">
        <v>11700</v>
      </c>
      <c r="J141" s="45">
        <f t="shared" si="4"/>
        <v>23400</v>
      </c>
      <c r="K141" s="45">
        <f t="shared" si="5"/>
        <v>23400</v>
      </c>
      <c r="L141" s="44" t="s">
        <v>146</v>
      </c>
      <c r="M141" s="49">
        <v>4163</v>
      </c>
      <c r="N141" s="49" t="s">
        <v>1298</v>
      </c>
      <c r="O141" s="49">
        <v>21</v>
      </c>
    </row>
    <row r="142" spans="2:15" x14ac:dyDescent="0.2">
      <c r="B142" s="48" t="s">
        <v>280</v>
      </c>
      <c r="C142" s="47" t="s">
        <v>281</v>
      </c>
      <c r="D142" s="47" t="s">
        <v>277</v>
      </c>
      <c r="E142" s="46">
        <v>0.15306500000000001</v>
      </c>
      <c r="F142" s="46">
        <v>0.3327</v>
      </c>
      <c r="G142" s="47">
        <v>4</v>
      </c>
      <c r="H142" s="47">
        <v>4</v>
      </c>
      <c r="I142" s="45">
        <v>5790</v>
      </c>
      <c r="J142" s="45">
        <f t="shared" si="4"/>
        <v>23160</v>
      </c>
      <c r="K142" s="45">
        <f t="shared" si="5"/>
        <v>23160</v>
      </c>
      <c r="L142" s="44" t="s">
        <v>230</v>
      </c>
      <c r="M142" s="49">
        <v>9620</v>
      </c>
      <c r="N142" s="49" t="s">
        <v>1296</v>
      </c>
      <c r="O142" s="49">
        <v>21</v>
      </c>
    </row>
    <row r="143" spans="2:15" x14ac:dyDescent="0.2">
      <c r="B143" s="48" t="s">
        <v>523</v>
      </c>
      <c r="C143" s="47" t="s">
        <v>524</v>
      </c>
      <c r="D143" s="47" t="s">
        <v>152</v>
      </c>
      <c r="E143" s="46">
        <v>0.18754999999999999</v>
      </c>
      <c r="F143" s="46">
        <v>0.36899999999999999</v>
      </c>
      <c r="G143" s="47">
        <v>5</v>
      </c>
      <c r="H143" s="47">
        <v>5</v>
      </c>
      <c r="I143" s="45">
        <v>4451.2</v>
      </c>
      <c r="J143" s="45">
        <f t="shared" si="4"/>
        <v>22256</v>
      </c>
      <c r="K143" s="45">
        <f t="shared" si="5"/>
        <v>22256</v>
      </c>
      <c r="L143" s="44" t="s">
        <v>153</v>
      </c>
      <c r="M143" s="49">
        <v>9035</v>
      </c>
      <c r="N143" s="49" t="s">
        <v>1297</v>
      </c>
      <c r="O143" s="49">
        <v>21</v>
      </c>
    </row>
    <row r="144" spans="2:15" x14ac:dyDescent="0.2">
      <c r="B144" s="48" t="s">
        <v>560</v>
      </c>
      <c r="C144" s="47" t="s">
        <v>561</v>
      </c>
      <c r="D144" s="47" t="s">
        <v>106</v>
      </c>
      <c r="E144" s="46">
        <v>0.19359999999999999</v>
      </c>
      <c r="F144" s="46">
        <v>0.37509999999999999</v>
      </c>
      <c r="G144" s="47">
        <v>1</v>
      </c>
      <c r="H144" s="47">
        <v>1</v>
      </c>
      <c r="I144" s="45">
        <v>18638.71</v>
      </c>
      <c r="J144" s="45">
        <f t="shared" si="4"/>
        <v>18638.71</v>
      </c>
      <c r="K144" s="45">
        <f t="shared" si="5"/>
        <v>18638.71</v>
      </c>
      <c r="L144" s="44" t="s">
        <v>107</v>
      </c>
      <c r="M144" s="49">
        <v>9363</v>
      </c>
      <c r="N144" s="49" t="s">
        <v>1294</v>
      </c>
      <c r="O144" s="49">
        <v>21</v>
      </c>
    </row>
    <row r="145" spans="2:15" x14ac:dyDescent="0.2">
      <c r="B145" s="48" t="s">
        <v>219</v>
      </c>
      <c r="C145" s="47" t="s">
        <v>220</v>
      </c>
      <c r="D145" s="47" t="s">
        <v>28</v>
      </c>
      <c r="E145" s="46">
        <v>0.17121499999999998</v>
      </c>
      <c r="F145" s="46">
        <v>0.35089999999999999</v>
      </c>
      <c r="G145" s="47">
        <v>1</v>
      </c>
      <c r="H145" s="47">
        <v>1</v>
      </c>
      <c r="I145" s="45">
        <v>18052.16</v>
      </c>
      <c r="J145" s="45">
        <f t="shared" si="4"/>
        <v>18052.16</v>
      </c>
      <c r="K145" s="45">
        <f t="shared" si="5"/>
        <v>18052.16</v>
      </c>
      <c r="L145" s="44" t="s">
        <v>107</v>
      </c>
      <c r="M145" s="49">
        <v>9381</v>
      </c>
      <c r="N145" s="49" t="s">
        <v>1294</v>
      </c>
      <c r="O145" s="49">
        <v>21</v>
      </c>
    </row>
    <row r="146" spans="2:15" x14ac:dyDescent="0.2">
      <c r="B146" s="48" t="s">
        <v>584</v>
      </c>
      <c r="C146" s="47" t="s">
        <v>585</v>
      </c>
      <c r="D146" s="47" t="s">
        <v>152</v>
      </c>
      <c r="E146" s="46">
        <v>0.18754999999999999</v>
      </c>
      <c r="F146" s="46">
        <v>0.36899999999999999</v>
      </c>
      <c r="G146" s="47">
        <v>5</v>
      </c>
      <c r="H146" s="47">
        <v>5</v>
      </c>
      <c r="I146" s="45">
        <v>3250</v>
      </c>
      <c r="J146" s="45">
        <f t="shared" si="4"/>
        <v>16250</v>
      </c>
      <c r="K146" s="45">
        <f t="shared" si="5"/>
        <v>16250</v>
      </c>
      <c r="L146" s="44" t="s">
        <v>153</v>
      </c>
      <c r="M146" s="49">
        <v>3732</v>
      </c>
      <c r="N146" s="49" t="s">
        <v>1297</v>
      </c>
      <c r="O146" s="49">
        <v>21</v>
      </c>
    </row>
    <row r="147" spans="2:15" x14ac:dyDescent="0.2">
      <c r="B147" s="48" t="s">
        <v>590</v>
      </c>
      <c r="C147" s="47" t="s">
        <v>591</v>
      </c>
      <c r="D147" s="47" t="s">
        <v>182</v>
      </c>
      <c r="E147" s="46">
        <v>0.15911500000000001</v>
      </c>
      <c r="F147" s="46">
        <v>0.36899999999999999</v>
      </c>
      <c r="G147" s="47">
        <v>1</v>
      </c>
      <c r="H147" s="47">
        <v>1</v>
      </c>
      <c r="I147" s="45">
        <v>16055.01</v>
      </c>
      <c r="J147" s="45">
        <f t="shared" si="4"/>
        <v>16055.01</v>
      </c>
      <c r="K147" s="45">
        <f t="shared" si="5"/>
        <v>16055.01</v>
      </c>
      <c r="L147" s="44" t="s">
        <v>153</v>
      </c>
      <c r="M147" s="49">
        <v>4492</v>
      </c>
      <c r="N147" s="49" t="s">
        <v>1296</v>
      </c>
      <c r="O147" s="49">
        <v>21</v>
      </c>
    </row>
    <row r="148" spans="2:15" x14ac:dyDescent="0.2">
      <c r="B148" s="48" t="s">
        <v>601</v>
      </c>
      <c r="C148" s="47" t="s">
        <v>602</v>
      </c>
      <c r="D148" s="47" t="s">
        <v>233</v>
      </c>
      <c r="E148" s="46">
        <v>0.19359999999999999</v>
      </c>
      <c r="F148" s="46">
        <v>0.37509999999999999</v>
      </c>
      <c r="G148" s="47">
        <v>2</v>
      </c>
      <c r="H148" s="47">
        <v>2</v>
      </c>
      <c r="I148" s="45">
        <v>7475</v>
      </c>
      <c r="J148" s="45">
        <f t="shared" si="4"/>
        <v>14950</v>
      </c>
      <c r="K148" s="45">
        <f t="shared" si="5"/>
        <v>14950</v>
      </c>
      <c r="L148" s="44" t="s">
        <v>299</v>
      </c>
      <c r="M148" s="49">
        <v>4103</v>
      </c>
      <c r="N148" s="49" t="s">
        <v>1298</v>
      </c>
      <c r="O148" s="49">
        <v>21</v>
      </c>
    </row>
    <row r="149" spans="2:15" x14ac:dyDescent="0.2">
      <c r="B149" s="48" t="s">
        <v>603</v>
      </c>
      <c r="C149" s="47" t="s">
        <v>604</v>
      </c>
      <c r="D149" s="47" t="s">
        <v>152</v>
      </c>
      <c r="E149" s="46">
        <v>0.18754999999999999</v>
      </c>
      <c r="F149" s="46">
        <v>0.36899999999999999</v>
      </c>
      <c r="G149" s="47">
        <v>3</v>
      </c>
      <c r="H149" s="47">
        <v>3</v>
      </c>
      <c r="I149" s="45">
        <v>4950</v>
      </c>
      <c r="J149" s="45">
        <f t="shared" si="4"/>
        <v>14850</v>
      </c>
      <c r="K149" s="45">
        <f t="shared" si="5"/>
        <v>14850</v>
      </c>
      <c r="L149" s="44" t="s">
        <v>153</v>
      </c>
      <c r="M149" s="49">
        <v>3628</v>
      </c>
      <c r="N149" s="49" t="s">
        <v>1297</v>
      </c>
      <c r="O149" s="49">
        <v>21</v>
      </c>
    </row>
    <row r="150" spans="2:15" x14ac:dyDescent="0.2">
      <c r="B150" s="48" t="s">
        <v>616</v>
      </c>
      <c r="C150" s="47" t="s">
        <v>617</v>
      </c>
      <c r="D150" s="47" t="s">
        <v>152</v>
      </c>
      <c r="E150" s="46">
        <v>0.18754999999999999</v>
      </c>
      <c r="F150" s="46">
        <v>0.36899999999999999</v>
      </c>
      <c r="G150" s="47">
        <v>7</v>
      </c>
      <c r="H150" s="47">
        <v>7</v>
      </c>
      <c r="I150" s="45">
        <v>1950</v>
      </c>
      <c r="J150" s="45">
        <f t="shared" si="4"/>
        <v>13650</v>
      </c>
      <c r="K150" s="45">
        <f t="shared" si="5"/>
        <v>13650</v>
      </c>
      <c r="L150" s="44" t="s">
        <v>153</v>
      </c>
      <c r="M150" s="49">
        <v>3806</v>
      </c>
      <c r="N150" s="49" t="s">
        <v>1297</v>
      </c>
      <c r="O150" s="49">
        <v>21</v>
      </c>
    </row>
    <row r="151" spans="2:15" x14ac:dyDescent="0.2">
      <c r="B151" s="48" t="s">
        <v>626</v>
      </c>
      <c r="C151" s="47" t="s">
        <v>627</v>
      </c>
      <c r="D151" s="47" t="s">
        <v>508</v>
      </c>
      <c r="E151" s="46">
        <v>0.18754999999999999</v>
      </c>
      <c r="F151" s="46">
        <v>0.36899999999999999</v>
      </c>
      <c r="G151" s="47">
        <v>2</v>
      </c>
      <c r="H151" s="47">
        <v>2</v>
      </c>
      <c r="I151" s="45">
        <v>6435</v>
      </c>
      <c r="J151" s="45">
        <f t="shared" si="4"/>
        <v>12870</v>
      </c>
      <c r="K151" s="45">
        <f t="shared" si="5"/>
        <v>12870</v>
      </c>
      <c r="L151" s="44" t="s">
        <v>153</v>
      </c>
      <c r="M151" s="49">
        <v>2763</v>
      </c>
      <c r="N151" s="49" t="s">
        <v>1297</v>
      </c>
      <c r="O151" s="49">
        <v>21</v>
      </c>
    </row>
    <row r="152" spans="2:15" x14ac:dyDescent="0.2">
      <c r="B152" s="48" t="s">
        <v>643</v>
      </c>
      <c r="C152" s="47" t="s">
        <v>644</v>
      </c>
      <c r="D152" s="47" t="s">
        <v>229</v>
      </c>
      <c r="E152" s="46">
        <v>0.18754999999999999</v>
      </c>
      <c r="F152" s="46">
        <v>0.36899999999999999</v>
      </c>
      <c r="G152" s="47">
        <v>2</v>
      </c>
      <c r="H152" s="47">
        <v>2</v>
      </c>
      <c r="I152" s="45">
        <v>5850</v>
      </c>
      <c r="J152" s="45">
        <f t="shared" si="4"/>
        <v>11700</v>
      </c>
      <c r="K152" s="45">
        <f t="shared" si="5"/>
        <v>11700</v>
      </c>
      <c r="L152" s="44" t="s">
        <v>230</v>
      </c>
      <c r="M152" s="49">
        <v>9122</v>
      </c>
      <c r="N152" s="49" t="s">
        <v>1295</v>
      </c>
      <c r="O152" s="49">
        <v>21</v>
      </c>
    </row>
    <row r="153" spans="2:15" x14ac:dyDescent="0.2">
      <c r="B153" s="48" t="s">
        <v>645</v>
      </c>
      <c r="C153" s="47" t="s">
        <v>646</v>
      </c>
      <c r="D153" s="47" t="s">
        <v>229</v>
      </c>
      <c r="E153" s="46">
        <v>0.18754999999999999</v>
      </c>
      <c r="F153" s="46">
        <v>0.36899999999999999</v>
      </c>
      <c r="G153" s="47">
        <v>2</v>
      </c>
      <c r="H153" s="47">
        <v>2</v>
      </c>
      <c r="I153" s="45">
        <v>5850</v>
      </c>
      <c r="J153" s="45">
        <f t="shared" si="4"/>
        <v>11700</v>
      </c>
      <c r="K153" s="45">
        <f t="shared" si="5"/>
        <v>11700</v>
      </c>
      <c r="L153" s="44" t="s">
        <v>230</v>
      </c>
      <c r="M153" s="49">
        <v>9121</v>
      </c>
      <c r="N153" s="49" t="s">
        <v>1295</v>
      </c>
      <c r="O153" s="49">
        <v>21</v>
      </c>
    </row>
    <row r="154" spans="2:15" x14ac:dyDescent="0.2">
      <c r="B154" s="48" t="s">
        <v>647</v>
      </c>
      <c r="C154" s="47" t="s">
        <v>648</v>
      </c>
      <c r="D154" s="47" t="s">
        <v>216</v>
      </c>
      <c r="E154" s="46">
        <v>0.18754999999999999</v>
      </c>
      <c r="F154" s="46">
        <v>0.36899999999999999</v>
      </c>
      <c r="G154" s="47">
        <v>3</v>
      </c>
      <c r="H154" s="47">
        <v>3</v>
      </c>
      <c r="I154" s="45">
        <v>3900</v>
      </c>
      <c r="J154" s="45">
        <f t="shared" si="4"/>
        <v>11700</v>
      </c>
      <c r="K154" s="45">
        <f t="shared" si="5"/>
        <v>11700</v>
      </c>
      <c r="L154" s="44" t="s">
        <v>153</v>
      </c>
      <c r="M154" s="49">
        <v>6323</v>
      </c>
      <c r="N154" s="49" t="s">
        <v>1298</v>
      </c>
      <c r="O154" s="49">
        <v>21</v>
      </c>
    </row>
    <row r="155" spans="2:15" x14ac:dyDescent="0.2">
      <c r="B155" s="48" t="s">
        <v>651</v>
      </c>
      <c r="C155" s="47" t="s">
        <v>652</v>
      </c>
      <c r="D155" s="47" t="s">
        <v>152</v>
      </c>
      <c r="E155" s="46">
        <v>0.18754999999999999</v>
      </c>
      <c r="F155" s="46">
        <v>0.36899999999999999</v>
      </c>
      <c r="G155" s="47">
        <v>1</v>
      </c>
      <c r="H155" s="47">
        <v>1</v>
      </c>
      <c r="I155" s="45">
        <v>11231.99</v>
      </c>
      <c r="J155" s="45">
        <f t="shared" si="4"/>
        <v>11231.99</v>
      </c>
      <c r="K155" s="45">
        <f t="shared" si="5"/>
        <v>11231.99</v>
      </c>
      <c r="L155" s="44" t="s">
        <v>153</v>
      </c>
      <c r="M155" s="49">
        <v>3607</v>
      </c>
      <c r="N155" s="49" t="s">
        <v>1297</v>
      </c>
      <c r="O155" s="49">
        <v>21</v>
      </c>
    </row>
    <row r="156" spans="2:15" x14ac:dyDescent="0.2">
      <c r="B156" s="48" t="s">
        <v>612</v>
      </c>
      <c r="C156" s="47" t="s">
        <v>613</v>
      </c>
      <c r="D156" s="47" t="s">
        <v>233</v>
      </c>
      <c r="E156" s="46">
        <v>0.19359999999999999</v>
      </c>
      <c r="F156" s="46">
        <v>0.37509999999999999</v>
      </c>
      <c r="G156" s="47">
        <v>3</v>
      </c>
      <c r="H156" s="47">
        <v>3</v>
      </c>
      <c r="I156" s="45">
        <v>3595.02</v>
      </c>
      <c r="J156" s="45">
        <f t="shared" si="4"/>
        <v>10785.06</v>
      </c>
      <c r="K156" s="45">
        <f t="shared" si="5"/>
        <v>10785.06</v>
      </c>
      <c r="L156" s="44" t="s">
        <v>230</v>
      </c>
      <c r="M156" s="49">
        <v>209</v>
      </c>
      <c r="N156" s="49" t="s">
        <v>1296</v>
      </c>
      <c r="O156" s="49">
        <v>10.5</v>
      </c>
    </row>
    <row r="157" spans="2:15" x14ac:dyDescent="0.2">
      <c r="B157" s="48" t="s">
        <v>531</v>
      </c>
      <c r="C157" s="47" t="s">
        <v>532</v>
      </c>
      <c r="D157" s="47" t="s">
        <v>152</v>
      </c>
      <c r="E157" s="46">
        <v>0.18754999999999999</v>
      </c>
      <c r="F157" s="46">
        <v>0.36899999999999999</v>
      </c>
      <c r="G157" s="47">
        <v>4</v>
      </c>
      <c r="H157" s="47">
        <v>4</v>
      </c>
      <c r="I157" s="45">
        <v>2640.95</v>
      </c>
      <c r="J157" s="45">
        <f t="shared" si="4"/>
        <v>10563.8</v>
      </c>
      <c r="K157" s="45">
        <f t="shared" si="5"/>
        <v>10563.8</v>
      </c>
      <c r="L157" s="44" t="s">
        <v>153</v>
      </c>
      <c r="M157" s="49">
        <v>3794</v>
      </c>
      <c r="N157" s="49" t="s">
        <v>1297</v>
      </c>
      <c r="O157" s="49">
        <v>21</v>
      </c>
    </row>
    <row r="158" spans="2:15" x14ac:dyDescent="0.2">
      <c r="B158" s="48" t="s">
        <v>766</v>
      </c>
      <c r="C158" s="47" t="s">
        <v>767</v>
      </c>
      <c r="D158" s="47" t="s">
        <v>229</v>
      </c>
      <c r="E158" s="46">
        <v>0.18754999999999999</v>
      </c>
      <c r="F158" s="46">
        <v>0.36899999999999999</v>
      </c>
      <c r="G158" s="47">
        <v>2</v>
      </c>
      <c r="H158" s="47">
        <v>2</v>
      </c>
      <c r="I158" s="45">
        <v>5003</v>
      </c>
      <c r="J158" s="45">
        <f t="shared" si="4"/>
        <v>10006</v>
      </c>
      <c r="K158" s="45">
        <f t="shared" si="5"/>
        <v>10006</v>
      </c>
      <c r="L158" s="44" t="s">
        <v>230</v>
      </c>
      <c r="M158" s="49">
        <v>8281</v>
      </c>
      <c r="N158" s="49" t="s">
        <v>1295</v>
      </c>
      <c r="O158" s="49">
        <v>10.5</v>
      </c>
    </row>
    <row r="159" spans="2:15" x14ac:dyDescent="0.2">
      <c r="B159" s="48" t="s">
        <v>936</v>
      </c>
      <c r="C159" s="47" t="s">
        <v>937</v>
      </c>
      <c r="D159" s="47" t="s">
        <v>152</v>
      </c>
      <c r="E159" s="46">
        <v>0.18754999999999999</v>
      </c>
      <c r="F159" s="46">
        <v>0.36899999999999999</v>
      </c>
      <c r="G159" s="47">
        <v>10</v>
      </c>
      <c r="H159" s="47">
        <v>10</v>
      </c>
      <c r="I159" s="45">
        <v>1000</v>
      </c>
      <c r="J159" s="45">
        <f t="shared" si="4"/>
        <v>10000</v>
      </c>
      <c r="K159" s="45">
        <f t="shared" si="5"/>
        <v>10000</v>
      </c>
      <c r="L159" s="44" t="s">
        <v>168</v>
      </c>
      <c r="M159" s="49">
        <v>3777</v>
      </c>
      <c r="N159" s="49" t="s">
        <v>1297</v>
      </c>
      <c r="O159" s="49">
        <v>21</v>
      </c>
    </row>
    <row r="160" spans="2:15" x14ac:dyDescent="0.2">
      <c r="B160" s="48" t="s">
        <v>692</v>
      </c>
      <c r="C160" s="47" t="s">
        <v>693</v>
      </c>
      <c r="D160" s="47" t="s">
        <v>152</v>
      </c>
      <c r="E160" s="46">
        <v>0.18754999999999999</v>
      </c>
      <c r="F160" s="46">
        <v>0.36899999999999999</v>
      </c>
      <c r="G160" s="47">
        <v>5</v>
      </c>
      <c r="H160" s="47">
        <v>5</v>
      </c>
      <c r="I160" s="45">
        <v>1625.01</v>
      </c>
      <c r="J160" s="45">
        <f t="shared" si="4"/>
        <v>8125.05</v>
      </c>
      <c r="K160" s="45">
        <f t="shared" si="5"/>
        <v>8125.05</v>
      </c>
      <c r="L160" s="44" t="s">
        <v>168</v>
      </c>
      <c r="M160" s="49">
        <v>3705</v>
      </c>
      <c r="N160" s="49" t="s">
        <v>1297</v>
      </c>
      <c r="O160" s="49">
        <v>21</v>
      </c>
    </row>
    <row r="161" spans="2:15" x14ac:dyDescent="0.2">
      <c r="B161" s="48" t="s">
        <v>696</v>
      </c>
      <c r="C161" s="47" t="s">
        <v>697</v>
      </c>
      <c r="D161" s="47" t="s">
        <v>152</v>
      </c>
      <c r="E161" s="46">
        <v>0.18754999999999999</v>
      </c>
      <c r="F161" s="46">
        <v>0.36899999999999999</v>
      </c>
      <c r="G161" s="47">
        <v>2</v>
      </c>
      <c r="H161" s="47">
        <v>2</v>
      </c>
      <c r="I161" s="45">
        <v>4030</v>
      </c>
      <c r="J161" s="45">
        <f t="shared" si="4"/>
        <v>8060</v>
      </c>
      <c r="K161" s="45">
        <f t="shared" si="5"/>
        <v>8060</v>
      </c>
      <c r="L161" s="44" t="s">
        <v>168</v>
      </c>
      <c r="M161" s="49">
        <v>3776</v>
      </c>
      <c r="N161" s="49" t="s">
        <v>1297</v>
      </c>
      <c r="O161" s="49">
        <v>21</v>
      </c>
    </row>
    <row r="162" spans="2:15" x14ac:dyDescent="0.2">
      <c r="B162" s="48" t="s">
        <v>892</v>
      </c>
      <c r="C162" s="47" t="s">
        <v>893</v>
      </c>
      <c r="D162" s="47" t="s">
        <v>482</v>
      </c>
      <c r="E162" s="46">
        <v>0.19964999999999999</v>
      </c>
      <c r="F162" s="46">
        <v>0.36899999999999999</v>
      </c>
      <c r="G162" s="47">
        <v>5</v>
      </c>
      <c r="H162" s="47">
        <v>5</v>
      </c>
      <c r="I162" s="45">
        <v>1430</v>
      </c>
      <c r="J162" s="45">
        <f t="shared" si="4"/>
        <v>7150</v>
      </c>
      <c r="K162" s="45">
        <f t="shared" si="5"/>
        <v>7150</v>
      </c>
      <c r="L162" s="44" t="s">
        <v>299</v>
      </c>
      <c r="M162" s="49">
        <v>8178</v>
      </c>
      <c r="N162" s="49" t="s">
        <v>1296</v>
      </c>
      <c r="O162" s="49">
        <v>21</v>
      </c>
    </row>
    <row r="163" spans="2:15" x14ac:dyDescent="0.2">
      <c r="B163" s="48" t="s">
        <v>716</v>
      </c>
      <c r="C163" s="47" t="s">
        <v>717</v>
      </c>
      <c r="D163" s="47" t="s">
        <v>508</v>
      </c>
      <c r="E163" s="46">
        <v>0.18754999999999999</v>
      </c>
      <c r="F163" s="46">
        <v>0.36899999999999999</v>
      </c>
      <c r="G163" s="47">
        <v>2</v>
      </c>
      <c r="H163" s="47">
        <v>2</v>
      </c>
      <c r="I163" s="45">
        <v>3250</v>
      </c>
      <c r="J163" s="45">
        <f t="shared" si="4"/>
        <v>6500</v>
      </c>
      <c r="K163" s="45">
        <f t="shared" si="5"/>
        <v>6500</v>
      </c>
      <c r="L163" s="44" t="s">
        <v>153</v>
      </c>
      <c r="M163" s="49">
        <v>2757</v>
      </c>
      <c r="N163" s="49" t="s">
        <v>1297</v>
      </c>
      <c r="O163" s="49">
        <v>21</v>
      </c>
    </row>
    <row r="164" spans="2:15" x14ac:dyDescent="0.2">
      <c r="B164" s="48" t="s">
        <v>718</v>
      </c>
      <c r="C164" s="47" t="s">
        <v>719</v>
      </c>
      <c r="D164" s="47" t="s">
        <v>152</v>
      </c>
      <c r="E164" s="46">
        <v>0.18754999999999999</v>
      </c>
      <c r="F164" s="46">
        <v>0.36899999999999999</v>
      </c>
      <c r="G164" s="47">
        <v>2</v>
      </c>
      <c r="H164" s="47">
        <v>2</v>
      </c>
      <c r="I164" s="45">
        <v>3250</v>
      </c>
      <c r="J164" s="45">
        <f t="shared" si="4"/>
        <v>6500</v>
      </c>
      <c r="K164" s="45">
        <f t="shared" si="5"/>
        <v>6500</v>
      </c>
      <c r="L164" s="44" t="s">
        <v>168</v>
      </c>
      <c r="M164" s="49">
        <v>3673</v>
      </c>
      <c r="N164" s="49" t="s">
        <v>1297</v>
      </c>
      <c r="O164" s="49">
        <v>21</v>
      </c>
    </row>
    <row r="165" spans="2:15" x14ac:dyDescent="0.2">
      <c r="B165" s="48" t="s">
        <v>724</v>
      </c>
      <c r="C165" s="47" t="s">
        <v>725</v>
      </c>
      <c r="D165" s="47" t="s">
        <v>607</v>
      </c>
      <c r="E165" s="46">
        <v>0.16335</v>
      </c>
      <c r="F165" s="46">
        <v>0.35089999999999999</v>
      </c>
      <c r="G165" s="47">
        <v>1</v>
      </c>
      <c r="H165" s="47">
        <v>1</v>
      </c>
      <c r="I165" s="45">
        <v>6500</v>
      </c>
      <c r="J165" s="45">
        <f t="shared" si="4"/>
        <v>6500</v>
      </c>
      <c r="K165" s="45">
        <f t="shared" si="5"/>
        <v>6500</v>
      </c>
      <c r="L165" s="44" t="s">
        <v>608</v>
      </c>
      <c r="M165" s="49">
        <v>8509</v>
      </c>
      <c r="N165" s="49" t="s">
        <v>1297</v>
      </c>
      <c r="O165" s="49">
        <v>21</v>
      </c>
    </row>
    <row r="166" spans="2:15" x14ac:dyDescent="0.2">
      <c r="B166" s="48" t="s">
        <v>622</v>
      </c>
      <c r="C166" s="47" t="s">
        <v>623</v>
      </c>
      <c r="D166" s="47" t="s">
        <v>607</v>
      </c>
      <c r="E166" s="46">
        <v>0.16335</v>
      </c>
      <c r="F166" s="46">
        <v>0.35089999999999999</v>
      </c>
      <c r="G166" s="47">
        <v>1</v>
      </c>
      <c r="H166" s="47">
        <v>1</v>
      </c>
      <c r="I166" s="45">
        <v>6500</v>
      </c>
      <c r="J166" s="45">
        <f t="shared" si="4"/>
        <v>6500</v>
      </c>
      <c r="K166" s="45">
        <f t="shared" si="5"/>
        <v>6500</v>
      </c>
      <c r="L166" s="44" t="s">
        <v>608</v>
      </c>
      <c r="M166" s="49">
        <v>8502</v>
      </c>
      <c r="N166" s="49" t="s">
        <v>1297</v>
      </c>
      <c r="O166" s="49">
        <v>21</v>
      </c>
    </row>
    <row r="167" spans="2:15" x14ac:dyDescent="0.2">
      <c r="B167" s="48" t="s">
        <v>736</v>
      </c>
      <c r="C167" s="47" t="s">
        <v>737</v>
      </c>
      <c r="D167" s="47" t="s">
        <v>152</v>
      </c>
      <c r="E167" s="46">
        <v>0.18754999999999999</v>
      </c>
      <c r="F167" s="46">
        <v>0.36899999999999999</v>
      </c>
      <c r="G167" s="47">
        <v>1</v>
      </c>
      <c r="H167" s="47">
        <v>1</v>
      </c>
      <c r="I167" s="45">
        <v>5980</v>
      </c>
      <c r="J167" s="45">
        <f t="shared" si="4"/>
        <v>5980</v>
      </c>
      <c r="K167" s="45">
        <f t="shared" si="5"/>
        <v>5980</v>
      </c>
      <c r="L167" s="44" t="s">
        <v>153</v>
      </c>
      <c r="M167" s="49">
        <v>8398</v>
      </c>
      <c r="N167" s="49" t="s">
        <v>1297</v>
      </c>
      <c r="O167" s="49">
        <v>21</v>
      </c>
    </row>
    <row r="168" spans="2:15" x14ac:dyDescent="0.2">
      <c r="B168" s="48" t="s">
        <v>738</v>
      </c>
      <c r="C168" s="47" t="s">
        <v>739</v>
      </c>
      <c r="D168" s="47" t="s">
        <v>152</v>
      </c>
      <c r="E168" s="46">
        <v>0.18754999999999999</v>
      </c>
      <c r="F168" s="46">
        <v>0.36899999999999999</v>
      </c>
      <c r="G168" s="47">
        <v>3</v>
      </c>
      <c r="H168" s="47">
        <v>3</v>
      </c>
      <c r="I168" s="45">
        <v>1950</v>
      </c>
      <c r="J168" s="45">
        <f t="shared" si="4"/>
        <v>5850</v>
      </c>
      <c r="K168" s="45">
        <f t="shared" si="5"/>
        <v>5850</v>
      </c>
      <c r="L168" s="44" t="s">
        <v>230</v>
      </c>
      <c r="M168" s="49">
        <v>3760</v>
      </c>
      <c r="N168" s="49" t="s">
        <v>1297</v>
      </c>
      <c r="O168" s="49">
        <v>21</v>
      </c>
    </row>
    <row r="169" spans="2:15" x14ac:dyDescent="0.2">
      <c r="B169" s="48" t="s">
        <v>708</v>
      </c>
      <c r="C169" s="47" t="s">
        <v>709</v>
      </c>
      <c r="D169" s="47" t="s">
        <v>152</v>
      </c>
      <c r="E169" s="46">
        <v>0.18754999999999999</v>
      </c>
      <c r="F169" s="46">
        <v>0.36899999999999999</v>
      </c>
      <c r="G169" s="47">
        <v>4</v>
      </c>
      <c r="H169" s="47">
        <v>4</v>
      </c>
      <c r="I169" s="45">
        <v>1420.25</v>
      </c>
      <c r="J169" s="45">
        <f t="shared" si="4"/>
        <v>5681</v>
      </c>
      <c r="K169" s="45">
        <f t="shared" si="5"/>
        <v>5681</v>
      </c>
      <c r="L169" s="44" t="s">
        <v>153</v>
      </c>
      <c r="M169" s="49">
        <v>3618</v>
      </c>
      <c r="N169" s="49" t="s">
        <v>1297</v>
      </c>
      <c r="O169" s="49">
        <v>21</v>
      </c>
    </row>
    <row r="170" spans="2:15" x14ac:dyDescent="0.2">
      <c r="B170" s="48" t="s">
        <v>745</v>
      </c>
      <c r="C170" s="47" t="s">
        <v>746</v>
      </c>
      <c r="D170" s="47" t="s">
        <v>508</v>
      </c>
      <c r="E170" s="46">
        <v>0.18754999999999999</v>
      </c>
      <c r="F170" s="46">
        <v>0.36899999999999999</v>
      </c>
      <c r="G170" s="47">
        <v>2</v>
      </c>
      <c r="H170" s="47">
        <v>2</v>
      </c>
      <c r="I170" s="45">
        <v>2828.29</v>
      </c>
      <c r="J170" s="45">
        <f t="shared" si="4"/>
        <v>5656.58</v>
      </c>
      <c r="K170" s="45">
        <f t="shared" si="5"/>
        <v>5656.58</v>
      </c>
      <c r="L170" s="44" t="s">
        <v>153</v>
      </c>
      <c r="M170" s="49">
        <v>4832</v>
      </c>
      <c r="N170" s="49" t="s">
        <v>1297</v>
      </c>
      <c r="O170" s="49">
        <v>21</v>
      </c>
    </row>
    <row r="171" spans="2:15" x14ac:dyDescent="0.2">
      <c r="B171" s="48" t="s">
        <v>284</v>
      </c>
      <c r="C171" s="47" t="s">
        <v>285</v>
      </c>
      <c r="D171" s="47" t="s">
        <v>152</v>
      </c>
      <c r="E171" s="46">
        <v>0.18754999999999999</v>
      </c>
      <c r="F171" s="46">
        <v>0.36899999999999999</v>
      </c>
      <c r="G171" s="47">
        <v>1</v>
      </c>
      <c r="H171" s="47">
        <v>1</v>
      </c>
      <c r="I171" s="45">
        <v>5525.01</v>
      </c>
      <c r="J171" s="45">
        <f t="shared" si="4"/>
        <v>5525.01</v>
      </c>
      <c r="K171" s="45">
        <f t="shared" si="5"/>
        <v>5525.01</v>
      </c>
      <c r="L171" s="44" t="s">
        <v>153</v>
      </c>
      <c r="M171" s="49">
        <v>3696</v>
      </c>
      <c r="N171" s="49" t="s">
        <v>1297</v>
      </c>
      <c r="O171" s="49">
        <v>21</v>
      </c>
    </row>
    <row r="172" spans="2:15" x14ac:dyDescent="0.2">
      <c r="B172" s="48" t="s">
        <v>751</v>
      </c>
      <c r="C172" s="47" t="s">
        <v>752</v>
      </c>
      <c r="D172" s="47" t="s">
        <v>753</v>
      </c>
      <c r="E172" s="46">
        <v>0.15306500000000001</v>
      </c>
      <c r="F172" s="46">
        <v>0.36899999999999999</v>
      </c>
      <c r="G172" s="47">
        <v>1</v>
      </c>
      <c r="H172" s="47">
        <v>1</v>
      </c>
      <c r="I172" s="45">
        <v>5525.01</v>
      </c>
      <c r="J172" s="45">
        <f t="shared" si="4"/>
        <v>5525.01</v>
      </c>
      <c r="K172" s="45">
        <f t="shared" si="5"/>
        <v>5525.01</v>
      </c>
      <c r="L172" s="44" t="s">
        <v>168</v>
      </c>
      <c r="M172" s="49">
        <v>7499</v>
      </c>
      <c r="N172" s="49" t="s">
        <v>1297</v>
      </c>
      <c r="O172" s="49">
        <v>21</v>
      </c>
    </row>
    <row r="173" spans="2:15" x14ac:dyDescent="0.2">
      <c r="B173" s="48" t="s">
        <v>938</v>
      </c>
      <c r="C173" s="47" t="s">
        <v>939</v>
      </c>
      <c r="D173" s="47" t="s">
        <v>152</v>
      </c>
      <c r="E173" s="46">
        <v>0.18754999999999999</v>
      </c>
      <c r="F173" s="46">
        <v>0.36899999999999999</v>
      </c>
      <c r="G173" s="47">
        <v>4</v>
      </c>
      <c r="H173" s="47">
        <v>4</v>
      </c>
      <c r="I173" s="45">
        <v>1300</v>
      </c>
      <c r="J173" s="45">
        <f t="shared" si="4"/>
        <v>5200</v>
      </c>
      <c r="K173" s="45">
        <f t="shared" si="5"/>
        <v>5200</v>
      </c>
      <c r="L173" s="44" t="s">
        <v>153</v>
      </c>
      <c r="M173" s="49">
        <v>3625</v>
      </c>
      <c r="N173" s="49" t="s">
        <v>1297</v>
      </c>
      <c r="O173" s="49">
        <v>21</v>
      </c>
    </row>
    <row r="174" spans="2:15" x14ac:dyDescent="0.2">
      <c r="B174" s="48" t="s">
        <v>465</v>
      </c>
      <c r="C174" s="47" t="s">
        <v>466</v>
      </c>
      <c r="D174" s="47" t="s">
        <v>216</v>
      </c>
      <c r="E174" s="46">
        <v>0.18754999999999999</v>
      </c>
      <c r="F174" s="46">
        <v>0.36899999999999999</v>
      </c>
      <c r="G174" s="47">
        <v>1</v>
      </c>
      <c r="H174" s="47">
        <v>1</v>
      </c>
      <c r="I174" s="45">
        <v>5200</v>
      </c>
      <c r="J174" s="45">
        <f t="shared" si="4"/>
        <v>5200</v>
      </c>
      <c r="K174" s="45">
        <f t="shared" si="5"/>
        <v>5200</v>
      </c>
      <c r="L174" s="44" t="s">
        <v>230</v>
      </c>
      <c r="M174" s="49">
        <v>8286</v>
      </c>
      <c r="N174" s="49" t="s">
        <v>1298</v>
      </c>
      <c r="O174" s="49">
        <v>21</v>
      </c>
    </row>
    <row r="175" spans="2:15" x14ac:dyDescent="0.2">
      <c r="B175" s="48" t="s">
        <v>770</v>
      </c>
      <c r="C175" s="47" t="s">
        <v>771</v>
      </c>
      <c r="D175" s="47" t="s">
        <v>152</v>
      </c>
      <c r="E175" s="46">
        <v>0.18754999999999999</v>
      </c>
      <c r="F175" s="46">
        <v>0.36899999999999999</v>
      </c>
      <c r="G175" s="47">
        <v>1</v>
      </c>
      <c r="H175" s="47">
        <v>1</v>
      </c>
      <c r="I175" s="45">
        <v>4810</v>
      </c>
      <c r="J175" s="45">
        <f t="shared" si="4"/>
        <v>4810</v>
      </c>
      <c r="K175" s="45">
        <f t="shared" si="5"/>
        <v>4810</v>
      </c>
      <c r="L175" s="44" t="s">
        <v>168</v>
      </c>
      <c r="M175" s="49">
        <v>3595</v>
      </c>
      <c r="N175" s="49" t="s">
        <v>1297</v>
      </c>
      <c r="O175" s="49">
        <v>21</v>
      </c>
    </row>
    <row r="176" spans="2:15" x14ac:dyDescent="0.2">
      <c r="B176" s="48" t="s">
        <v>774</v>
      </c>
      <c r="C176" s="47" t="s">
        <v>775</v>
      </c>
      <c r="D176" s="47" t="s">
        <v>508</v>
      </c>
      <c r="E176" s="46">
        <v>0.18754999999999999</v>
      </c>
      <c r="F176" s="46">
        <v>0.36899999999999999</v>
      </c>
      <c r="G176" s="47">
        <v>2</v>
      </c>
      <c r="H176" s="47">
        <v>2</v>
      </c>
      <c r="I176" s="45">
        <v>2275.0100000000002</v>
      </c>
      <c r="J176" s="45">
        <f t="shared" si="4"/>
        <v>4550.0200000000004</v>
      </c>
      <c r="K176" s="45">
        <f t="shared" si="5"/>
        <v>4550.0200000000004</v>
      </c>
      <c r="L176" s="44" t="s">
        <v>348</v>
      </c>
      <c r="M176" s="49">
        <v>2756</v>
      </c>
      <c r="N176" s="49" t="s">
        <v>1297</v>
      </c>
      <c r="O176" s="49">
        <v>21</v>
      </c>
    </row>
    <row r="177" spans="2:15" x14ac:dyDescent="0.2">
      <c r="B177" s="48" t="s">
        <v>776</v>
      </c>
      <c r="C177" s="47" t="s">
        <v>777</v>
      </c>
      <c r="D177" s="47" t="s">
        <v>152</v>
      </c>
      <c r="E177" s="46">
        <v>0.18754999999999999</v>
      </c>
      <c r="F177" s="46">
        <v>0.36899999999999999</v>
      </c>
      <c r="G177" s="47">
        <v>2</v>
      </c>
      <c r="H177" s="47">
        <v>2</v>
      </c>
      <c r="I177" s="45">
        <v>2275.0100000000002</v>
      </c>
      <c r="J177" s="45">
        <f t="shared" si="4"/>
        <v>4550.0200000000004</v>
      </c>
      <c r="K177" s="45">
        <f t="shared" si="5"/>
        <v>4550.0200000000004</v>
      </c>
      <c r="L177" s="44" t="s">
        <v>778</v>
      </c>
      <c r="M177" s="49">
        <v>2731</v>
      </c>
      <c r="N177" s="49" t="s">
        <v>1297</v>
      </c>
      <c r="O177" s="49">
        <v>21</v>
      </c>
    </row>
    <row r="178" spans="2:15" x14ac:dyDescent="0.2">
      <c r="B178" s="48" t="s">
        <v>779</v>
      </c>
      <c r="C178" s="47" t="s">
        <v>780</v>
      </c>
      <c r="D178" s="47" t="s">
        <v>216</v>
      </c>
      <c r="E178" s="46">
        <v>0.18754999999999999</v>
      </c>
      <c r="F178" s="46">
        <v>0.36899999999999999</v>
      </c>
      <c r="G178" s="47">
        <v>1</v>
      </c>
      <c r="H178" s="47">
        <v>1</v>
      </c>
      <c r="I178" s="45">
        <v>4550</v>
      </c>
      <c r="J178" s="45">
        <f t="shared" si="4"/>
        <v>4550</v>
      </c>
      <c r="K178" s="45">
        <f t="shared" si="5"/>
        <v>4550</v>
      </c>
      <c r="L178" s="44" t="s">
        <v>153</v>
      </c>
      <c r="M178" s="49">
        <v>6327</v>
      </c>
      <c r="N178" s="49" t="s">
        <v>1298</v>
      </c>
      <c r="O178" s="49">
        <v>21</v>
      </c>
    </row>
    <row r="179" spans="2:15" x14ac:dyDescent="0.2">
      <c r="B179" s="48" t="s">
        <v>781</v>
      </c>
      <c r="C179" s="47" t="s">
        <v>782</v>
      </c>
      <c r="D179" s="47" t="s">
        <v>229</v>
      </c>
      <c r="E179" s="46">
        <v>0.18754999999999999</v>
      </c>
      <c r="F179" s="46">
        <v>0.36899999999999999</v>
      </c>
      <c r="G179" s="47">
        <v>1</v>
      </c>
      <c r="H179" s="47">
        <v>1</v>
      </c>
      <c r="I179" s="45">
        <v>4485</v>
      </c>
      <c r="J179" s="45">
        <f t="shared" si="4"/>
        <v>4485</v>
      </c>
      <c r="K179" s="45">
        <f t="shared" si="5"/>
        <v>4485</v>
      </c>
      <c r="L179" s="44" t="s">
        <v>230</v>
      </c>
      <c r="M179" s="49">
        <v>9766</v>
      </c>
      <c r="N179" s="49" t="s">
        <v>1295</v>
      </c>
      <c r="O179" s="49">
        <v>21</v>
      </c>
    </row>
    <row r="180" spans="2:15" x14ac:dyDescent="0.2">
      <c r="B180" s="48" t="s">
        <v>361</v>
      </c>
      <c r="C180" s="47" t="s">
        <v>362</v>
      </c>
      <c r="D180" s="47" t="s">
        <v>229</v>
      </c>
      <c r="E180" s="46">
        <v>0.18754999999999999</v>
      </c>
      <c r="F180" s="46">
        <v>0.36899999999999999</v>
      </c>
      <c r="G180" s="47">
        <v>2</v>
      </c>
      <c r="H180" s="47">
        <v>2</v>
      </c>
      <c r="I180" s="45">
        <v>2210</v>
      </c>
      <c r="J180" s="45">
        <f t="shared" si="4"/>
        <v>4420</v>
      </c>
      <c r="K180" s="45">
        <f t="shared" si="5"/>
        <v>4420</v>
      </c>
      <c r="L180" s="44" t="s">
        <v>230</v>
      </c>
      <c r="M180" s="49">
        <v>9626</v>
      </c>
      <c r="N180" s="49" t="s">
        <v>1295</v>
      </c>
      <c r="O180" s="49">
        <v>21</v>
      </c>
    </row>
    <row r="181" spans="2:15" x14ac:dyDescent="0.2">
      <c r="B181" s="48" t="s">
        <v>592</v>
      </c>
      <c r="C181" s="47" t="s">
        <v>593</v>
      </c>
      <c r="D181" s="47" t="s">
        <v>482</v>
      </c>
      <c r="E181" s="46">
        <v>0.19964999999999999</v>
      </c>
      <c r="F181" s="46">
        <v>0.36899999999999999</v>
      </c>
      <c r="G181" s="47">
        <v>1</v>
      </c>
      <c r="H181" s="47">
        <v>1</v>
      </c>
      <c r="I181" s="45">
        <v>3900</v>
      </c>
      <c r="J181" s="45">
        <f t="shared" si="4"/>
        <v>3900</v>
      </c>
      <c r="K181" s="45">
        <f t="shared" si="5"/>
        <v>3900</v>
      </c>
      <c r="L181" s="44" t="s">
        <v>230</v>
      </c>
      <c r="M181" s="49">
        <v>5141</v>
      </c>
      <c r="N181" s="49" t="s">
        <v>1298</v>
      </c>
      <c r="O181" s="49">
        <v>21</v>
      </c>
    </row>
    <row r="182" spans="2:15" x14ac:dyDescent="0.2">
      <c r="B182" s="48" t="s">
        <v>800</v>
      </c>
      <c r="C182" s="47" t="s">
        <v>801</v>
      </c>
      <c r="D182" s="47" t="s">
        <v>508</v>
      </c>
      <c r="E182" s="46">
        <v>0.18754999999999999</v>
      </c>
      <c r="F182" s="46">
        <v>0.36899999999999999</v>
      </c>
      <c r="G182" s="47">
        <v>2</v>
      </c>
      <c r="H182" s="47">
        <v>2</v>
      </c>
      <c r="I182" s="45">
        <v>1852.5</v>
      </c>
      <c r="J182" s="45">
        <f t="shared" si="4"/>
        <v>3705</v>
      </c>
      <c r="K182" s="45">
        <f t="shared" si="5"/>
        <v>3705</v>
      </c>
      <c r="L182" s="44" t="s">
        <v>348</v>
      </c>
      <c r="M182" s="49">
        <v>2727</v>
      </c>
      <c r="N182" s="49" t="s">
        <v>1297</v>
      </c>
      <c r="O182" s="49">
        <v>21</v>
      </c>
    </row>
    <row r="183" spans="2:15" x14ac:dyDescent="0.2">
      <c r="B183" s="48" t="s">
        <v>401</v>
      </c>
      <c r="C183" s="47" t="s">
        <v>1030</v>
      </c>
      <c r="D183" s="47" t="s">
        <v>216</v>
      </c>
      <c r="E183" s="46">
        <v>0.18754999999999999</v>
      </c>
      <c r="F183" s="46">
        <v>0.36899999999999999</v>
      </c>
      <c r="G183" s="47">
        <v>1</v>
      </c>
      <c r="H183" s="47">
        <v>1</v>
      </c>
      <c r="I183" s="45">
        <v>3500</v>
      </c>
      <c r="J183" s="45">
        <f t="shared" si="4"/>
        <v>3500</v>
      </c>
      <c r="K183" s="45">
        <f t="shared" si="5"/>
        <v>3500</v>
      </c>
      <c r="L183" s="44" t="s">
        <v>153</v>
      </c>
      <c r="M183" s="49">
        <v>9584</v>
      </c>
      <c r="N183" s="49" t="s">
        <v>1298</v>
      </c>
      <c r="O183" s="49">
        <v>21</v>
      </c>
    </row>
    <row r="184" spans="2:15" x14ac:dyDescent="0.2">
      <c r="B184" s="48" t="s">
        <v>896</v>
      </c>
      <c r="C184" s="47" t="s">
        <v>897</v>
      </c>
      <c r="D184" s="47" t="s">
        <v>482</v>
      </c>
      <c r="E184" s="46">
        <v>0.19964999999999999</v>
      </c>
      <c r="F184" s="46">
        <v>0.36899999999999999</v>
      </c>
      <c r="G184" s="47">
        <v>2</v>
      </c>
      <c r="H184" s="47">
        <v>2</v>
      </c>
      <c r="I184" s="45">
        <v>1430</v>
      </c>
      <c r="J184" s="45">
        <f t="shared" si="4"/>
        <v>2860</v>
      </c>
      <c r="K184" s="45">
        <f t="shared" si="5"/>
        <v>2860</v>
      </c>
      <c r="L184" s="44" t="s">
        <v>299</v>
      </c>
      <c r="M184" s="49">
        <v>8176</v>
      </c>
      <c r="N184" s="49" t="s">
        <v>1296</v>
      </c>
      <c r="O184" s="49">
        <v>21</v>
      </c>
    </row>
    <row r="185" spans="2:15" x14ac:dyDescent="0.2">
      <c r="B185" s="48" t="s">
        <v>898</v>
      </c>
      <c r="C185" s="47" t="s">
        <v>899</v>
      </c>
      <c r="D185" s="47" t="s">
        <v>482</v>
      </c>
      <c r="E185" s="46">
        <v>0.19964999999999999</v>
      </c>
      <c r="F185" s="46">
        <v>0.36899999999999999</v>
      </c>
      <c r="G185" s="47">
        <v>2</v>
      </c>
      <c r="H185" s="47">
        <v>2</v>
      </c>
      <c r="I185" s="45">
        <v>1430</v>
      </c>
      <c r="J185" s="45">
        <f t="shared" si="4"/>
        <v>2860</v>
      </c>
      <c r="K185" s="45">
        <f t="shared" si="5"/>
        <v>2860</v>
      </c>
      <c r="L185" s="44" t="s">
        <v>299</v>
      </c>
      <c r="M185" s="49">
        <v>8182</v>
      </c>
      <c r="N185" s="49" t="s">
        <v>1296</v>
      </c>
      <c r="O185" s="49">
        <v>21</v>
      </c>
    </row>
    <row r="186" spans="2:15" x14ac:dyDescent="0.2">
      <c r="B186" s="48" t="s">
        <v>653</v>
      </c>
      <c r="C186" s="47" t="s">
        <v>654</v>
      </c>
      <c r="D186" s="47" t="s">
        <v>482</v>
      </c>
      <c r="E186" s="46">
        <v>0.19964999999999999</v>
      </c>
      <c r="F186" s="46">
        <v>0.36899999999999999</v>
      </c>
      <c r="G186" s="47">
        <v>1</v>
      </c>
      <c r="H186" s="47">
        <v>1</v>
      </c>
      <c r="I186" s="45">
        <v>2800</v>
      </c>
      <c r="J186" s="45">
        <f t="shared" si="4"/>
        <v>2800</v>
      </c>
      <c r="K186" s="45">
        <f t="shared" si="5"/>
        <v>2800</v>
      </c>
      <c r="L186" s="44" t="s">
        <v>230</v>
      </c>
      <c r="M186" s="49">
        <v>5158</v>
      </c>
      <c r="N186" s="49" t="s">
        <v>1298</v>
      </c>
      <c r="O186" s="49">
        <v>21</v>
      </c>
    </row>
    <row r="187" spans="2:15" x14ac:dyDescent="0.2">
      <c r="B187" s="48" t="s">
        <v>820</v>
      </c>
      <c r="C187" s="47" t="s">
        <v>821</v>
      </c>
      <c r="D187" s="47" t="s">
        <v>229</v>
      </c>
      <c r="E187" s="46">
        <v>0.18754999999999999</v>
      </c>
      <c r="F187" s="46">
        <v>0.36899999999999999</v>
      </c>
      <c r="G187" s="47">
        <v>1</v>
      </c>
      <c r="H187" s="47">
        <v>1</v>
      </c>
      <c r="I187" s="45">
        <v>2600</v>
      </c>
      <c r="J187" s="45">
        <f t="shared" si="4"/>
        <v>2600</v>
      </c>
      <c r="K187" s="45">
        <f t="shared" si="5"/>
        <v>2600</v>
      </c>
      <c r="L187" s="44" t="s">
        <v>153</v>
      </c>
      <c r="M187" s="49">
        <v>3255</v>
      </c>
      <c r="N187" s="49" t="s">
        <v>1295</v>
      </c>
      <c r="O187" s="49">
        <v>21</v>
      </c>
    </row>
    <row r="188" spans="2:15" x14ac:dyDescent="0.2">
      <c r="B188" s="48" t="s">
        <v>826</v>
      </c>
      <c r="C188" s="47" t="s">
        <v>827</v>
      </c>
      <c r="D188" s="47" t="s">
        <v>152</v>
      </c>
      <c r="E188" s="46">
        <v>0.18754999999999999</v>
      </c>
      <c r="F188" s="46">
        <v>0.36899999999999999</v>
      </c>
      <c r="G188" s="47">
        <v>1</v>
      </c>
      <c r="H188" s="47">
        <v>1</v>
      </c>
      <c r="I188" s="45">
        <v>2600</v>
      </c>
      <c r="J188" s="45">
        <f t="shared" si="4"/>
        <v>2600</v>
      </c>
      <c r="K188" s="45">
        <f t="shared" si="5"/>
        <v>2600</v>
      </c>
      <c r="L188" s="44" t="s">
        <v>168</v>
      </c>
      <c r="M188" s="49">
        <v>3787</v>
      </c>
      <c r="N188" s="49" t="s">
        <v>1297</v>
      </c>
      <c r="O188" s="49">
        <v>21</v>
      </c>
    </row>
    <row r="189" spans="2:15" x14ac:dyDescent="0.2">
      <c r="B189" s="48" t="s">
        <v>403</v>
      </c>
      <c r="C189" s="47" t="s">
        <v>404</v>
      </c>
      <c r="D189" s="47" t="s">
        <v>216</v>
      </c>
      <c r="E189" s="46">
        <v>0.18754999999999999</v>
      </c>
      <c r="F189" s="46">
        <v>0.36899999999999999</v>
      </c>
      <c r="G189" s="47">
        <v>1</v>
      </c>
      <c r="H189" s="47">
        <v>1</v>
      </c>
      <c r="I189" s="45">
        <v>2390.46</v>
      </c>
      <c r="J189" s="45">
        <f t="shared" si="4"/>
        <v>2390.46</v>
      </c>
      <c r="K189" s="45">
        <f t="shared" si="5"/>
        <v>2390.46</v>
      </c>
      <c r="L189" s="44" t="s">
        <v>153</v>
      </c>
      <c r="M189" s="49">
        <v>6318</v>
      </c>
      <c r="N189" s="49" t="s">
        <v>1298</v>
      </c>
      <c r="O189" s="49">
        <v>21</v>
      </c>
    </row>
    <row r="190" spans="2:15" x14ac:dyDescent="0.2">
      <c r="B190" s="48" t="s">
        <v>940</v>
      </c>
      <c r="C190" s="47" t="s">
        <v>941</v>
      </c>
      <c r="D190" s="47" t="s">
        <v>152</v>
      </c>
      <c r="E190" s="46">
        <v>0.18754999999999999</v>
      </c>
      <c r="F190" s="46">
        <v>0.36899999999999999</v>
      </c>
      <c r="G190" s="47">
        <v>1</v>
      </c>
      <c r="H190" s="47">
        <v>1</v>
      </c>
      <c r="I190" s="45">
        <v>2339.9899999999998</v>
      </c>
      <c r="J190" s="45">
        <f t="shared" si="4"/>
        <v>2339.9899999999998</v>
      </c>
      <c r="K190" s="45">
        <f t="shared" si="5"/>
        <v>2339.9899999999998</v>
      </c>
      <c r="L190" s="44" t="s">
        <v>153</v>
      </c>
      <c r="M190" s="49">
        <v>3722</v>
      </c>
      <c r="N190" s="49" t="s">
        <v>1297</v>
      </c>
      <c r="O190" s="49">
        <v>21</v>
      </c>
    </row>
    <row r="191" spans="2:15" x14ac:dyDescent="0.2">
      <c r="B191" s="48" t="s">
        <v>712</v>
      </c>
      <c r="C191" s="47" t="s">
        <v>713</v>
      </c>
      <c r="D191" s="47" t="s">
        <v>216</v>
      </c>
      <c r="E191" s="46">
        <v>0.18754999999999999</v>
      </c>
      <c r="F191" s="46">
        <v>0.36899999999999999</v>
      </c>
      <c r="G191" s="47">
        <v>1</v>
      </c>
      <c r="H191" s="47">
        <v>1</v>
      </c>
      <c r="I191" s="45">
        <v>2266.69</v>
      </c>
      <c r="J191" s="45">
        <f t="shared" si="4"/>
        <v>2266.69</v>
      </c>
      <c r="K191" s="45">
        <f t="shared" si="5"/>
        <v>2266.69</v>
      </c>
      <c r="L191" s="44" t="s">
        <v>230</v>
      </c>
      <c r="M191" s="49">
        <v>6302</v>
      </c>
      <c r="N191" s="49" t="s">
        <v>1298</v>
      </c>
      <c r="O191" s="49">
        <v>21</v>
      </c>
    </row>
    <row r="192" spans="2:15" x14ac:dyDescent="0.2">
      <c r="B192" s="48" t="s">
        <v>836</v>
      </c>
      <c r="C192" s="47" t="s">
        <v>837</v>
      </c>
      <c r="D192" s="47" t="s">
        <v>152</v>
      </c>
      <c r="E192" s="46">
        <v>0.18754999999999999</v>
      </c>
      <c r="F192" s="46">
        <v>0.36899999999999999</v>
      </c>
      <c r="G192" s="47">
        <v>1</v>
      </c>
      <c r="H192" s="47">
        <v>1</v>
      </c>
      <c r="I192" s="45">
        <v>1989</v>
      </c>
      <c r="J192" s="45">
        <f t="shared" si="4"/>
        <v>1989</v>
      </c>
      <c r="K192" s="45">
        <f t="shared" si="5"/>
        <v>1989</v>
      </c>
      <c r="L192" s="44" t="s">
        <v>153</v>
      </c>
      <c r="M192" s="49">
        <v>3660</v>
      </c>
      <c r="N192" s="49" t="s">
        <v>1297</v>
      </c>
      <c r="O192" s="49">
        <v>21</v>
      </c>
    </row>
    <row r="193" spans="2:15" x14ac:dyDescent="0.2">
      <c r="B193" s="48" t="s">
        <v>838</v>
      </c>
      <c r="C193" s="47" t="s">
        <v>839</v>
      </c>
      <c r="D193" s="47" t="s">
        <v>152</v>
      </c>
      <c r="E193" s="46">
        <v>0.18754999999999999</v>
      </c>
      <c r="F193" s="46">
        <v>0.36899999999999999</v>
      </c>
      <c r="G193" s="47">
        <v>1</v>
      </c>
      <c r="H193" s="47">
        <v>1</v>
      </c>
      <c r="I193" s="45">
        <v>1729.01</v>
      </c>
      <c r="J193" s="45">
        <f t="shared" si="4"/>
        <v>1729.01</v>
      </c>
      <c r="K193" s="45">
        <f t="shared" si="5"/>
        <v>1729.01</v>
      </c>
      <c r="L193" s="44" t="s">
        <v>153</v>
      </c>
      <c r="M193" s="49">
        <v>8539</v>
      </c>
      <c r="N193" s="49" t="s">
        <v>1297</v>
      </c>
      <c r="O193" s="49">
        <v>21</v>
      </c>
    </row>
    <row r="194" spans="2:15" x14ac:dyDescent="0.2">
      <c r="B194" s="43" t="s">
        <v>840</v>
      </c>
      <c r="C194" s="42" t="s">
        <v>841</v>
      </c>
      <c r="D194" s="42" t="s">
        <v>233</v>
      </c>
      <c r="E194" s="41">
        <v>0.19359999999999999</v>
      </c>
      <c r="F194" s="41">
        <v>0.37509999999999999</v>
      </c>
      <c r="G194" s="42">
        <v>2</v>
      </c>
      <c r="H194" s="42">
        <v>2</v>
      </c>
      <c r="I194" s="40">
        <v>858</v>
      </c>
      <c r="J194" s="40">
        <f t="shared" si="4"/>
        <v>1716</v>
      </c>
      <c r="K194" s="40">
        <f t="shared" si="5"/>
        <v>1716</v>
      </c>
      <c r="L194" s="39" t="s">
        <v>503</v>
      </c>
      <c r="M194" s="49">
        <v>4957</v>
      </c>
      <c r="N194" s="49" t="s">
        <v>1298</v>
      </c>
      <c r="O194" s="49">
        <v>21</v>
      </c>
    </row>
  </sheetData>
  <autoFilter ref="A2:L233">
    <sortState ref="B3:L213">
      <sortCondition descending="1" ref="G2:G233"/>
    </sortState>
  </autoFilter>
  <sortState ref="B3:N180">
    <sortCondition ref="M11"/>
  </sortState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topLeftCell="A11" workbookViewId="0">
      <selection activeCell="C24" sqref="C24"/>
    </sheetView>
  </sheetViews>
  <sheetFormatPr baseColWidth="10" defaultRowHeight="14.4" x14ac:dyDescent="0.3"/>
  <cols>
    <col min="1" max="1" width="32.6640625" bestFit="1" customWidth="1"/>
    <col min="2" max="2" width="9.109375" bestFit="1" customWidth="1"/>
    <col min="3" max="3" width="14.21875" bestFit="1" customWidth="1"/>
    <col min="4" max="4" width="9.44140625" bestFit="1" customWidth="1"/>
    <col min="5" max="5" width="25.33203125" customWidth="1"/>
    <col min="6" max="6" width="7.88671875" customWidth="1"/>
    <col min="7" max="7" width="15.6640625" customWidth="1"/>
    <col min="8" max="8" width="19.109375" customWidth="1"/>
    <col min="9" max="9" width="11" bestFit="1" customWidth="1"/>
    <col min="10" max="10" width="14.5546875" bestFit="1" customWidth="1"/>
    <col min="11" max="11" width="15" bestFit="1" customWidth="1"/>
  </cols>
  <sheetData>
    <row r="1" spans="1:11" hidden="1" x14ac:dyDescent="0.3">
      <c r="A1" t="s">
        <v>902</v>
      </c>
      <c r="C1">
        <v>0</v>
      </c>
      <c r="D1">
        <v>100</v>
      </c>
    </row>
    <row r="2" spans="1:11" hidden="1" x14ac:dyDescent="0.3">
      <c r="A2" t="s">
        <v>903</v>
      </c>
      <c r="C2">
        <v>0</v>
      </c>
    </row>
    <row r="3" spans="1:11" hidden="1" x14ac:dyDescent="0.3">
      <c r="A3" t="s">
        <v>1237</v>
      </c>
      <c r="B3">
        <v>4</v>
      </c>
      <c r="C3">
        <f>B3*1.21</f>
        <v>4.84</v>
      </c>
    </row>
    <row r="4" spans="1:11" hidden="1" x14ac:dyDescent="0.3">
      <c r="A4" t="s">
        <v>1464</v>
      </c>
      <c r="B4">
        <v>8.5</v>
      </c>
      <c r="C4">
        <f>B4*1.21</f>
        <v>10.285</v>
      </c>
    </row>
    <row r="5" spans="1:11" hidden="1" x14ac:dyDescent="0.3">
      <c r="A5" t="s">
        <v>1619</v>
      </c>
      <c r="B5">
        <v>13.4</v>
      </c>
      <c r="C5">
        <f>B5*1.21</f>
        <v>16.213999999999999</v>
      </c>
    </row>
    <row r="6" spans="1:11" hidden="1" x14ac:dyDescent="0.3">
      <c r="A6" t="s">
        <v>1620</v>
      </c>
      <c r="B6">
        <v>17.8</v>
      </c>
      <c r="C6">
        <f>B6*1.21</f>
        <v>21.538</v>
      </c>
    </row>
    <row r="7" spans="1:11" hidden="1" x14ac:dyDescent="0.3">
      <c r="A7" t="s">
        <v>1622</v>
      </c>
      <c r="B7">
        <v>22.2</v>
      </c>
      <c r="C7">
        <f>B7*1.21</f>
        <v>26.861999999999998</v>
      </c>
    </row>
    <row r="8" spans="1:11" hidden="1" x14ac:dyDescent="0.3">
      <c r="A8" t="s">
        <v>1286</v>
      </c>
      <c r="C8">
        <v>7.9255000000000004</v>
      </c>
    </row>
    <row r="9" spans="1:11" hidden="1" x14ac:dyDescent="0.3">
      <c r="A9" t="s">
        <v>1287</v>
      </c>
      <c r="C9">
        <v>15.1008</v>
      </c>
    </row>
    <row r="10" spans="1:11" hidden="1" x14ac:dyDescent="0.3"/>
    <row r="11" spans="1:11" ht="15" thickBot="1" x14ac:dyDescent="0.35"/>
    <row r="12" spans="1:11" ht="45" customHeight="1" thickBot="1" x14ac:dyDescent="0.35">
      <c r="A12" s="77" t="s">
        <v>918</v>
      </c>
      <c r="B12" s="76" t="s">
        <v>962</v>
      </c>
      <c r="C12" s="76" t="s">
        <v>913</v>
      </c>
      <c r="D12" s="76" t="s">
        <v>914</v>
      </c>
      <c r="E12" s="76" t="s">
        <v>1586</v>
      </c>
      <c r="F12" s="76" t="s">
        <v>964</v>
      </c>
      <c r="G12" s="75" t="s">
        <v>965</v>
      </c>
      <c r="H12" s="74" t="s">
        <v>966</v>
      </c>
      <c r="I12" s="76" t="s">
        <v>1673</v>
      </c>
      <c r="J12" s="76" t="s">
        <v>967</v>
      </c>
      <c r="K12" s="73" t="s">
        <v>968</v>
      </c>
    </row>
    <row r="13" spans="1:11" ht="15" thickBot="1" x14ac:dyDescent="0.35">
      <c r="A13" s="150">
        <v>1845000</v>
      </c>
      <c r="B13">
        <v>3</v>
      </c>
      <c r="C13" s="69">
        <v>14.15</v>
      </c>
      <c r="D13">
        <f>C13*1.21</f>
        <v>17.121500000000001</v>
      </c>
      <c r="E13" t="s">
        <v>1587</v>
      </c>
      <c r="F13">
        <f>(IF(E13=$A$1,$C$1)+IF(E13=$A$2,$C$2)+IF(E13=$A$3,$C$3)+IF(E13=$A$4,$C$4)+IF(E13=$A$5,$C$5)+IF(E13=$A$6,$C$6)+IF(E13=$A$7,$C$7)+IF(E13=$A$8,$C$8)+IF(E13=$A$9,$C$9))</f>
        <v>0</v>
      </c>
      <c r="G13" s="85">
        <f>($A$13/(($D$1-$B$13)/100))</f>
        <v>1902061.8556701031</v>
      </c>
      <c r="H13" s="84">
        <f>($A$13/(($D$1-$B$13)/100-(0.08)))</f>
        <v>2073033.7078651686</v>
      </c>
      <c r="I13" s="149">
        <f>($B$13+8+1.2)+($D$13+F13)</f>
        <v>29.3215</v>
      </c>
      <c r="J13" s="148">
        <v>0</v>
      </c>
      <c r="K13" s="80">
        <f>$A$13/((100-I13)/100)+$J$13</f>
        <v>2610411.9357371759</v>
      </c>
    </row>
    <row r="14" spans="1:11" ht="15" thickBot="1" x14ac:dyDescent="0.35">
      <c r="B14">
        <v>0</v>
      </c>
      <c r="E14" t="s">
        <v>1237</v>
      </c>
      <c r="F14">
        <f t="shared" ref="F14:F20" si="0">(IF(E14=$A$1,$C$1)+IF(E14=$A$2,$C$2)+IF(E14=$A$3,$C$3)+IF(E14=$A$4,$C$4)+IF(E14=$A$5,$C$5)+IF(E14=$A$6,$C$6)+IF(E14=$A$7,$C$7)+IF(E14=$A$8,$C$8)+IF(E14=$A$9,$C$9))</f>
        <v>4.84</v>
      </c>
      <c r="I14" s="149">
        <f t="shared" ref="I14:I20" si="1">($B$13+8+1.2)+($D$13+F14)</f>
        <v>34.161500000000004</v>
      </c>
      <c r="J14" t="s">
        <v>1610</v>
      </c>
      <c r="K14" s="80">
        <f t="shared" ref="K14:K20" si="2">$A$13/((100-I14)/100)+$J$13</f>
        <v>2802311.7173082619</v>
      </c>
    </row>
    <row r="15" spans="1:11" x14ac:dyDescent="0.3">
      <c r="A15" s="134" t="s">
        <v>971</v>
      </c>
      <c r="B15" s="133"/>
      <c r="C15" s="72">
        <v>14.15</v>
      </c>
      <c r="E15" t="s">
        <v>1464</v>
      </c>
      <c r="F15">
        <f t="shared" si="0"/>
        <v>10.285</v>
      </c>
      <c r="I15" s="149">
        <f t="shared" si="1"/>
        <v>39.606499999999997</v>
      </c>
      <c r="J15" t="s">
        <v>1611</v>
      </c>
      <c r="K15" s="80">
        <f t="shared" si="2"/>
        <v>3054964.5243279492</v>
      </c>
    </row>
    <row r="16" spans="1:11" x14ac:dyDescent="0.3">
      <c r="A16" s="132" t="s">
        <v>1318</v>
      </c>
      <c r="B16" s="151"/>
      <c r="C16" s="71">
        <v>14.15</v>
      </c>
      <c r="E16" t="s">
        <v>1619</v>
      </c>
      <c r="F16">
        <f t="shared" si="0"/>
        <v>16.213999999999999</v>
      </c>
      <c r="I16" s="149">
        <f t="shared" si="1"/>
        <v>45.535499999999999</v>
      </c>
      <c r="J16" t="s">
        <v>1612</v>
      </c>
      <c r="K16" s="80">
        <f t="shared" si="2"/>
        <v>3387527.6556288954</v>
      </c>
    </row>
    <row r="17" spans="1:11" x14ac:dyDescent="0.3">
      <c r="A17" s="132" t="s">
        <v>1187</v>
      </c>
      <c r="B17" s="151"/>
      <c r="C17" s="71">
        <v>13.65</v>
      </c>
      <c r="E17" t="s">
        <v>1620</v>
      </c>
      <c r="F17">
        <f t="shared" si="0"/>
        <v>21.538</v>
      </c>
      <c r="I17" s="149">
        <f t="shared" si="1"/>
        <v>50.859499999999997</v>
      </c>
      <c r="J17" t="s">
        <v>1613</v>
      </c>
      <c r="K17" s="80">
        <f t="shared" si="2"/>
        <v>3754540.5520904344</v>
      </c>
    </row>
    <row r="18" spans="1:11" x14ac:dyDescent="0.3">
      <c r="A18" s="132" t="s">
        <v>1188</v>
      </c>
      <c r="B18" s="151"/>
      <c r="C18" s="71">
        <v>13.15</v>
      </c>
      <c r="E18" t="s">
        <v>1622</v>
      </c>
      <c r="F18">
        <f t="shared" si="0"/>
        <v>26.861999999999998</v>
      </c>
      <c r="I18" s="149">
        <f t="shared" si="1"/>
        <v>56.183499999999995</v>
      </c>
      <c r="J18" t="s">
        <v>1614</v>
      </c>
      <c r="K18" s="80">
        <f t="shared" si="2"/>
        <v>4210742.5284995371</v>
      </c>
    </row>
    <row r="19" spans="1:11" x14ac:dyDescent="0.3">
      <c r="A19" s="132" t="s">
        <v>972</v>
      </c>
      <c r="B19" s="151"/>
      <c r="C19" s="71">
        <v>12.65</v>
      </c>
      <c r="E19" t="s">
        <v>1286</v>
      </c>
      <c r="F19">
        <f t="shared" si="0"/>
        <v>7.9255000000000004</v>
      </c>
      <c r="I19" s="149">
        <f t="shared" si="1"/>
        <v>37.247</v>
      </c>
      <c r="J19" t="s">
        <v>1608</v>
      </c>
      <c r="K19" s="80">
        <f t="shared" si="2"/>
        <v>2940098.481347505</v>
      </c>
    </row>
    <row r="20" spans="1:11" ht="15" thickBot="1" x14ac:dyDescent="0.35">
      <c r="A20" s="132" t="s">
        <v>1184</v>
      </c>
      <c r="B20" s="151"/>
      <c r="C20" s="71">
        <v>12.15</v>
      </c>
      <c r="E20" t="s">
        <v>1287</v>
      </c>
      <c r="F20">
        <f t="shared" si="0"/>
        <v>15.1008</v>
      </c>
      <c r="I20" s="149">
        <f t="shared" si="1"/>
        <v>44.422300000000007</v>
      </c>
      <c r="J20" t="s">
        <v>1609</v>
      </c>
      <c r="K20" s="79">
        <f t="shared" si="2"/>
        <v>3319676.7768367529</v>
      </c>
    </row>
    <row r="21" spans="1:11" x14ac:dyDescent="0.3">
      <c r="A21" s="132" t="s">
        <v>1185</v>
      </c>
      <c r="B21" s="151"/>
      <c r="C21" s="71">
        <v>12.15</v>
      </c>
    </row>
    <row r="22" spans="1:11" ht="15" thickBot="1" x14ac:dyDescent="0.35">
      <c r="A22" s="132" t="s">
        <v>1186</v>
      </c>
      <c r="B22" s="151"/>
      <c r="C22" s="71">
        <v>12.15</v>
      </c>
    </row>
    <row r="23" spans="1:11" ht="15" thickBot="1" x14ac:dyDescent="0.35">
      <c r="A23" s="132" t="s">
        <v>982</v>
      </c>
      <c r="B23" s="151"/>
      <c r="C23" s="71">
        <v>15.5</v>
      </c>
      <c r="H23" s="147" t="s">
        <v>1588</v>
      </c>
      <c r="I23" s="146" t="s">
        <v>1589</v>
      </c>
      <c r="J23" s="136"/>
    </row>
    <row r="24" spans="1:11" ht="15" thickBot="1" x14ac:dyDescent="0.35">
      <c r="A24" s="132" t="s">
        <v>973</v>
      </c>
      <c r="B24" s="151"/>
      <c r="C24" s="71">
        <v>16</v>
      </c>
      <c r="H24" s="144" t="s">
        <v>1184</v>
      </c>
      <c r="I24" s="143" t="s">
        <v>1590</v>
      </c>
      <c r="J24" s="83">
        <v>22411.49</v>
      </c>
    </row>
    <row r="25" spans="1:11" x14ac:dyDescent="0.3">
      <c r="A25" s="132" t="s">
        <v>974</v>
      </c>
      <c r="B25" s="151"/>
      <c r="C25" s="71">
        <v>12.15</v>
      </c>
      <c r="E25" s="144"/>
      <c r="F25" s="142"/>
      <c r="H25" s="141" t="s">
        <v>1591</v>
      </c>
      <c r="I25" s="151" t="s">
        <v>1592</v>
      </c>
      <c r="J25" s="82">
        <v>11455</v>
      </c>
    </row>
    <row r="26" spans="1:11" x14ac:dyDescent="0.3">
      <c r="A26" s="132" t="s">
        <v>975</v>
      </c>
      <c r="B26" s="135"/>
      <c r="C26" s="71">
        <v>15.5</v>
      </c>
      <c r="E26" s="141" t="s">
        <v>1593</v>
      </c>
      <c r="F26" s="140">
        <v>33000</v>
      </c>
      <c r="H26" s="141" t="s">
        <v>1591</v>
      </c>
      <c r="I26" s="151" t="s">
        <v>1594</v>
      </c>
      <c r="J26" s="82">
        <v>13685.49</v>
      </c>
    </row>
    <row r="27" spans="1:11" x14ac:dyDescent="0.3">
      <c r="A27" s="132" t="s">
        <v>976</v>
      </c>
      <c r="B27" s="151"/>
      <c r="C27" s="71">
        <v>16</v>
      </c>
      <c r="E27" s="141" t="s">
        <v>1595</v>
      </c>
      <c r="F27" s="140"/>
      <c r="H27" s="141" t="s">
        <v>1596</v>
      </c>
      <c r="I27" s="151"/>
      <c r="J27" s="82">
        <v>9900</v>
      </c>
    </row>
    <row r="28" spans="1:11" x14ac:dyDescent="0.3">
      <c r="A28" s="132" t="s">
        <v>607</v>
      </c>
      <c r="B28" s="151"/>
      <c r="C28" s="71">
        <v>13.5</v>
      </c>
      <c r="E28" s="141" t="s">
        <v>1597</v>
      </c>
      <c r="F28" s="140"/>
      <c r="H28" s="141" t="s">
        <v>1598</v>
      </c>
      <c r="I28" s="151" t="s">
        <v>1599</v>
      </c>
      <c r="J28" s="82">
        <v>6300</v>
      </c>
    </row>
    <row r="29" spans="1:11" x14ac:dyDescent="0.3">
      <c r="A29" s="132" t="s">
        <v>977</v>
      </c>
      <c r="B29" s="151"/>
      <c r="C29" s="71">
        <v>14.5</v>
      </c>
      <c r="E29" s="141"/>
      <c r="F29" s="140"/>
      <c r="H29" s="141" t="s">
        <v>1600</v>
      </c>
      <c r="I29" s="151" t="s">
        <v>1601</v>
      </c>
      <c r="J29" s="82">
        <v>11455.49</v>
      </c>
    </row>
    <row r="30" spans="1:11" x14ac:dyDescent="0.3">
      <c r="A30" s="132" t="s">
        <v>978</v>
      </c>
      <c r="B30" s="151"/>
      <c r="C30" s="71">
        <v>14.5</v>
      </c>
      <c r="E30" s="141" t="s">
        <v>1602</v>
      </c>
      <c r="F30" s="140"/>
      <c r="H30" s="141" t="s">
        <v>1603</v>
      </c>
      <c r="I30" s="151"/>
      <c r="J30" s="82">
        <v>5238.49</v>
      </c>
    </row>
    <row r="31" spans="1:11" x14ac:dyDescent="0.3">
      <c r="A31" s="132" t="s">
        <v>1327</v>
      </c>
      <c r="B31" s="151"/>
      <c r="C31" s="71">
        <v>12.65</v>
      </c>
      <c r="E31" s="141" t="s">
        <v>1604</v>
      </c>
      <c r="F31" s="140"/>
      <c r="H31" s="141" t="s">
        <v>1605</v>
      </c>
      <c r="I31" s="151"/>
      <c r="J31" s="82">
        <v>4844</v>
      </c>
    </row>
    <row r="32" spans="1:11" ht="15" thickBot="1" x14ac:dyDescent="0.35">
      <c r="A32" s="132" t="s">
        <v>1052</v>
      </c>
      <c r="B32" s="151"/>
      <c r="C32" s="71">
        <v>14</v>
      </c>
      <c r="E32" s="139" t="s">
        <v>1606</v>
      </c>
      <c r="F32" s="137"/>
      <c r="H32" s="141" t="s">
        <v>1187</v>
      </c>
      <c r="I32" s="151"/>
      <c r="J32" s="82">
        <v>5873</v>
      </c>
    </row>
    <row r="33" spans="1:10" ht="15" thickBot="1" x14ac:dyDescent="0.35">
      <c r="A33" s="132" t="s">
        <v>1164</v>
      </c>
      <c r="B33" s="151"/>
      <c r="C33" s="71">
        <v>14.15</v>
      </c>
      <c r="H33" s="139" t="s">
        <v>1455</v>
      </c>
      <c r="I33" s="138" t="s">
        <v>1607</v>
      </c>
      <c r="J33" s="81">
        <v>6266</v>
      </c>
    </row>
    <row r="34" spans="1:10" ht="15" thickBot="1" x14ac:dyDescent="0.35">
      <c r="A34" s="131" t="s">
        <v>1566</v>
      </c>
      <c r="B34" s="130"/>
      <c r="C34" s="70"/>
      <c r="J34" s="145"/>
    </row>
    <row r="35" spans="1:10" x14ac:dyDescent="0.3">
      <c r="B35" s="151"/>
    </row>
    <row r="36" spans="1:10" x14ac:dyDescent="0.3">
      <c r="B36" s="15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M26"/>
  <sheetViews>
    <sheetView topLeftCell="C1" workbookViewId="0">
      <selection activeCell="H22" sqref="H22"/>
    </sheetView>
  </sheetViews>
  <sheetFormatPr baseColWidth="10" defaultRowHeight="14.4" x14ac:dyDescent="0.3"/>
  <cols>
    <col min="5" max="5" width="21.33203125" bestFit="1" customWidth="1"/>
    <col min="6" max="6" width="14.6640625" bestFit="1" customWidth="1"/>
    <col min="7" max="7" width="17.33203125" bestFit="1" customWidth="1"/>
    <col min="10" max="10" width="13.5546875" bestFit="1" customWidth="1"/>
    <col min="11" max="11" width="15.44140625" bestFit="1" customWidth="1"/>
    <col min="12" max="12" width="12.6640625" bestFit="1" customWidth="1"/>
  </cols>
  <sheetData>
    <row r="3" spans="2:12" x14ac:dyDescent="0.3">
      <c r="F3" s="67" t="s">
        <v>990</v>
      </c>
      <c r="G3" s="67" t="s">
        <v>991</v>
      </c>
      <c r="J3" s="127" t="s">
        <v>1617</v>
      </c>
      <c r="K3" s="127" t="s">
        <v>1616</v>
      </c>
      <c r="L3" s="127" t="s">
        <v>1618</v>
      </c>
    </row>
    <row r="4" spans="2:12" x14ac:dyDescent="0.3">
      <c r="C4">
        <v>172543</v>
      </c>
      <c r="D4">
        <f>C4*3</f>
        <v>517629</v>
      </c>
      <c r="E4" t="s">
        <v>992</v>
      </c>
      <c r="F4" s="66">
        <v>186991</v>
      </c>
      <c r="G4" s="67">
        <v>0.96</v>
      </c>
      <c r="J4" s="127">
        <v>680000</v>
      </c>
      <c r="K4" s="127">
        <f>J4*3%</f>
        <v>20400</v>
      </c>
      <c r="L4" s="127">
        <f>K4-J4</f>
        <v>-659600</v>
      </c>
    </row>
    <row r="5" spans="2:12" x14ac:dyDescent="0.3">
      <c r="C5">
        <v>186991</v>
      </c>
      <c r="D5">
        <f>C5*3</f>
        <v>560973</v>
      </c>
      <c r="E5" t="s">
        <v>993</v>
      </c>
      <c r="F5" s="66">
        <v>186991</v>
      </c>
      <c r="G5" s="67">
        <v>0.96</v>
      </c>
    </row>
    <row r="6" spans="2:12" x14ac:dyDescent="0.3">
      <c r="F6" s="152"/>
      <c r="G6" s="152"/>
    </row>
    <row r="7" spans="2:12" x14ac:dyDescent="0.3">
      <c r="F7" s="152"/>
      <c r="G7" s="152"/>
    </row>
    <row r="8" spans="2:12" x14ac:dyDescent="0.3">
      <c r="F8" s="68" t="s">
        <v>994</v>
      </c>
      <c r="G8" s="68"/>
    </row>
    <row r="9" spans="2:12" x14ac:dyDescent="0.3">
      <c r="F9" s="67" t="s">
        <v>995</v>
      </c>
      <c r="G9" s="67" t="s">
        <v>993</v>
      </c>
    </row>
    <row r="10" spans="2:12" x14ac:dyDescent="0.3">
      <c r="F10" s="66">
        <f>F4/(G4+(-0.07))</f>
        <v>210102.24719101127</v>
      </c>
      <c r="G10" s="66">
        <f>F5/G5</f>
        <v>194782.29166666669</v>
      </c>
      <c r="J10">
        <v>561820</v>
      </c>
      <c r="K10">
        <f>J10*3</f>
        <v>1685460</v>
      </c>
    </row>
    <row r="11" spans="2:12" x14ac:dyDescent="0.3">
      <c r="F11" s="152"/>
      <c r="G11" s="152"/>
      <c r="J11">
        <f>J10</f>
        <v>561820</v>
      </c>
    </row>
    <row r="12" spans="2:12" x14ac:dyDescent="0.3">
      <c r="F12" s="152"/>
      <c r="G12" s="152"/>
    </row>
    <row r="13" spans="2:12" x14ac:dyDescent="0.3">
      <c r="C13" t="s">
        <v>996</v>
      </c>
      <c r="F13" s="67" t="s">
        <v>997</v>
      </c>
      <c r="G13" s="67" t="s">
        <v>998</v>
      </c>
      <c r="J13">
        <f>F10*3</f>
        <v>630306.74157303385</v>
      </c>
      <c r="K13">
        <f>G10*7</f>
        <v>1363476.0416666667</v>
      </c>
    </row>
    <row r="14" spans="2:12" x14ac:dyDescent="0.3">
      <c r="F14" s="67">
        <v>2</v>
      </c>
      <c r="G14" s="66">
        <f>AVERAGE(G19/F14)</f>
        <v>202442.26942883898</v>
      </c>
    </row>
    <row r="15" spans="2:12" ht="15" thickBot="1" x14ac:dyDescent="0.35">
      <c r="F15" s="152"/>
      <c r="G15" s="152"/>
    </row>
    <row r="16" spans="2:12" x14ac:dyDescent="0.3">
      <c r="B16" t="s">
        <v>1100</v>
      </c>
      <c r="C16" s="144">
        <v>0.5</v>
      </c>
      <c r="D16" s="143"/>
      <c r="E16" s="143" t="s">
        <v>999</v>
      </c>
      <c r="F16" s="65">
        <f>((F14)*C16)</f>
        <v>1</v>
      </c>
      <c r="G16" s="64">
        <f>F10*F16</f>
        <v>210102.24719101127</v>
      </c>
    </row>
    <row r="17" spans="2:13" ht="15" thickBot="1" x14ac:dyDescent="0.35">
      <c r="B17" t="s">
        <v>1101</v>
      </c>
      <c r="C17" s="139">
        <v>0.5</v>
      </c>
      <c r="D17" s="138"/>
      <c r="E17" s="138" t="s">
        <v>1000</v>
      </c>
      <c r="F17" s="63">
        <f>(F14*C17)</f>
        <v>1</v>
      </c>
      <c r="G17" s="62">
        <f>G10*F17</f>
        <v>194782.29166666669</v>
      </c>
    </row>
    <row r="18" spans="2:13" ht="15" thickBot="1" x14ac:dyDescent="0.35">
      <c r="F18" s="152"/>
      <c r="G18" s="152"/>
    </row>
    <row r="19" spans="2:13" ht="15" thickBot="1" x14ac:dyDescent="0.35">
      <c r="E19" s="147" t="s">
        <v>1001</v>
      </c>
      <c r="F19" s="78"/>
      <c r="G19" s="61">
        <f>SUM(G16,G17)</f>
        <v>404884.53885767795</v>
      </c>
      <c r="J19">
        <v>561820</v>
      </c>
      <c r="K19">
        <f>J19*1.05</f>
        <v>589911</v>
      </c>
    </row>
    <row r="21" spans="2:13" x14ac:dyDescent="0.3">
      <c r="J21">
        <v>561820</v>
      </c>
      <c r="K21">
        <f>J21*5%</f>
        <v>28091</v>
      </c>
      <c r="L21">
        <f>K21+J21</f>
        <v>589911</v>
      </c>
      <c r="M21">
        <f>L21*3</f>
        <v>1769733</v>
      </c>
    </row>
    <row r="22" spans="2:13" x14ac:dyDescent="0.3">
      <c r="M22">
        <f>L21*7</f>
        <v>4129377</v>
      </c>
    </row>
    <row r="26" spans="2:13" x14ac:dyDescent="0.3">
      <c r="I26">
        <v>100</v>
      </c>
      <c r="J26">
        <v>-89</v>
      </c>
      <c r="K26">
        <v>12</v>
      </c>
      <c r="L26">
        <v>8</v>
      </c>
      <c r="M26">
        <v>4</v>
      </c>
    </row>
  </sheetData>
  <mergeCells count="1">
    <mergeCell ref="F8:G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O22"/>
  <sheetViews>
    <sheetView topLeftCell="B1" workbookViewId="0">
      <selection activeCell="D7" sqref="D7"/>
    </sheetView>
  </sheetViews>
  <sheetFormatPr baseColWidth="10" defaultRowHeight="14.4" x14ac:dyDescent="0.3"/>
  <cols>
    <col min="3" max="3" width="29.33203125" customWidth="1"/>
    <col min="4" max="4" width="27.33203125" bestFit="1" customWidth="1"/>
  </cols>
  <sheetData>
    <row r="3" spans="3:15" ht="15" thickBot="1" x14ac:dyDescent="0.35"/>
    <row r="4" spans="3:15" ht="15" thickBot="1" x14ac:dyDescent="0.35"/>
    <row r="5" spans="3:15" x14ac:dyDescent="0.3">
      <c r="C5" t="s">
        <v>1005</v>
      </c>
      <c r="D5" t="s">
        <v>1006</v>
      </c>
      <c r="I5">
        <v>596265</v>
      </c>
      <c r="J5">
        <v>5</v>
      </c>
      <c r="K5">
        <f>I5*J5%</f>
        <v>29813.25</v>
      </c>
      <c r="L5">
        <f>I5-K5</f>
        <v>566451.75</v>
      </c>
      <c r="M5">
        <v>3</v>
      </c>
      <c r="N5">
        <f>L5*M5%</f>
        <v>16993.552499999998</v>
      </c>
      <c r="O5">
        <f>L5-N5</f>
        <v>549458.19750000001</v>
      </c>
    </row>
    <row r="6" spans="3:15" ht="15" thickBot="1" x14ac:dyDescent="0.35">
      <c r="C6">
        <v>247200</v>
      </c>
      <c r="D6">
        <v>254850</v>
      </c>
    </row>
    <row r="7" spans="3:15" ht="15" thickBot="1" x14ac:dyDescent="0.35"/>
    <row r="8" spans="3:15" ht="15" thickBot="1" x14ac:dyDescent="0.35">
      <c r="C8" t="s">
        <v>1007</v>
      </c>
    </row>
    <row r="9" spans="3:15" ht="15" thickBot="1" x14ac:dyDescent="0.35">
      <c r="C9">
        <f>(D6-C6)/C6*100%</f>
        <v>3.0946601941747573E-2</v>
      </c>
    </row>
    <row r="11" spans="3:15" ht="15" thickBot="1" x14ac:dyDescent="0.35"/>
    <row r="13" spans="3:15" x14ac:dyDescent="0.3">
      <c r="C13">
        <v>8.9354542473944878E-2</v>
      </c>
    </row>
    <row r="20" spans="3:3" x14ac:dyDescent="0.3">
      <c r="C20">
        <v>1.5144614614507801</v>
      </c>
    </row>
    <row r="21" spans="3:3" x14ac:dyDescent="0.3">
      <c r="C21">
        <v>1.7937199978423899</v>
      </c>
    </row>
    <row r="22" spans="3:3" x14ac:dyDescent="0.3">
      <c r="C22">
        <v>2.1096433756595601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553"/>
  <sheetViews>
    <sheetView tabSelected="1" workbookViewId="0">
      <pane ySplit="5" topLeftCell="A6" activePane="bottomLeft" state="frozen"/>
      <selection pane="bottomLeft" activeCell="C20" sqref="C20"/>
    </sheetView>
  </sheetViews>
  <sheetFormatPr baseColWidth="10" defaultRowHeight="14.4" x14ac:dyDescent="0.3"/>
  <cols>
    <col min="1" max="1" width="5" bestFit="1" customWidth="1"/>
    <col min="2" max="2" width="11.5546875" bestFit="1" customWidth="1"/>
    <col min="3" max="3" width="35.88671875" customWidth="1"/>
    <col min="4" max="4" width="14" style="128" bestFit="1" customWidth="1"/>
    <col min="5" max="5" width="14" style="5" bestFit="1" customWidth="1"/>
    <col min="6" max="6" width="13.21875" hidden="1" customWidth="1"/>
    <col min="7" max="8" width="11.109375" hidden="1" customWidth="1"/>
    <col min="9" max="9" width="11.6640625" hidden="1" customWidth="1"/>
    <col min="10" max="10" width="12" hidden="1" customWidth="1"/>
    <col min="11" max="11" width="13.5546875" hidden="1" customWidth="1"/>
    <col min="12" max="12" width="16.6640625" style="31" bestFit="1" customWidth="1"/>
    <col min="13" max="13" width="13.21875" hidden="1" customWidth="1"/>
    <col min="14" max="15" width="11.109375" hidden="1" customWidth="1"/>
    <col min="16" max="16" width="11.6640625" hidden="1" customWidth="1"/>
    <col min="17" max="17" width="10.109375" hidden="1" customWidth="1"/>
    <col min="18" max="18" width="12.109375" hidden="1" customWidth="1"/>
    <col min="19" max="19" width="13.5546875" hidden="1" customWidth="1"/>
    <col min="20" max="20" width="16.6640625" style="27" bestFit="1" customWidth="1"/>
    <col min="21" max="21" width="13.21875" hidden="1" customWidth="1"/>
    <col min="22" max="23" width="11.109375" hidden="1" customWidth="1"/>
    <col min="24" max="24" width="11.6640625" hidden="1" customWidth="1"/>
    <col min="25" max="25" width="11.109375" hidden="1" customWidth="1"/>
    <col min="26" max="26" width="12.109375" hidden="1" customWidth="1"/>
    <col min="27" max="27" width="13.5546875" hidden="1" customWidth="1"/>
    <col min="28" max="28" width="15.5546875" style="23" bestFit="1" customWidth="1"/>
    <col min="29" max="29" width="13.21875" hidden="1" customWidth="1"/>
    <col min="30" max="30" width="12.109375" hidden="1" customWidth="1"/>
    <col min="31" max="31" width="11.109375" hidden="1" customWidth="1"/>
    <col min="32" max="32" width="11.6640625" hidden="1" customWidth="1"/>
    <col min="33" max="33" width="11.109375" hidden="1" customWidth="1"/>
    <col min="34" max="35" width="13.5546875" hidden="1" customWidth="1"/>
    <col min="36" max="36" width="16.6640625" style="19" bestFit="1" customWidth="1"/>
    <col min="37" max="37" width="13.21875" hidden="1" customWidth="1"/>
    <col min="38" max="38" width="12.109375" hidden="1" customWidth="1"/>
    <col min="39" max="39" width="11.109375" hidden="1" customWidth="1"/>
    <col min="40" max="40" width="11.6640625" hidden="1" customWidth="1"/>
    <col min="41" max="41" width="11.109375" hidden="1" customWidth="1"/>
    <col min="42" max="43" width="13.5546875" hidden="1" customWidth="1"/>
    <col min="44" max="44" width="16.6640625" style="125" bestFit="1" customWidth="1"/>
    <col min="45" max="45" width="13.5546875" bestFit="1" customWidth="1"/>
    <col min="46" max="46" width="10.77734375" bestFit="1" customWidth="1"/>
    <col min="47" max="47" width="14.6640625" bestFit="1" customWidth="1"/>
    <col min="48" max="48" width="2.77734375" bestFit="1" customWidth="1"/>
    <col min="49" max="49" width="11.109375" bestFit="1" customWidth="1"/>
    <col min="50" max="50" width="12.44140625" bestFit="1" customWidth="1"/>
    <col min="51" max="51" width="7.44140625" bestFit="1" customWidth="1"/>
  </cols>
  <sheetData>
    <row r="1" spans="1:51" hidden="1" x14ac:dyDescent="0.3">
      <c r="B1">
        <v>100</v>
      </c>
      <c r="D1" s="129"/>
      <c r="E1" s="9" t="s">
        <v>1043</v>
      </c>
      <c r="J1">
        <v>1.08283588662349</v>
      </c>
      <c r="L1" s="34" t="s">
        <v>1043</v>
      </c>
      <c r="S1">
        <v>1.31027108554213</v>
      </c>
      <c r="T1" s="30" t="s">
        <v>1043</v>
      </c>
      <c r="AA1">
        <v>1.5144614614507801</v>
      </c>
      <c r="AB1" s="26" t="s">
        <v>1043</v>
      </c>
      <c r="AI1">
        <v>1.7937199978423899</v>
      </c>
      <c r="AJ1" s="22" t="s">
        <v>1043</v>
      </c>
      <c r="AQ1">
        <v>2.0964344404753001</v>
      </c>
      <c r="AR1" s="126" t="s">
        <v>1043</v>
      </c>
    </row>
    <row r="2" spans="1:51" x14ac:dyDescent="0.3">
      <c r="B2" t="s">
        <v>1042</v>
      </c>
      <c r="C2" s="152">
        <v>10</v>
      </c>
      <c r="E2" s="8" t="s">
        <v>1270</v>
      </c>
      <c r="F2" s="152">
        <v>3.39E-2</v>
      </c>
      <c r="G2" s="152">
        <v>2.5000000000000001E-2</v>
      </c>
      <c r="H2" s="152">
        <v>1.2E-2</v>
      </c>
      <c r="I2" s="152">
        <v>1.5E-3</v>
      </c>
      <c r="J2" s="152">
        <v>3.0000000000000001E-3</v>
      </c>
      <c r="K2" s="152"/>
      <c r="L2" s="16" t="s">
        <v>1288</v>
      </c>
      <c r="M2" s="152">
        <v>3.39E-2</v>
      </c>
      <c r="N2" s="152">
        <v>2.5000000000000001E-2</v>
      </c>
      <c r="O2" s="152">
        <v>1.2E-2</v>
      </c>
      <c r="P2" s="152">
        <v>1.5E-3</v>
      </c>
      <c r="Q2" s="152">
        <v>3.0000000000000001E-3</v>
      </c>
      <c r="R2" s="152">
        <v>0.13250000000000001</v>
      </c>
      <c r="S2" s="152"/>
      <c r="T2" s="15" t="s">
        <v>1272</v>
      </c>
      <c r="U2" s="152">
        <v>3.39E-2</v>
      </c>
      <c r="V2" s="152">
        <v>2.5000000000000001E-2</v>
      </c>
      <c r="W2" s="152">
        <v>1.2E-2</v>
      </c>
      <c r="X2" s="152">
        <v>1.5E-3</v>
      </c>
      <c r="Y2" s="152">
        <v>3.0000000000000001E-3</v>
      </c>
      <c r="Z2" s="152">
        <v>0.2175</v>
      </c>
      <c r="AA2" s="152"/>
      <c r="AB2" s="14" t="s">
        <v>1275</v>
      </c>
      <c r="AC2" s="152">
        <v>3.39E-2</v>
      </c>
      <c r="AD2" s="152">
        <v>2.5000000000000001E-2</v>
      </c>
      <c r="AE2" s="152">
        <v>1.2E-2</v>
      </c>
      <c r="AF2" s="152">
        <v>1.5E-3</v>
      </c>
      <c r="AG2" s="152">
        <v>3.0000000000000001E-3</v>
      </c>
      <c r="AH2" s="152">
        <v>0.30249999999999999</v>
      </c>
      <c r="AI2" s="152"/>
      <c r="AJ2" s="13" t="s">
        <v>1276</v>
      </c>
      <c r="AK2" s="152">
        <v>3.39E-2</v>
      </c>
      <c r="AL2" s="152">
        <v>2.5000000000000001E-2</v>
      </c>
      <c r="AM2" s="152">
        <v>1.2E-2</v>
      </c>
      <c r="AN2" s="152">
        <v>1.5E-3</v>
      </c>
      <c r="AO2" s="152">
        <v>3.0000000000000001E-3</v>
      </c>
      <c r="AP2" s="152">
        <v>0.36899999999999999</v>
      </c>
      <c r="AQ2" s="152"/>
      <c r="AR2" s="12" t="s">
        <v>1281</v>
      </c>
      <c r="AS2" s="11" t="s">
        <v>1674</v>
      </c>
    </row>
    <row r="3" spans="1:51" x14ac:dyDescent="0.3">
      <c r="E3" s="8" t="s">
        <v>1271</v>
      </c>
      <c r="F3" s="152">
        <f>F2*1.21</f>
        <v>4.1019E-2</v>
      </c>
      <c r="G3" s="152">
        <f>G2*1.21</f>
        <v>3.0249999999999999E-2</v>
      </c>
      <c r="H3" s="152">
        <f>H2*1.21</f>
        <v>1.452E-2</v>
      </c>
      <c r="I3" s="152">
        <f>I2*1.21</f>
        <v>1.815E-3</v>
      </c>
      <c r="J3" s="152">
        <f>J2*1.21</f>
        <v>3.63E-3</v>
      </c>
      <c r="K3" s="152"/>
      <c r="L3" s="16" t="s">
        <v>1285</v>
      </c>
      <c r="M3" s="152">
        <f t="shared" ref="M3:R3" si="0">M2*1.21</f>
        <v>4.1019E-2</v>
      </c>
      <c r="N3" s="152">
        <f t="shared" si="0"/>
        <v>3.0249999999999999E-2</v>
      </c>
      <c r="O3" s="152">
        <f t="shared" si="0"/>
        <v>1.452E-2</v>
      </c>
      <c r="P3" s="152">
        <f t="shared" si="0"/>
        <v>1.815E-3</v>
      </c>
      <c r="Q3" s="152">
        <f t="shared" si="0"/>
        <v>3.63E-3</v>
      </c>
      <c r="R3" s="152">
        <f t="shared" si="0"/>
        <v>0.160325</v>
      </c>
      <c r="S3" s="152"/>
      <c r="T3" s="29" t="s">
        <v>1273</v>
      </c>
      <c r="U3" s="152">
        <f t="shared" ref="U3:Z3" si="1">U2*1.21</f>
        <v>4.1019E-2</v>
      </c>
      <c r="V3" s="152">
        <f t="shared" si="1"/>
        <v>3.0249999999999999E-2</v>
      </c>
      <c r="W3" s="152">
        <f t="shared" si="1"/>
        <v>1.452E-2</v>
      </c>
      <c r="X3" s="152">
        <f t="shared" si="1"/>
        <v>1.815E-3</v>
      </c>
      <c r="Y3" s="152">
        <f t="shared" si="1"/>
        <v>3.63E-3</v>
      </c>
      <c r="Z3" s="152">
        <f t="shared" si="1"/>
        <v>0.26317499999999999</v>
      </c>
      <c r="AA3" s="152"/>
      <c r="AB3" s="25" t="s">
        <v>1273</v>
      </c>
      <c r="AC3" s="152">
        <f t="shared" ref="AC3:AH3" si="2">AC2*1.21</f>
        <v>4.1019E-2</v>
      </c>
      <c r="AD3" s="152">
        <f t="shared" si="2"/>
        <v>3.0249999999999999E-2</v>
      </c>
      <c r="AE3" s="152">
        <f t="shared" si="2"/>
        <v>1.452E-2</v>
      </c>
      <c r="AF3" s="152">
        <f t="shared" si="2"/>
        <v>1.815E-3</v>
      </c>
      <c r="AG3" s="152">
        <f t="shared" si="2"/>
        <v>3.63E-3</v>
      </c>
      <c r="AH3" s="152">
        <f t="shared" si="2"/>
        <v>0.36602499999999999</v>
      </c>
      <c r="AI3" s="152"/>
      <c r="AJ3" s="21" t="s">
        <v>1273</v>
      </c>
      <c r="AK3" s="152">
        <f t="shared" ref="AK3:AP3" si="3">AK2*1.21</f>
        <v>4.1019E-2</v>
      </c>
      <c r="AL3" s="152">
        <f t="shared" si="3"/>
        <v>3.0249999999999999E-2</v>
      </c>
      <c r="AM3" s="152">
        <f t="shared" si="3"/>
        <v>1.452E-2</v>
      </c>
      <c r="AN3" s="152">
        <f t="shared" si="3"/>
        <v>1.815E-3</v>
      </c>
      <c r="AO3" s="152">
        <f t="shared" si="3"/>
        <v>3.63E-3</v>
      </c>
      <c r="AP3" s="152">
        <f t="shared" si="3"/>
        <v>0.44649</v>
      </c>
      <c r="AQ3" s="152"/>
      <c r="AR3" s="18" t="s">
        <v>1273</v>
      </c>
      <c r="AS3" s="35" t="s">
        <v>1075</v>
      </c>
    </row>
    <row r="4" spans="1:51" ht="15" thickBot="1" x14ac:dyDescent="0.35">
      <c r="E4" s="8" t="s">
        <v>1279</v>
      </c>
      <c r="F4" s="152"/>
      <c r="G4" s="152"/>
      <c r="H4" s="152"/>
      <c r="I4" s="152"/>
      <c r="J4" s="152"/>
      <c r="K4" s="152"/>
      <c r="L4" s="16" t="s">
        <v>1277</v>
      </c>
      <c r="M4" s="152"/>
      <c r="N4" s="152"/>
      <c r="O4" s="152"/>
      <c r="P4" s="152"/>
      <c r="Q4" s="152"/>
      <c r="R4" s="152"/>
      <c r="S4" s="152"/>
      <c r="T4" s="29" t="s">
        <v>1274</v>
      </c>
      <c r="U4" s="152"/>
      <c r="V4" s="152"/>
      <c r="W4" s="152"/>
      <c r="X4" s="152"/>
      <c r="Y4" s="152"/>
      <c r="Z4" s="152"/>
      <c r="AA4" s="152"/>
      <c r="AB4" s="25" t="s">
        <v>1274</v>
      </c>
      <c r="AC4" s="152"/>
      <c r="AD4" s="152"/>
      <c r="AE4" s="152"/>
      <c r="AF4" s="152"/>
      <c r="AG4" s="152"/>
      <c r="AH4" s="152"/>
      <c r="AI4" s="152"/>
      <c r="AJ4" s="21" t="s">
        <v>1274</v>
      </c>
      <c r="AK4" s="152"/>
      <c r="AL4" s="152"/>
      <c r="AM4" s="152"/>
      <c r="AN4" s="152"/>
      <c r="AO4" s="152"/>
      <c r="AP4" s="152"/>
      <c r="AQ4" s="152"/>
      <c r="AR4" s="18" t="s">
        <v>1274</v>
      </c>
      <c r="AS4" s="35" t="s">
        <v>1076</v>
      </c>
    </row>
    <row r="5" spans="1:51" ht="15" thickBot="1" x14ac:dyDescent="0.35">
      <c r="A5" t="s">
        <v>1089</v>
      </c>
      <c r="B5" t="s">
        <v>0</v>
      </c>
      <c r="C5" t="s">
        <v>1</v>
      </c>
      <c r="D5" s="35" t="s">
        <v>918</v>
      </c>
      <c r="E5" s="7" t="s">
        <v>1278</v>
      </c>
      <c r="F5" s="152" t="s">
        <v>1041</v>
      </c>
      <c r="G5" s="152" t="s">
        <v>1037</v>
      </c>
      <c r="H5" s="152" t="s">
        <v>1038</v>
      </c>
      <c r="I5" s="152" t="s">
        <v>1039</v>
      </c>
      <c r="J5" s="152" t="s">
        <v>1040</v>
      </c>
      <c r="K5" s="152" t="s">
        <v>1046</v>
      </c>
      <c r="L5" s="33">
        <f>L6/D6</f>
        <v>1.3284811396686385</v>
      </c>
      <c r="M5" s="152" t="s">
        <v>1041</v>
      </c>
      <c r="N5" s="152" t="s">
        <v>1037</v>
      </c>
      <c r="O5" s="152" t="s">
        <v>1038</v>
      </c>
      <c r="P5" s="152" t="s">
        <v>1039</v>
      </c>
      <c r="Q5" s="152" t="s">
        <v>1040</v>
      </c>
      <c r="R5" s="152" t="s">
        <v>1269</v>
      </c>
      <c r="S5" s="152" t="s">
        <v>1047</v>
      </c>
      <c r="T5" s="29">
        <f>T6/D6</f>
        <v>1.6075505749968202</v>
      </c>
      <c r="U5" s="152" t="s">
        <v>1041</v>
      </c>
      <c r="V5" s="152" t="s">
        <v>1037</v>
      </c>
      <c r="W5" s="152" t="s">
        <v>1038</v>
      </c>
      <c r="X5" s="152" t="s">
        <v>1039</v>
      </c>
      <c r="Y5" s="152" t="s">
        <v>1040</v>
      </c>
      <c r="Z5" s="152" t="s">
        <v>1268</v>
      </c>
      <c r="AA5" s="152" t="s">
        <v>1048</v>
      </c>
      <c r="AB5" s="25">
        <f>AB6/D6</f>
        <v>1.8740716732820846</v>
      </c>
      <c r="AC5" s="152" t="s">
        <v>1041</v>
      </c>
      <c r="AD5" s="152" t="s">
        <v>1037</v>
      </c>
      <c r="AE5" s="152" t="s">
        <v>1038</v>
      </c>
      <c r="AF5" s="152" t="s">
        <v>1039</v>
      </c>
      <c r="AG5" s="152" t="s">
        <v>1040</v>
      </c>
      <c r="AH5" s="152" t="s">
        <v>1267</v>
      </c>
      <c r="AI5" s="152" t="s">
        <v>1049</v>
      </c>
      <c r="AJ5" s="21">
        <f>AJ6/D6</f>
        <v>2.2197495274309915</v>
      </c>
      <c r="AK5" s="152" t="s">
        <v>1041</v>
      </c>
      <c r="AL5" s="152" t="s">
        <v>1037</v>
      </c>
      <c r="AM5" s="152" t="s">
        <v>1038</v>
      </c>
      <c r="AN5" s="152" t="s">
        <v>1039</v>
      </c>
      <c r="AO5" s="152" t="s">
        <v>1040</v>
      </c>
      <c r="AP5" s="152" t="s">
        <v>1280</v>
      </c>
      <c r="AQ5" s="152" t="s">
        <v>1266</v>
      </c>
      <c r="AR5" s="18">
        <f>AR6/D6</f>
        <v>2.5942720891099267</v>
      </c>
      <c r="AS5" s="10" t="s">
        <v>1074</v>
      </c>
      <c r="AT5" t="s">
        <v>2</v>
      </c>
      <c r="AU5" t="s">
        <v>1088</v>
      </c>
      <c r="AV5" t="s">
        <v>1089</v>
      </c>
      <c r="AW5" t="s">
        <v>925</v>
      </c>
      <c r="AX5" t="s">
        <v>926</v>
      </c>
      <c r="AY5" t="s">
        <v>3</v>
      </c>
    </row>
    <row r="6" spans="1:51" x14ac:dyDescent="0.3">
      <c r="A6">
        <v>9637</v>
      </c>
      <c r="B6" t="s">
        <v>1532</v>
      </c>
      <c r="C6" t="s">
        <v>1636</v>
      </c>
      <c r="D6" s="36">
        <v>87602</v>
      </c>
      <c r="E6" s="6">
        <f t="shared" ref="E6:E69" si="4">D6/(($B$1-$C$2)/100-(0.08))</f>
        <v>106831.70731707316</v>
      </c>
      <c r="F6" s="150">
        <f t="shared" ref="F6:F69" si="5">K6*$F$3</f>
        <v>4745.1274099232796</v>
      </c>
      <c r="G6" s="150">
        <f t="shared" ref="G6:G69" si="6">K6*$G$2</f>
        <v>2892.0301628046027</v>
      </c>
      <c r="H6" s="150">
        <f t="shared" ref="H6:H69" si="7">K6*$H$2</f>
        <v>1388.1744781462091</v>
      </c>
      <c r="I6" s="150">
        <f t="shared" ref="I6:I69" si="8">K6*$I$2</f>
        <v>173.52180976827614</v>
      </c>
      <c r="J6" s="150">
        <f t="shared" ref="J6:J69" si="9">K6*$J$2</f>
        <v>347.04361953655228</v>
      </c>
      <c r="K6" s="150">
        <f t="shared" ref="K6:K69" si="10">E6*$J$1</f>
        <v>115681.2065121841</v>
      </c>
      <c r="L6" s="32">
        <f>F6+H6+J6+E6+G6+I6</f>
        <v>116377.60479725208</v>
      </c>
      <c r="M6" s="150">
        <f t="shared" ref="M6:M69" si="11">S6*$M$3</f>
        <v>5741.7779732282988</v>
      </c>
      <c r="N6" s="150">
        <f t="shared" ref="N6:N69" si="12">S6*$N$2</f>
        <v>3499.4624279165141</v>
      </c>
      <c r="O6" s="150">
        <f t="shared" ref="O6:O69" si="13">S6*$O$2</f>
        <v>1679.7419653999266</v>
      </c>
      <c r="P6" s="150">
        <f t="shared" ref="P6:P69" si="14">S6*$P$2</f>
        <v>209.96774567499082</v>
      </c>
      <c r="Q6" s="150">
        <f t="shared" ref="Q6:Q69" si="15">S6*$Q$2</f>
        <v>419.93549134998165</v>
      </c>
      <c r="R6" s="150">
        <f t="shared" ref="R6:R69" si="16">S6*$R$3</f>
        <v>22442.052550228604</v>
      </c>
      <c r="S6" s="150">
        <f t="shared" ref="S6:S69" si="17">E6*$S$1</f>
        <v>139978.49711666055</v>
      </c>
      <c r="T6" s="28">
        <f>R6+Q6+O6+M6+E6+N6+P6</f>
        <v>140824.64547087144</v>
      </c>
      <c r="U6" s="150">
        <f t="shared" ref="U6:U69" si="18">AA6*$U$3</f>
        <v>6636.5667048688229</v>
      </c>
      <c r="V6" s="150">
        <f t="shared" ref="V6:V69" si="19">AA6*$V$3</f>
        <v>4894.223233679073</v>
      </c>
      <c r="W6" s="150">
        <f t="shared" ref="W6:W69" si="20">AA6*$W$3</f>
        <v>2349.227152165955</v>
      </c>
      <c r="X6" s="150">
        <f t="shared" ref="X6:X69" si="21">AA6*$X$3</f>
        <v>293.65339402074437</v>
      </c>
      <c r="Y6" s="150">
        <f t="shared" ref="Y6:Y69" si="22">AA6*$Y$3</f>
        <v>587.30678804148874</v>
      </c>
      <c r="Z6" s="150">
        <f t="shared" ref="Z6:Z69" si="23">AA6*$Z$3</f>
        <v>42579.742133007931</v>
      </c>
      <c r="AA6" s="150">
        <f t="shared" ref="AA6:AA69" si="24">E6*$AA$1</f>
        <v>161792.50359269662</v>
      </c>
      <c r="AB6" s="24">
        <f>U6+W6+Y6+Z6+E6+X6+V6</f>
        <v>164172.42672285717</v>
      </c>
      <c r="AC6" s="150">
        <f t="shared" ref="AC6:AC69" si="25">AI6*$AC$3</f>
        <v>7860.3138597759989</v>
      </c>
      <c r="AD6" s="150">
        <f t="shared" ref="AD6:AD69" si="26">AI6*$AD$3</f>
        <v>5796.6916370029485</v>
      </c>
      <c r="AE6" s="150">
        <f t="shared" ref="AE6:AE69" si="27">AI6*$AE$3</f>
        <v>2782.4119857614155</v>
      </c>
      <c r="AF6" s="150">
        <f t="shared" ref="AF6:AF69" si="28">AI6*$AF$3</f>
        <v>347.80149822017694</v>
      </c>
      <c r="AG6" s="150">
        <f t="shared" ref="AG6:AG69" si="29">AI6*$AG$3</f>
        <v>695.60299644035388</v>
      </c>
      <c r="AH6" s="150">
        <f t="shared" ref="AH6:AH69" si="30">AI6*$AH$3</f>
        <v>70139.968807735684</v>
      </c>
      <c r="AI6" s="150">
        <f t="shared" ref="AI6:AI69" si="31">E6*$AI$1</f>
        <v>191626.1698182793</v>
      </c>
      <c r="AJ6" s="20">
        <f>AC6+AE6+AG6+AH6+E6+AD6+AF6</f>
        <v>194454.49810200973</v>
      </c>
      <c r="AK6" s="150">
        <f t="shared" ref="AK6:AK69" si="32">AQ6*$AK$3</f>
        <v>9186.8478404663929</v>
      </c>
      <c r="AL6" s="150">
        <f t="shared" ref="AL6:AL69" si="33">AQ6*$AL$3</f>
        <v>6774.9615342672514</v>
      </c>
      <c r="AM6" s="150">
        <f t="shared" ref="AM6:AM69" si="34">AQ6*$AM$3</f>
        <v>3251.9815364482806</v>
      </c>
      <c r="AN6" s="150">
        <f t="shared" ref="AN6:AN69" si="35">AQ6*$AN$3</f>
        <v>406.49769205603508</v>
      </c>
      <c r="AO6" s="150">
        <f t="shared" ref="AO6:AO69" si="36">AQ6*$AO$3</f>
        <v>812.99538411207016</v>
      </c>
      <c r="AP6" s="150">
        <f t="shared" ref="AP6:AP69" si="37">AQ6*$AP$3</f>
        <v>99998.432245784628</v>
      </c>
      <c r="AQ6" s="150">
        <f t="shared" ref="AQ6:AQ69" si="38">E6*$AQ$1</f>
        <v>223965.6705542893</v>
      </c>
      <c r="AR6" s="17">
        <f>AK6+AM6+AO6+AP6+E6+AL6+AN6</f>
        <v>227263.42355020781</v>
      </c>
      <c r="AS6" s="150">
        <f t="shared" ref="AS6:AS69" si="39">L6/1.21</f>
        <v>96179.83867541494</v>
      </c>
    </row>
    <row r="7" spans="1:51" x14ac:dyDescent="0.3">
      <c r="A7">
        <v>9249</v>
      </c>
      <c r="B7" t="s">
        <v>1482</v>
      </c>
      <c r="C7" t="s">
        <v>1483</v>
      </c>
      <c r="D7" s="36">
        <v>217000</v>
      </c>
      <c r="E7" s="6">
        <f t="shared" si="4"/>
        <v>264634.14634146338</v>
      </c>
      <c r="F7" s="150">
        <f t="shared" si="5"/>
        <v>11754.213921524071</v>
      </c>
      <c r="G7" s="150">
        <f t="shared" si="6"/>
        <v>7163.8837621127232</v>
      </c>
      <c r="H7" s="150">
        <f t="shared" si="7"/>
        <v>3438.6642058141069</v>
      </c>
      <c r="I7" s="150">
        <f t="shared" si="8"/>
        <v>429.83302572676337</v>
      </c>
      <c r="J7" s="150">
        <f t="shared" si="9"/>
        <v>859.66605145352673</v>
      </c>
      <c r="K7" s="150">
        <f t="shared" si="10"/>
        <v>286555.3504845089</v>
      </c>
      <c r="L7" s="32">
        <f t="shared" ref="L7:L69" si="40">F7+H7+J7+E7</f>
        <v>280686.69052025507</v>
      </c>
      <c r="M7" s="150">
        <f t="shared" si="11"/>
        <v>14223.029385065876</v>
      </c>
      <c r="N7" s="150">
        <f t="shared" si="12"/>
        <v>8668.5617549586023</v>
      </c>
      <c r="O7" s="150">
        <f t="shared" si="13"/>
        <v>4160.9096423801293</v>
      </c>
      <c r="P7" s="150">
        <f t="shared" si="14"/>
        <v>520.11370529751616</v>
      </c>
      <c r="Q7" s="150">
        <f t="shared" si="15"/>
        <v>1040.2274105950323</v>
      </c>
      <c r="R7" s="150">
        <f t="shared" si="16"/>
        <v>55591.486534549513</v>
      </c>
      <c r="S7" s="150">
        <f t="shared" si="17"/>
        <v>346742.47019834409</v>
      </c>
      <c r="T7" s="28">
        <f t="shared" ref="T7:T69" si="41">R7+Q7+O7+M7+E7</f>
        <v>339649.79931405396</v>
      </c>
      <c r="U7" s="150">
        <f t="shared" si="18"/>
        <v>16439.521642845302</v>
      </c>
      <c r="V7" s="150">
        <f t="shared" si="19"/>
        <v>12123.541034546684</v>
      </c>
      <c r="W7" s="150">
        <f t="shared" si="20"/>
        <v>5819.2996965824086</v>
      </c>
      <c r="X7" s="150">
        <f t="shared" si="21"/>
        <v>727.41246207280108</v>
      </c>
      <c r="Y7" s="150">
        <f t="shared" si="22"/>
        <v>1454.8249241456022</v>
      </c>
      <c r="Z7" s="150">
        <f t="shared" si="23"/>
        <v>105474.80700055615</v>
      </c>
      <c r="AA7" s="150">
        <f t="shared" si="24"/>
        <v>400778.21601807221</v>
      </c>
      <c r="AB7" s="24">
        <f t="shared" ref="AB7:AB69" si="42">U7+W7+Y7+Z7+E7</f>
        <v>393822.59960559284</v>
      </c>
      <c r="AC7" s="150">
        <f t="shared" si="25"/>
        <v>19470.880888237614</v>
      </c>
      <c r="AD7" s="150">
        <f t="shared" si="26"/>
        <v>14359.056702240128</v>
      </c>
      <c r="AE7" s="150">
        <f t="shared" si="27"/>
        <v>6892.3472170752621</v>
      </c>
      <c r="AF7" s="150">
        <f t="shared" si="28"/>
        <v>861.54340213440776</v>
      </c>
      <c r="AG7" s="150">
        <f t="shared" si="29"/>
        <v>1723.0868042688155</v>
      </c>
      <c r="AH7" s="150">
        <f t="shared" si="30"/>
        <v>173744.58609710555</v>
      </c>
      <c r="AI7" s="150">
        <f t="shared" si="31"/>
        <v>474679.56040463236</v>
      </c>
      <c r="AJ7" s="20">
        <f t="shared" ref="AJ7:AJ69" si="43">AC7+AE7+AG7+AH7+E7</f>
        <v>466465.04734815063</v>
      </c>
      <c r="AK7" s="150">
        <f t="shared" si="32"/>
        <v>22756.854653788807</v>
      </c>
      <c r="AL7" s="150">
        <f t="shared" si="33"/>
        <v>16782.341190109739</v>
      </c>
      <c r="AM7" s="150">
        <f t="shared" si="34"/>
        <v>8055.523771252675</v>
      </c>
      <c r="AN7" s="150">
        <f t="shared" si="35"/>
        <v>1006.9404714065844</v>
      </c>
      <c r="AO7" s="150">
        <f t="shared" si="36"/>
        <v>2013.8809428131688</v>
      </c>
      <c r="AP7" s="150">
        <f t="shared" si="37"/>
        <v>247707.35596601976</v>
      </c>
      <c r="AQ7" s="150">
        <f t="shared" si="38"/>
        <v>554788.13851602445</v>
      </c>
      <c r="AR7" s="17">
        <f t="shared" ref="AR7:AR69" si="44">AK7+AM7+AO7+AP7+E7</f>
        <v>545167.7616753378</v>
      </c>
      <c r="AS7" s="150">
        <f t="shared" si="39"/>
        <v>231972.47150434303</v>
      </c>
    </row>
    <row r="8" spans="1:51" x14ac:dyDescent="0.3">
      <c r="A8">
        <v>9960</v>
      </c>
      <c r="B8" t="s">
        <v>1509</v>
      </c>
      <c r="C8" t="s">
        <v>1510</v>
      </c>
      <c r="D8" s="36">
        <v>28832</v>
      </c>
      <c r="E8" s="6">
        <f t="shared" si="4"/>
        <v>35160.975609756097</v>
      </c>
      <c r="F8" s="150">
        <f t="shared" si="5"/>
        <v>1561.7396119142029</v>
      </c>
      <c r="G8" s="150">
        <f t="shared" si="6"/>
        <v>951.83915497342878</v>
      </c>
      <c r="H8" s="150">
        <f t="shared" si="7"/>
        <v>456.88279438724584</v>
      </c>
      <c r="I8" s="150">
        <f t="shared" si="8"/>
        <v>57.11034929840573</v>
      </c>
      <c r="J8" s="150">
        <f t="shared" si="9"/>
        <v>114.22069859681146</v>
      </c>
      <c r="K8" s="150">
        <f t="shared" si="10"/>
        <v>38073.566198937151</v>
      </c>
      <c r="L8" s="32">
        <f t="shared" si="40"/>
        <v>37293.818714654357</v>
      </c>
      <c r="M8" s="150">
        <f t="shared" si="11"/>
        <v>1889.762134701472</v>
      </c>
      <c r="N8" s="150">
        <f t="shared" si="12"/>
        <v>1151.760242022887</v>
      </c>
      <c r="O8" s="150">
        <f t="shared" si="13"/>
        <v>552.84491617098581</v>
      </c>
      <c r="P8" s="150">
        <f t="shared" si="14"/>
        <v>69.105614521373226</v>
      </c>
      <c r="Q8" s="150">
        <f t="shared" si="15"/>
        <v>138.21122904274645</v>
      </c>
      <c r="R8" s="150">
        <f t="shared" si="16"/>
        <v>7386.238432092774</v>
      </c>
      <c r="S8" s="150">
        <f t="shared" si="17"/>
        <v>46070.40968091548</v>
      </c>
      <c r="T8" s="28">
        <f t="shared" si="41"/>
        <v>45128.032321764076</v>
      </c>
      <c r="U8" s="150">
        <f t="shared" si="18"/>
        <v>2184.2593917350964</v>
      </c>
      <c r="V8" s="150">
        <f t="shared" si="19"/>
        <v>1610.81076086659</v>
      </c>
      <c r="W8" s="150">
        <f t="shared" si="20"/>
        <v>773.18916521596327</v>
      </c>
      <c r="X8" s="150">
        <f t="shared" si="21"/>
        <v>96.648645651995409</v>
      </c>
      <c r="Y8" s="150">
        <f t="shared" si="22"/>
        <v>193.29729130399082</v>
      </c>
      <c r="Z8" s="150">
        <f t="shared" si="23"/>
        <v>14014.053619539334</v>
      </c>
      <c r="AA8" s="150">
        <f t="shared" si="24"/>
        <v>53249.942507986452</v>
      </c>
      <c r="AB8" s="24">
        <f t="shared" si="42"/>
        <v>52325.775077550483</v>
      </c>
      <c r="AC8" s="150">
        <f t="shared" si="25"/>
        <v>2587.0250588463919</v>
      </c>
      <c r="AD8" s="150">
        <f t="shared" si="26"/>
        <v>1907.835589119758</v>
      </c>
      <c r="AE8" s="150">
        <f t="shared" si="27"/>
        <v>915.76108277748381</v>
      </c>
      <c r="AF8" s="150">
        <f t="shared" si="28"/>
        <v>114.47013534718548</v>
      </c>
      <c r="AG8" s="150">
        <f t="shared" si="29"/>
        <v>228.94027069437095</v>
      </c>
      <c r="AH8" s="150">
        <f t="shared" si="30"/>
        <v>23084.810628349071</v>
      </c>
      <c r="AI8" s="150">
        <f t="shared" si="31"/>
        <v>63068.945094868031</v>
      </c>
      <c r="AJ8" s="20">
        <f t="shared" si="43"/>
        <v>61977.512650423414</v>
      </c>
      <c r="AK8" s="150">
        <f t="shared" si="32"/>
        <v>3023.6204303135432</v>
      </c>
      <c r="AL8" s="150">
        <f t="shared" si="33"/>
        <v>2229.8085769273916</v>
      </c>
      <c r="AM8" s="150">
        <f t="shared" si="34"/>
        <v>1070.3081169251482</v>
      </c>
      <c r="AN8" s="150">
        <f t="shared" si="35"/>
        <v>133.78851461564352</v>
      </c>
      <c r="AO8" s="150">
        <f t="shared" si="36"/>
        <v>267.57702923128704</v>
      </c>
      <c r="AP8" s="150">
        <f t="shared" si="37"/>
        <v>32911.974595448308</v>
      </c>
      <c r="AQ8" s="150">
        <f t="shared" si="38"/>
        <v>73712.680229004691</v>
      </c>
      <c r="AR8" s="17">
        <f t="shared" si="44"/>
        <v>72434.455781674391</v>
      </c>
      <c r="AS8" s="150">
        <f t="shared" si="39"/>
        <v>30821.337780706082</v>
      </c>
    </row>
    <row r="9" spans="1:51" x14ac:dyDescent="0.3">
      <c r="A9">
        <v>9954</v>
      </c>
      <c r="B9" t="s">
        <v>1501</v>
      </c>
      <c r="C9" t="s">
        <v>1502</v>
      </c>
      <c r="D9" s="36">
        <v>171090.84</v>
      </c>
      <c r="E9" s="6">
        <f t="shared" si="4"/>
        <v>208647.36585365853</v>
      </c>
      <c r="F9" s="150">
        <f t="shared" si="5"/>
        <v>9267.4577574804025</v>
      </c>
      <c r="G9" s="150">
        <f t="shared" si="6"/>
        <v>5648.2713848950507</v>
      </c>
      <c r="H9" s="150">
        <f t="shared" si="7"/>
        <v>2711.170264749624</v>
      </c>
      <c r="I9" s="150">
        <f t="shared" si="8"/>
        <v>338.896283093703</v>
      </c>
      <c r="J9" s="150">
        <f t="shared" si="9"/>
        <v>677.79256618740601</v>
      </c>
      <c r="K9" s="150">
        <f t="shared" si="10"/>
        <v>225930.85539580201</v>
      </c>
      <c r="L9" s="32">
        <f t="shared" si="40"/>
        <v>221303.78644207597</v>
      </c>
      <c r="M9" s="150">
        <f t="shared" si="11"/>
        <v>11213.963340256243</v>
      </c>
      <c r="N9" s="150">
        <f t="shared" si="12"/>
        <v>6834.6152638144777</v>
      </c>
      <c r="O9" s="150">
        <f t="shared" si="13"/>
        <v>3280.6153266309493</v>
      </c>
      <c r="P9" s="150">
        <f t="shared" si="14"/>
        <v>410.07691582886866</v>
      </c>
      <c r="Q9" s="150">
        <f t="shared" si="15"/>
        <v>820.15383165773733</v>
      </c>
      <c r="R9" s="150">
        <f t="shared" si="16"/>
        <v>43830.387686842245</v>
      </c>
      <c r="S9" s="150">
        <f t="shared" si="17"/>
        <v>273384.61055257911</v>
      </c>
      <c r="T9" s="28">
        <f t="shared" si="41"/>
        <v>267792.48603904573</v>
      </c>
      <c r="U9" s="150">
        <f t="shared" si="18"/>
        <v>12961.527958859831</v>
      </c>
      <c r="V9" s="150">
        <f t="shared" si="19"/>
        <v>9558.6489372122651</v>
      </c>
      <c r="W9" s="150">
        <f t="shared" si="20"/>
        <v>4588.1514898618871</v>
      </c>
      <c r="X9" s="150">
        <f t="shared" si="21"/>
        <v>573.51893623273588</v>
      </c>
      <c r="Y9" s="150">
        <f t="shared" si="22"/>
        <v>1147.0378724654718</v>
      </c>
      <c r="Z9" s="150">
        <f t="shared" si="23"/>
        <v>83160.245753746698</v>
      </c>
      <c r="AA9" s="150">
        <f t="shared" si="24"/>
        <v>315988.39461858728</v>
      </c>
      <c r="AB9" s="24">
        <f t="shared" si="42"/>
        <v>310504.32892859238</v>
      </c>
      <c r="AC9" s="150">
        <f t="shared" si="25"/>
        <v>15351.56390188258</v>
      </c>
      <c r="AD9" s="150">
        <f t="shared" si="26"/>
        <v>11321.212317022551</v>
      </c>
      <c r="AE9" s="150">
        <f t="shared" si="27"/>
        <v>5434.1819121708249</v>
      </c>
      <c r="AF9" s="150">
        <f t="shared" si="28"/>
        <v>679.27273902135312</v>
      </c>
      <c r="AG9" s="150">
        <f t="shared" si="29"/>
        <v>1358.5454780427062</v>
      </c>
      <c r="AH9" s="150">
        <f t="shared" si="30"/>
        <v>136986.66903597288</v>
      </c>
      <c r="AI9" s="150">
        <f t="shared" si="31"/>
        <v>374254.95262884471</v>
      </c>
      <c r="AJ9" s="20">
        <f t="shared" si="43"/>
        <v>367778.32618172752</v>
      </c>
      <c r="AK9" s="150">
        <f t="shared" si="32"/>
        <v>17942.347366242564</v>
      </c>
      <c r="AL9" s="150">
        <f t="shared" si="33"/>
        <v>13231.819591624309</v>
      </c>
      <c r="AM9" s="150">
        <f t="shared" si="34"/>
        <v>6351.2734039796687</v>
      </c>
      <c r="AN9" s="150">
        <f t="shared" si="35"/>
        <v>793.90917549745859</v>
      </c>
      <c r="AO9" s="150">
        <f t="shared" si="36"/>
        <v>1587.8183509949172</v>
      </c>
      <c r="AP9" s="150">
        <f t="shared" si="37"/>
        <v>195301.65717237481</v>
      </c>
      <c r="AQ9" s="150">
        <f t="shared" si="38"/>
        <v>437415.52369005984</v>
      </c>
      <c r="AR9" s="17">
        <f t="shared" si="44"/>
        <v>429830.46214725048</v>
      </c>
      <c r="AS9" s="150">
        <f t="shared" si="39"/>
        <v>182895.69127444297</v>
      </c>
    </row>
    <row r="10" spans="1:51" x14ac:dyDescent="0.3">
      <c r="A10">
        <v>9952</v>
      </c>
      <c r="B10" t="s">
        <v>1496</v>
      </c>
      <c r="C10" t="s">
        <v>1526</v>
      </c>
      <c r="D10" s="36">
        <v>48400.34</v>
      </c>
      <c r="E10" s="6">
        <f t="shared" si="4"/>
        <v>59024.804878048773</v>
      </c>
      <c r="F10" s="150">
        <f t="shared" si="5"/>
        <v>2621.6956232004532</v>
      </c>
      <c r="G10" s="150">
        <f t="shared" si="6"/>
        <v>1597.8544230725111</v>
      </c>
      <c r="H10" s="150">
        <f t="shared" si="7"/>
        <v>766.9701230748052</v>
      </c>
      <c r="I10" s="150">
        <f t="shared" si="8"/>
        <v>95.87126538435065</v>
      </c>
      <c r="J10" s="150">
        <f t="shared" si="9"/>
        <v>191.7425307687013</v>
      </c>
      <c r="K10" s="150">
        <f t="shared" si="10"/>
        <v>63914.176922900435</v>
      </c>
      <c r="L10" s="32">
        <f t="shared" si="40"/>
        <v>62605.21315509273</v>
      </c>
      <c r="M10" s="150">
        <f t="shared" si="11"/>
        <v>3172.3477330284763</v>
      </c>
      <c r="N10" s="150">
        <f t="shared" si="12"/>
        <v>1933.4623790368344</v>
      </c>
      <c r="O10" s="150">
        <f t="shared" si="13"/>
        <v>928.06194193768044</v>
      </c>
      <c r="P10" s="150">
        <f t="shared" si="14"/>
        <v>116.00774274221006</v>
      </c>
      <c r="Q10" s="150">
        <f t="shared" si="15"/>
        <v>232.01548548442011</v>
      </c>
      <c r="R10" s="150">
        <f t="shared" si="16"/>
        <v>12399.294236763219</v>
      </c>
      <c r="S10" s="150">
        <f t="shared" si="17"/>
        <v>77338.495161473373</v>
      </c>
      <c r="T10" s="28">
        <f t="shared" si="41"/>
        <v>75756.524275262564</v>
      </c>
      <c r="U10" s="150">
        <f t="shared" si="18"/>
        <v>3666.7209076086237</v>
      </c>
      <c r="V10" s="150">
        <f t="shared" si="19"/>
        <v>2704.0714657880703</v>
      </c>
      <c r="W10" s="150">
        <f t="shared" si="20"/>
        <v>1297.954303578274</v>
      </c>
      <c r="X10" s="150">
        <f t="shared" si="21"/>
        <v>162.24428794728425</v>
      </c>
      <c r="Y10" s="150">
        <f t="shared" si="22"/>
        <v>324.4885758945685</v>
      </c>
      <c r="Z10" s="150">
        <f t="shared" si="23"/>
        <v>23525.421752356215</v>
      </c>
      <c r="AA10" s="150">
        <f t="shared" si="24"/>
        <v>89390.79225745688</v>
      </c>
      <c r="AB10" s="24">
        <f t="shared" si="42"/>
        <v>87839.390417486458</v>
      </c>
      <c r="AC10" s="150">
        <f t="shared" si="25"/>
        <v>4342.8444935032376</v>
      </c>
      <c r="AD10" s="150">
        <f t="shared" si="26"/>
        <v>3202.6876795746589</v>
      </c>
      <c r="AE10" s="150">
        <f t="shared" si="27"/>
        <v>1537.2900861958362</v>
      </c>
      <c r="AF10" s="150">
        <f t="shared" si="28"/>
        <v>192.16126077447953</v>
      </c>
      <c r="AG10" s="150">
        <f t="shared" si="29"/>
        <v>384.32252154895906</v>
      </c>
      <c r="AH10" s="150">
        <f t="shared" si="30"/>
        <v>38752.520922853371</v>
      </c>
      <c r="AI10" s="150">
        <f t="shared" si="31"/>
        <v>105873.97287850112</v>
      </c>
      <c r="AJ10" s="20">
        <f t="shared" si="43"/>
        <v>104041.78290215018</v>
      </c>
      <c r="AK10" s="150">
        <f t="shared" si="32"/>
        <v>5075.7580763776987</v>
      </c>
      <c r="AL10" s="150">
        <f t="shared" si="33"/>
        <v>3743.1844221074471</v>
      </c>
      <c r="AM10" s="150">
        <f t="shared" si="34"/>
        <v>1796.7285226115746</v>
      </c>
      <c r="AN10" s="150">
        <f t="shared" si="35"/>
        <v>224.59106532644682</v>
      </c>
      <c r="AO10" s="150">
        <f t="shared" si="36"/>
        <v>449.18213065289365</v>
      </c>
      <c r="AP10" s="150">
        <f t="shared" si="37"/>
        <v>55249.402070305921</v>
      </c>
      <c r="AQ10" s="150">
        <f t="shared" si="38"/>
        <v>123741.63378867594</v>
      </c>
      <c r="AR10" s="17">
        <f t="shared" si="44"/>
        <v>121595.87567799687</v>
      </c>
      <c r="AS10" s="150">
        <f t="shared" si="39"/>
        <v>51739.845582721267</v>
      </c>
    </row>
    <row r="11" spans="1:51" x14ac:dyDescent="0.3">
      <c r="A11">
        <v>9938</v>
      </c>
      <c r="B11" t="s">
        <v>1361</v>
      </c>
      <c r="C11" t="s">
        <v>1362</v>
      </c>
      <c r="D11" s="36">
        <v>34868.089999999997</v>
      </c>
      <c r="E11" s="6">
        <f t="shared" si="4"/>
        <v>42522.060975609747</v>
      </c>
      <c r="F11" s="150">
        <f t="shared" si="5"/>
        <v>1888.6958013592359</v>
      </c>
      <c r="G11" s="150">
        <f t="shared" si="6"/>
        <v>1151.1103399395622</v>
      </c>
      <c r="H11" s="150">
        <f t="shared" si="7"/>
        <v>552.53296317098977</v>
      </c>
      <c r="I11" s="150">
        <f t="shared" si="8"/>
        <v>69.066620396373722</v>
      </c>
      <c r="J11" s="150">
        <f t="shared" si="9"/>
        <v>138.13324079274744</v>
      </c>
      <c r="K11" s="150">
        <f t="shared" si="10"/>
        <v>46044.413597582483</v>
      </c>
      <c r="L11" s="32">
        <f t="shared" si="40"/>
        <v>45101.422980932723</v>
      </c>
      <c r="M11" s="150">
        <f t="shared" si="11"/>
        <v>2285.3910998669203</v>
      </c>
      <c r="N11" s="150">
        <f t="shared" si="12"/>
        <v>1392.8856748500209</v>
      </c>
      <c r="O11" s="150">
        <f t="shared" si="13"/>
        <v>668.58512392801003</v>
      </c>
      <c r="P11" s="150">
        <f t="shared" si="14"/>
        <v>83.573140491001254</v>
      </c>
      <c r="Q11" s="150">
        <f t="shared" si="15"/>
        <v>167.14628098200251</v>
      </c>
      <c r="R11" s="150">
        <f t="shared" si="16"/>
        <v>8932.5758328131833</v>
      </c>
      <c r="S11" s="150">
        <f t="shared" si="17"/>
        <v>55715.426994000831</v>
      </c>
      <c r="T11" s="28">
        <f t="shared" si="41"/>
        <v>54575.759313199858</v>
      </c>
      <c r="U11" s="150">
        <f t="shared" si="18"/>
        <v>2641.5424893994373</v>
      </c>
      <c r="V11" s="150">
        <f t="shared" si="19"/>
        <v>1948.0401839228889</v>
      </c>
      <c r="W11" s="150">
        <f t="shared" si="20"/>
        <v>935.0592882829867</v>
      </c>
      <c r="X11" s="150">
        <f t="shared" si="21"/>
        <v>116.88241103537334</v>
      </c>
      <c r="Y11" s="150">
        <f t="shared" si="22"/>
        <v>233.76482207074667</v>
      </c>
      <c r="Z11" s="150">
        <f t="shared" si="23"/>
        <v>16947.949600129134</v>
      </c>
      <c r="AA11" s="150">
        <f t="shared" si="24"/>
        <v>64398.022609021122</v>
      </c>
      <c r="AB11" s="24">
        <f t="shared" si="42"/>
        <v>63280.377175492053</v>
      </c>
      <c r="AC11" s="150">
        <f t="shared" si="25"/>
        <v>3128.6286967297192</v>
      </c>
      <c r="AD11" s="150">
        <f t="shared" si="26"/>
        <v>2307.248301423097</v>
      </c>
      <c r="AE11" s="150">
        <f t="shared" si="27"/>
        <v>1107.4791846830865</v>
      </c>
      <c r="AF11" s="150">
        <f t="shared" si="28"/>
        <v>138.43489808538581</v>
      </c>
      <c r="AG11" s="150">
        <f t="shared" si="29"/>
        <v>276.86979617077162</v>
      </c>
      <c r="AH11" s="150">
        <f t="shared" si="30"/>
        <v>27917.704447219472</v>
      </c>
      <c r="AI11" s="150">
        <f t="shared" si="31"/>
        <v>76272.67112142469</v>
      </c>
      <c r="AJ11" s="20">
        <f t="shared" si="43"/>
        <v>74952.743100412801</v>
      </c>
      <c r="AK11" s="150">
        <f t="shared" si="32"/>
        <v>3656.6269870286956</v>
      </c>
      <c r="AL11" s="150">
        <f t="shared" si="33"/>
        <v>2696.6275715550851</v>
      </c>
      <c r="AM11" s="150">
        <f t="shared" si="34"/>
        <v>1294.3812343464408</v>
      </c>
      <c r="AN11" s="150">
        <f t="shared" si="35"/>
        <v>161.7976542933051</v>
      </c>
      <c r="AO11" s="150">
        <f t="shared" si="36"/>
        <v>323.5953085866102</v>
      </c>
      <c r="AP11" s="150">
        <f t="shared" si="37"/>
        <v>39802.222956153055</v>
      </c>
      <c r="AQ11" s="150">
        <f t="shared" si="38"/>
        <v>89144.713109259013</v>
      </c>
      <c r="AR11" s="17">
        <f t="shared" si="44"/>
        <v>87598.887461724546</v>
      </c>
      <c r="AS11" s="150">
        <f t="shared" si="39"/>
        <v>37273.903290027047</v>
      </c>
    </row>
    <row r="12" spans="1:51" x14ac:dyDescent="0.3">
      <c r="A12">
        <v>9932</v>
      </c>
      <c r="B12" t="s">
        <v>1372</v>
      </c>
      <c r="C12" t="s">
        <v>1373</v>
      </c>
      <c r="D12" s="36">
        <v>45764.5</v>
      </c>
      <c r="E12" s="6">
        <f t="shared" si="4"/>
        <v>55810.365853658535</v>
      </c>
      <c r="F12" s="150">
        <f t="shared" si="5"/>
        <v>2478.9203825418817</v>
      </c>
      <c r="G12" s="150">
        <f t="shared" si="6"/>
        <v>1510.8366747981922</v>
      </c>
      <c r="H12" s="150">
        <f t="shared" si="7"/>
        <v>725.2016039031322</v>
      </c>
      <c r="I12" s="150">
        <f t="shared" si="8"/>
        <v>90.650200487891524</v>
      </c>
      <c r="J12" s="150">
        <f t="shared" si="9"/>
        <v>181.30040097578305</v>
      </c>
      <c r="K12" s="150">
        <f t="shared" si="10"/>
        <v>60433.466991927686</v>
      </c>
      <c r="L12" s="32">
        <f t="shared" si="40"/>
        <v>59195.788241079332</v>
      </c>
      <c r="M12" s="150">
        <f t="shared" si="11"/>
        <v>2999.5844621790206</v>
      </c>
      <c r="N12" s="150">
        <f t="shared" si="12"/>
        <v>1828.167716289415</v>
      </c>
      <c r="O12" s="150">
        <f t="shared" si="13"/>
        <v>877.52050381891922</v>
      </c>
      <c r="P12" s="150">
        <f t="shared" si="14"/>
        <v>109.6900629773649</v>
      </c>
      <c r="Q12" s="150">
        <f t="shared" si="15"/>
        <v>219.38012595472981</v>
      </c>
      <c r="R12" s="150">
        <f t="shared" si="16"/>
        <v>11724.039564564018</v>
      </c>
      <c r="S12" s="150">
        <f t="shared" si="17"/>
        <v>73126.708651576599</v>
      </c>
      <c r="T12" s="28">
        <f t="shared" si="41"/>
        <v>71630.890510175217</v>
      </c>
      <c r="U12" s="150">
        <f t="shared" si="18"/>
        <v>3467.0345079446729</v>
      </c>
      <c r="V12" s="150">
        <f t="shared" si="19"/>
        <v>2556.8101091037411</v>
      </c>
      <c r="W12" s="150">
        <f t="shared" si="20"/>
        <v>1227.2688523697957</v>
      </c>
      <c r="X12" s="150">
        <f t="shared" si="21"/>
        <v>153.40860654622446</v>
      </c>
      <c r="Y12" s="150">
        <f t="shared" si="22"/>
        <v>306.81721309244892</v>
      </c>
      <c r="Z12" s="150">
        <f t="shared" si="23"/>
        <v>22244.247949202545</v>
      </c>
      <c r="AA12" s="150">
        <f t="shared" si="24"/>
        <v>84522.648234834414</v>
      </c>
      <c r="AB12" s="24">
        <f t="shared" si="42"/>
        <v>83055.734376267996</v>
      </c>
      <c r="AC12" s="150">
        <f t="shared" si="25"/>
        <v>4106.3369972799564</v>
      </c>
      <c r="AD12" s="150">
        <f t="shared" si="26"/>
        <v>3028.2721218878733</v>
      </c>
      <c r="AE12" s="150">
        <f t="shared" si="27"/>
        <v>1453.5706185061792</v>
      </c>
      <c r="AF12" s="150">
        <f t="shared" si="28"/>
        <v>181.69632731327241</v>
      </c>
      <c r="AG12" s="150">
        <f t="shared" si="29"/>
        <v>363.39265462654481</v>
      </c>
      <c r="AH12" s="150">
        <f t="shared" si="30"/>
        <v>36642.092674843268</v>
      </c>
      <c r="AI12" s="150">
        <f t="shared" si="31"/>
        <v>100108.16931860738</v>
      </c>
      <c r="AJ12" s="20">
        <f t="shared" si="43"/>
        <v>98375.758798914481</v>
      </c>
      <c r="AK12" s="150">
        <f t="shared" si="32"/>
        <v>4799.3367502457049</v>
      </c>
      <c r="AL12" s="150">
        <f t="shared" si="33"/>
        <v>3539.333886611877</v>
      </c>
      <c r="AM12" s="150">
        <f t="shared" si="34"/>
        <v>1698.8802655737009</v>
      </c>
      <c r="AN12" s="150">
        <f t="shared" si="35"/>
        <v>212.36003319671261</v>
      </c>
      <c r="AO12" s="150">
        <f t="shared" si="36"/>
        <v>424.72006639342521</v>
      </c>
      <c r="AP12" s="150">
        <f t="shared" si="37"/>
        <v>52240.568166391306</v>
      </c>
      <c r="AQ12" s="150">
        <f t="shared" si="38"/>
        <v>117002.77311113643</v>
      </c>
      <c r="AR12" s="17">
        <f t="shared" si="44"/>
        <v>114973.87110226267</v>
      </c>
      <c r="AS12" s="150">
        <f t="shared" si="39"/>
        <v>48922.139042214323</v>
      </c>
    </row>
    <row r="13" spans="1:51" x14ac:dyDescent="0.3">
      <c r="A13">
        <v>9950</v>
      </c>
      <c r="B13" t="s">
        <v>1494</v>
      </c>
      <c r="C13" t="s">
        <v>1527</v>
      </c>
      <c r="D13" s="36">
        <v>32428.07</v>
      </c>
      <c r="E13" s="6">
        <f t="shared" si="4"/>
        <v>39546.42682926829</v>
      </c>
      <c r="F13" s="150">
        <f t="shared" si="5"/>
        <v>1756.5275200099404</v>
      </c>
      <c r="G13" s="150">
        <f t="shared" si="6"/>
        <v>1070.5572539615425</v>
      </c>
      <c r="H13" s="150">
        <f t="shared" si="7"/>
        <v>513.86748190154037</v>
      </c>
      <c r="I13" s="150">
        <f t="shared" si="8"/>
        <v>64.233435237692547</v>
      </c>
      <c r="J13" s="150">
        <f t="shared" si="9"/>
        <v>128.46687047538509</v>
      </c>
      <c r="K13" s="150">
        <f t="shared" si="10"/>
        <v>42822.290158461699</v>
      </c>
      <c r="L13" s="32">
        <f t="shared" si="40"/>
        <v>41945.288701655154</v>
      </c>
      <c r="M13" s="150">
        <f t="shared" si="11"/>
        <v>2125.4626382994161</v>
      </c>
      <c r="N13" s="150">
        <f t="shared" si="12"/>
        <v>1295.4134902724445</v>
      </c>
      <c r="O13" s="150">
        <f t="shared" si="13"/>
        <v>621.79847533077339</v>
      </c>
      <c r="P13" s="150">
        <f t="shared" si="14"/>
        <v>77.724809416346673</v>
      </c>
      <c r="Q13" s="150">
        <f t="shared" si="15"/>
        <v>155.44961883269335</v>
      </c>
      <c r="R13" s="150">
        <f t="shared" si="16"/>
        <v>8307.4867131171868</v>
      </c>
      <c r="S13" s="150">
        <f t="shared" si="17"/>
        <v>51816.53961089778</v>
      </c>
      <c r="T13" s="28">
        <f t="shared" si="41"/>
        <v>50756.624274848364</v>
      </c>
      <c r="U13" s="150">
        <f t="shared" si="18"/>
        <v>2456.691053459459</v>
      </c>
      <c r="V13" s="150">
        <f t="shared" si="19"/>
        <v>1811.7190659730522</v>
      </c>
      <c r="W13" s="150">
        <f t="shared" si="20"/>
        <v>869.6251516670651</v>
      </c>
      <c r="X13" s="150">
        <f t="shared" si="21"/>
        <v>108.70314395838314</v>
      </c>
      <c r="Y13" s="150">
        <f t="shared" si="22"/>
        <v>217.40628791676627</v>
      </c>
      <c r="Z13" s="150">
        <f t="shared" si="23"/>
        <v>15761.955873965555</v>
      </c>
      <c r="AA13" s="150">
        <f t="shared" si="24"/>
        <v>59891.539371009996</v>
      </c>
      <c r="AB13" s="24">
        <f t="shared" si="42"/>
        <v>58852.105196277131</v>
      </c>
      <c r="AC13" s="150">
        <f t="shared" si="25"/>
        <v>2909.6916516379338</v>
      </c>
      <c r="AD13" s="150">
        <f t="shared" si="26"/>
        <v>2145.7903035677978</v>
      </c>
      <c r="AE13" s="150">
        <f t="shared" si="27"/>
        <v>1029.9793457125429</v>
      </c>
      <c r="AF13" s="150">
        <f t="shared" si="28"/>
        <v>128.74741821406786</v>
      </c>
      <c r="AG13" s="150">
        <f t="shared" si="29"/>
        <v>257.49483642813573</v>
      </c>
      <c r="AH13" s="150">
        <f t="shared" si="30"/>
        <v>25964.062673170352</v>
      </c>
      <c r="AI13" s="150">
        <f t="shared" si="31"/>
        <v>70935.216646869347</v>
      </c>
      <c r="AJ13" s="20">
        <f t="shared" si="43"/>
        <v>69707.655336217256</v>
      </c>
      <c r="AK13" s="150">
        <f t="shared" si="32"/>
        <v>3400.7413626400426</v>
      </c>
      <c r="AL13" s="150">
        <f t="shared" si="33"/>
        <v>2507.9213588790872</v>
      </c>
      <c r="AM13" s="150">
        <f t="shared" si="34"/>
        <v>1203.8022522619619</v>
      </c>
      <c r="AN13" s="150">
        <f t="shared" si="35"/>
        <v>150.47528153274524</v>
      </c>
      <c r="AO13" s="150">
        <f t="shared" si="36"/>
        <v>300.95056306549048</v>
      </c>
      <c r="AP13" s="150">
        <f t="shared" si="37"/>
        <v>37016.919257055328</v>
      </c>
      <c r="AQ13" s="150">
        <f t="shared" si="38"/>
        <v>82906.491202614459</v>
      </c>
      <c r="AR13" s="17">
        <f t="shared" si="44"/>
        <v>81468.84026429111</v>
      </c>
      <c r="AS13" s="150">
        <f t="shared" si="39"/>
        <v>34665.527852607564</v>
      </c>
    </row>
    <row r="14" spans="1:51" x14ac:dyDescent="0.3">
      <c r="A14">
        <v>9953</v>
      </c>
      <c r="B14" t="s">
        <v>1499</v>
      </c>
      <c r="C14" t="s">
        <v>1500</v>
      </c>
      <c r="D14" s="36">
        <v>90047.6</v>
      </c>
      <c r="E14" s="6">
        <f t="shared" si="4"/>
        <v>109814.14634146342</v>
      </c>
      <c r="F14" s="150">
        <f t="shared" si="5"/>
        <v>4877.5979424877005</v>
      </c>
      <c r="G14" s="150">
        <f t="shared" si="6"/>
        <v>2972.7674629365056</v>
      </c>
      <c r="H14" s="150">
        <f t="shared" si="7"/>
        <v>1426.9283822095226</v>
      </c>
      <c r="I14" s="150">
        <f t="shared" si="8"/>
        <v>178.36604777619033</v>
      </c>
      <c r="J14" s="150">
        <f t="shared" si="9"/>
        <v>356.73209555238066</v>
      </c>
      <c r="K14" s="150">
        <f t="shared" si="10"/>
        <v>118910.69851746022</v>
      </c>
      <c r="L14" s="32">
        <f t="shared" si="40"/>
        <v>116475.40476171303</v>
      </c>
      <c r="M14" s="150">
        <f t="shared" si="11"/>
        <v>5902.0721698371353</v>
      </c>
      <c r="N14" s="150">
        <f t="shared" si="12"/>
        <v>3597.1575183677905</v>
      </c>
      <c r="O14" s="150">
        <f t="shared" si="13"/>
        <v>1726.6356088165394</v>
      </c>
      <c r="P14" s="150">
        <f t="shared" si="14"/>
        <v>215.82945110206742</v>
      </c>
      <c r="Q14" s="150">
        <f t="shared" si="15"/>
        <v>431.65890220413485</v>
      </c>
      <c r="R14" s="150">
        <f t="shared" si="16"/>
        <v>23068.571165292637</v>
      </c>
      <c r="S14" s="150">
        <f t="shared" si="17"/>
        <v>143886.30073471161</v>
      </c>
      <c r="T14" s="28">
        <f t="shared" si="41"/>
        <v>140943.08418761386</v>
      </c>
      <c r="U14" s="150">
        <f t="shared" si="18"/>
        <v>6821.8408713653325</v>
      </c>
      <c r="V14" s="150">
        <f t="shared" si="19"/>
        <v>5030.8560998269413</v>
      </c>
      <c r="W14" s="150">
        <f t="shared" si="20"/>
        <v>2414.8109279169316</v>
      </c>
      <c r="X14" s="150">
        <f t="shared" si="21"/>
        <v>301.85136598961645</v>
      </c>
      <c r="Y14" s="150">
        <f t="shared" si="22"/>
        <v>603.70273197923291</v>
      </c>
      <c r="Z14" s="150">
        <f t="shared" si="23"/>
        <v>43768.448068494385</v>
      </c>
      <c r="AA14" s="150">
        <f t="shared" si="24"/>
        <v>166309.29255626252</v>
      </c>
      <c r="AB14" s="24">
        <f t="shared" si="42"/>
        <v>163422.94894121931</v>
      </c>
      <c r="AC14" s="150">
        <f t="shared" si="25"/>
        <v>8079.7515846620554</v>
      </c>
      <c r="AD14" s="150">
        <f t="shared" si="26"/>
        <v>5958.5188677448787</v>
      </c>
      <c r="AE14" s="150">
        <f t="shared" si="27"/>
        <v>2860.0890565175414</v>
      </c>
      <c r="AF14" s="150">
        <f t="shared" si="28"/>
        <v>357.51113206469267</v>
      </c>
      <c r="AG14" s="150">
        <f t="shared" si="29"/>
        <v>715.02226412938535</v>
      </c>
      <c r="AH14" s="150">
        <f t="shared" si="30"/>
        <v>72098.07829971303</v>
      </c>
      <c r="AI14" s="150">
        <f t="shared" si="31"/>
        <v>196975.83033867367</v>
      </c>
      <c r="AJ14" s="20">
        <f t="shared" si="43"/>
        <v>193567.08754648542</v>
      </c>
      <c r="AK14" s="150">
        <f t="shared" si="32"/>
        <v>9443.3186411175739</v>
      </c>
      <c r="AL14" s="150">
        <f t="shared" si="33"/>
        <v>6964.0992928595679</v>
      </c>
      <c r="AM14" s="150">
        <f t="shared" si="34"/>
        <v>3342.7676605725924</v>
      </c>
      <c r="AN14" s="150">
        <f t="shared" si="35"/>
        <v>417.84595757157405</v>
      </c>
      <c r="AO14" s="150">
        <f t="shared" si="36"/>
        <v>835.69191514314809</v>
      </c>
      <c r="AP14" s="150">
        <f t="shared" si="37"/>
        <v>102790.10556260722</v>
      </c>
      <c r="AQ14" s="150">
        <f t="shared" si="38"/>
        <v>230218.1584416386</v>
      </c>
      <c r="AR14" s="17">
        <f t="shared" si="44"/>
        <v>226226.03012090398</v>
      </c>
      <c r="AS14" s="150">
        <f t="shared" si="39"/>
        <v>96260.665092324823</v>
      </c>
    </row>
    <row r="15" spans="1:51" x14ac:dyDescent="0.3">
      <c r="A15">
        <v>9937</v>
      </c>
      <c r="B15" t="s">
        <v>1357</v>
      </c>
      <c r="C15" t="s">
        <v>1551</v>
      </c>
      <c r="D15" s="36">
        <v>17433.830000000002</v>
      </c>
      <c r="E15" s="6">
        <f t="shared" si="4"/>
        <v>21260.768292682926</v>
      </c>
      <c r="F15" s="150">
        <f t="shared" si="5"/>
        <v>944.33625479946545</v>
      </c>
      <c r="G15" s="150">
        <f t="shared" si="6"/>
        <v>575.54807211259754</v>
      </c>
      <c r="H15" s="150">
        <f t="shared" si="7"/>
        <v>276.26307461404679</v>
      </c>
      <c r="I15" s="150">
        <f t="shared" si="8"/>
        <v>34.532884326755848</v>
      </c>
      <c r="J15" s="150">
        <f t="shared" si="9"/>
        <v>69.065768653511697</v>
      </c>
      <c r="K15" s="150">
        <f t="shared" si="10"/>
        <v>23021.9228845039</v>
      </c>
      <c r="L15" s="32">
        <f t="shared" si="40"/>
        <v>22550.433390749949</v>
      </c>
      <c r="M15" s="150">
        <f t="shared" si="11"/>
        <v>1142.6814579919035</v>
      </c>
      <c r="N15" s="150">
        <f t="shared" si="12"/>
        <v>696.43424875783387</v>
      </c>
      <c r="O15" s="150">
        <f t="shared" si="13"/>
        <v>334.28843940376026</v>
      </c>
      <c r="P15" s="150">
        <f t="shared" si="14"/>
        <v>41.786054925470033</v>
      </c>
      <c r="Q15" s="150">
        <f t="shared" si="15"/>
        <v>83.572109850940066</v>
      </c>
      <c r="R15" s="150">
        <f t="shared" si="16"/>
        <v>4466.2328372839884</v>
      </c>
      <c r="S15" s="150">
        <f t="shared" si="17"/>
        <v>27857.369950313354</v>
      </c>
      <c r="T15" s="28">
        <f t="shared" si="41"/>
        <v>27287.543137213517</v>
      </c>
      <c r="U15" s="150">
        <f t="shared" si="18"/>
        <v>1320.7549566944047</v>
      </c>
      <c r="V15" s="150">
        <f t="shared" si="19"/>
        <v>974.00808015811549</v>
      </c>
      <c r="W15" s="150">
        <f t="shared" si="20"/>
        <v>467.5238784758954</v>
      </c>
      <c r="X15" s="150">
        <f t="shared" si="21"/>
        <v>58.440484809486925</v>
      </c>
      <c r="Y15" s="150">
        <f t="shared" si="22"/>
        <v>116.88096961897385</v>
      </c>
      <c r="Z15" s="150">
        <f t="shared" si="23"/>
        <v>8473.8702973756044</v>
      </c>
      <c r="AA15" s="150">
        <f t="shared" si="24"/>
        <v>32198.614220102991</v>
      </c>
      <c r="AB15" s="24">
        <f t="shared" si="42"/>
        <v>31639.798394847803</v>
      </c>
      <c r="AC15" s="150">
        <f t="shared" si="25"/>
        <v>1564.2950569390948</v>
      </c>
      <c r="AD15" s="150">
        <f t="shared" si="26"/>
        <v>1153.6099239963826</v>
      </c>
      <c r="AE15" s="150">
        <f t="shared" si="27"/>
        <v>553.73276351826371</v>
      </c>
      <c r="AF15" s="150">
        <f t="shared" si="28"/>
        <v>69.216595439782964</v>
      </c>
      <c r="AG15" s="150">
        <f t="shared" si="29"/>
        <v>138.43319087956593</v>
      </c>
      <c r="AH15" s="150">
        <f t="shared" si="30"/>
        <v>13958.680080356231</v>
      </c>
      <c r="AI15" s="150">
        <f t="shared" si="31"/>
        <v>38135.865256078767</v>
      </c>
      <c r="AJ15" s="20">
        <f t="shared" si="43"/>
        <v>37475.909384376078</v>
      </c>
      <c r="AK15" s="150">
        <f t="shared" si="32"/>
        <v>1828.2909464002901</v>
      </c>
      <c r="AL15" s="150">
        <f t="shared" si="33"/>
        <v>1348.2971581123084</v>
      </c>
      <c r="AM15" s="150">
        <f t="shared" si="34"/>
        <v>647.18263589390801</v>
      </c>
      <c r="AN15" s="150">
        <f t="shared" si="35"/>
        <v>80.897829486738502</v>
      </c>
      <c r="AO15" s="150">
        <f t="shared" si="36"/>
        <v>161.795658973477</v>
      </c>
      <c r="AP15" s="150">
        <f t="shared" si="37"/>
        <v>19900.866053737671</v>
      </c>
      <c r="AQ15" s="150">
        <f t="shared" si="38"/>
        <v>44571.806879745731</v>
      </c>
      <c r="AR15" s="17">
        <f t="shared" si="44"/>
        <v>43798.90358768827</v>
      </c>
      <c r="AS15" s="150">
        <f t="shared" si="39"/>
        <v>18636.72181053715</v>
      </c>
    </row>
    <row r="16" spans="1:51" x14ac:dyDescent="0.3">
      <c r="A16">
        <v>9924</v>
      </c>
      <c r="B16" t="s">
        <v>1379</v>
      </c>
      <c r="C16" t="s">
        <v>1380</v>
      </c>
      <c r="D16" s="36">
        <v>28330.240000000002</v>
      </c>
      <c r="E16" s="6">
        <f t="shared" si="4"/>
        <v>34549.07317073171</v>
      </c>
      <c r="F16" s="150">
        <f t="shared" si="5"/>
        <v>1534.5608359821113</v>
      </c>
      <c r="G16" s="150">
        <f t="shared" si="6"/>
        <v>935.27440697122756</v>
      </c>
      <c r="H16" s="150">
        <f t="shared" si="7"/>
        <v>448.93171534618921</v>
      </c>
      <c r="I16" s="150">
        <f t="shared" si="8"/>
        <v>56.116464418273651</v>
      </c>
      <c r="J16" s="150">
        <f t="shared" si="9"/>
        <v>112.2329288365473</v>
      </c>
      <c r="K16" s="150">
        <f t="shared" si="10"/>
        <v>37410.976278849099</v>
      </c>
      <c r="L16" s="32">
        <f t="shared" si="40"/>
        <v>36644.798650896555</v>
      </c>
      <c r="M16" s="150">
        <f t="shared" si="11"/>
        <v>1856.8748203040036</v>
      </c>
      <c r="N16" s="150">
        <f t="shared" si="12"/>
        <v>1131.7162901972279</v>
      </c>
      <c r="O16" s="150">
        <f t="shared" si="13"/>
        <v>543.2238192946694</v>
      </c>
      <c r="P16" s="150">
        <f t="shared" si="14"/>
        <v>67.902977411833675</v>
      </c>
      <c r="Q16" s="150">
        <f t="shared" si="15"/>
        <v>135.80595482366735</v>
      </c>
      <c r="R16" s="150">
        <f t="shared" si="16"/>
        <v>7257.6965690348225</v>
      </c>
      <c r="S16" s="150">
        <f t="shared" si="17"/>
        <v>45268.651607889115</v>
      </c>
      <c r="T16" s="28">
        <f t="shared" si="41"/>
        <v>44342.674334188872</v>
      </c>
      <c r="U16" s="150">
        <f t="shared" si="18"/>
        <v>2146.2469752396401</v>
      </c>
      <c r="V16" s="150">
        <f t="shared" si="19"/>
        <v>1582.7780053389674</v>
      </c>
      <c r="W16" s="150">
        <f t="shared" si="20"/>
        <v>759.73344256270434</v>
      </c>
      <c r="X16" s="150">
        <f t="shared" si="21"/>
        <v>94.966680320338043</v>
      </c>
      <c r="Y16" s="150">
        <f t="shared" si="22"/>
        <v>189.93336064067609</v>
      </c>
      <c r="Z16" s="150">
        <f t="shared" si="23"/>
        <v>13770.168646449016</v>
      </c>
      <c r="AA16" s="150">
        <f t="shared" si="24"/>
        <v>52323.23984591628</v>
      </c>
      <c r="AB16" s="24">
        <f t="shared" si="42"/>
        <v>51415.155595623743</v>
      </c>
      <c r="AC16" s="150">
        <f t="shared" si="25"/>
        <v>2542.0033574893314</v>
      </c>
      <c r="AD16" s="150">
        <f t="shared" si="26"/>
        <v>1874.6337444611588</v>
      </c>
      <c r="AE16" s="150">
        <f t="shared" si="27"/>
        <v>899.82419734135624</v>
      </c>
      <c r="AF16" s="150">
        <f t="shared" si="28"/>
        <v>112.47802466766953</v>
      </c>
      <c r="AG16" s="150">
        <f t="shared" si="29"/>
        <v>224.95604933533906</v>
      </c>
      <c r="AH16" s="150">
        <f t="shared" si="30"/>
        <v>22683.068307980022</v>
      </c>
      <c r="AI16" s="150">
        <f t="shared" si="31"/>
        <v>61971.363453261452</v>
      </c>
      <c r="AJ16" s="20">
        <f t="shared" si="43"/>
        <v>60898.925082877759</v>
      </c>
      <c r="AK16" s="150">
        <f t="shared" si="32"/>
        <v>2971.0007096172994</v>
      </c>
      <c r="AL16" s="150">
        <f t="shared" si="33"/>
        <v>2191.0034731690998</v>
      </c>
      <c r="AM16" s="150">
        <f t="shared" si="34"/>
        <v>1051.6816671211679</v>
      </c>
      <c r="AN16" s="150">
        <f t="shared" si="35"/>
        <v>131.46020839014599</v>
      </c>
      <c r="AO16" s="150">
        <f t="shared" si="36"/>
        <v>262.92041678029199</v>
      </c>
      <c r="AP16" s="150">
        <f t="shared" si="37"/>
        <v>32339.211263975914</v>
      </c>
      <c r="AQ16" s="150">
        <f t="shared" si="38"/>
        <v>72429.866881623137</v>
      </c>
      <c r="AR16" s="17">
        <f t="shared" si="44"/>
        <v>71173.887228226376</v>
      </c>
      <c r="AS16" s="150">
        <f t="shared" si="39"/>
        <v>30284.957562724427</v>
      </c>
    </row>
    <row r="17" spans="1:45" x14ac:dyDescent="0.3">
      <c r="A17">
        <v>9906</v>
      </c>
      <c r="B17" t="s">
        <v>1412</v>
      </c>
      <c r="C17" t="s">
        <v>1413</v>
      </c>
      <c r="D17" s="36">
        <v>97661.68</v>
      </c>
      <c r="E17" s="6">
        <f t="shared" si="4"/>
        <v>119099.60975609755</v>
      </c>
      <c r="F17" s="150">
        <f t="shared" si="5"/>
        <v>5290.0289338959856</v>
      </c>
      <c r="G17" s="150">
        <f t="shared" si="6"/>
        <v>3224.1332881688886</v>
      </c>
      <c r="H17" s="150">
        <f t="shared" si="7"/>
        <v>1547.5839783210665</v>
      </c>
      <c r="I17" s="150">
        <f t="shared" si="8"/>
        <v>193.44799729013332</v>
      </c>
      <c r="J17" s="150">
        <f t="shared" si="9"/>
        <v>386.89599458026663</v>
      </c>
      <c r="K17" s="150">
        <f t="shared" si="10"/>
        <v>128965.33152675554</v>
      </c>
      <c r="L17" s="32">
        <f t="shared" si="40"/>
        <v>126324.11866289486</v>
      </c>
      <c r="M17" s="150">
        <f t="shared" si="11"/>
        <v>6401.1287761976973</v>
      </c>
      <c r="N17" s="150">
        <f t="shared" si="12"/>
        <v>3901.3193740691495</v>
      </c>
      <c r="O17" s="150">
        <f t="shared" si="13"/>
        <v>1872.6332995531918</v>
      </c>
      <c r="P17" s="150">
        <f t="shared" si="14"/>
        <v>234.07916244414898</v>
      </c>
      <c r="Q17" s="150">
        <f t="shared" si="15"/>
        <v>468.15832488829795</v>
      </c>
      <c r="R17" s="150">
        <f t="shared" si="16"/>
        <v>25019.161145905455</v>
      </c>
      <c r="S17" s="150">
        <f t="shared" si="17"/>
        <v>156052.77496276598</v>
      </c>
      <c r="T17" s="28">
        <f t="shared" si="41"/>
        <v>152860.6913026422</v>
      </c>
      <c r="U17" s="150">
        <f t="shared" si="18"/>
        <v>7398.6695946388591</v>
      </c>
      <c r="V17" s="150">
        <f t="shared" si="19"/>
        <v>5456.2460137454718</v>
      </c>
      <c r="W17" s="150">
        <f t="shared" si="20"/>
        <v>2618.9980865978264</v>
      </c>
      <c r="X17" s="150">
        <f t="shared" si="21"/>
        <v>327.3747608247283</v>
      </c>
      <c r="Y17" s="150">
        <f t="shared" si="22"/>
        <v>654.7495216494566</v>
      </c>
      <c r="Z17" s="150">
        <f t="shared" si="23"/>
        <v>47469.340319585601</v>
      </c>
      <c r="AA17" s="150">
        <f t="shared" si="24"/>
        <v>180371.76904943708</v>
      </c>
      <c r="AB17" s="24">
        <f t="shared" si="42"/>
        <v>177241.36727856929</v>
      </c>
      <c r="AC17" s="150">
        <f t="shared" si="25"/>
        <v>8762.9444176275465</v>
      </c>
      <c r="AD17" s="150">
        <f t="shared" si="26"/>
        <v>6462.3483905807871</v>
      </c>
      <c r="AE17" s="150">
        <f t="shared" si="27"/>
        <v>3101.9272274787777</v>
      </c>
      <c r="AF17" s="150">
        <f t="shared" si="28"/>
        <v>387.74090343484721</v>
      </c>
      <c r="AG17" s="150">
        <f t="shared" si="29"/>
        <v>775.48180686969442</v>
      </c>
      <c r="AH17" s="150">
        <f t="shared" si="30"/>
        <v>78194.415526027529</v>
      </c>
      <c r="AI17" s="150">
        <f t="shared" si="31"/>
        <v>213631.35175473677</v>
      </c>
      <c r="AJ17" s="20">
        <f t="shared" si="43"/>
        <v>209934.37873410108</v>
      </c>
      <c r="AK17" s="150">
        <f t="shared" si="32"/>
        <v>10241.809479284946</v>
      </c>
      <c r="AL17" s="150">
        <f t="shared" si="33"/>
        <v>7552.9568431304915</v>
      </c>
      <c r="AM17" s="150">
        <f t="shared" si="34"/>
        <v>3625.4192847026361</v>
      </c>
      <c r="AN17" s="150">
        <f t="shared" si="35"/>
        <v>453.17741058782951</v>
      </c>
      <c r="AO17" s="150">
        <f t="shared" si="36"/>
        <v>906.35482117565903</v>
      </c>
      <c r="AP17" s="150">
        <f t="shared" si="37"/>
        <v>111481.64300460606</v>
      </c>
      <c r="AQ17" s="150">
        <f t="shared" si="38"/>
        <v>249684.52373985096</v>
      </c>
      <c r="AR17" s="17">
        <f t="shared" si="44"/>
        <v>245354.83634586685</v>
      </c>
      <c r="AS17" s="150">
        <f t="shared" si="39"/>
        <v>104400.09806850816</v>
      </c>
    </row>
    <row r="18" spans="1:45" x14ac:dyDescent="0.3">
      <c r="A18">
        <v>9904</v>
      </c>
      <c r="B18" t="s">
        <v>1490</v>
      </c>
      <c r="C18" t="s">
        <v>1491</v>
      </c>
      <c r="D18" s="36">
        <v>54045.78</v>
      </c>
      <c r="E18" s="6">
        <f t="shared" si="4"/>
        <v>65909.487804878037</v>
      </c>
      <c r="F18" s="150">
        <f t="shared" si="5"/>
        <v>2927.491519242521</v>
      </c>
      <c r="G18" s="150">
        <f t="shared" si="6"/>
        <v>1784.2289666023801</v>
      </c>
      <c r="H18" s="150">
        <f t="shared" si="7"/>
        <v>856.4299039691424</v>
      </c>
      <c r="I18" s="150">
        <f t="shared" si="8"/>
        <v>107.0537379961428</v>
      </c>
      <c r="J18" s="150">
        <f t="shared" si="9"/>
        <v>214.1074759922856</v>
      </c>
      <c r="K18" s="150">
        <f t="shared" si="10"/>
        <v>71369.158664095201</v>
      </c>
      <c r="L18" s="32">
        <f t="shared" si="40"/>
        <v>69907.51670408198</v>
      </c>
      <c r="M18" s="150">
        <f t="shared" si="11"/>
        <v>3542.3719681050952</v>
      </c>
      <c r="N18" s="150">
        <f t="shared" si="12"/>
        <v>2158.9824033405835</v>
      </c>
      <c r="O18" s="150">
        <f t="shared" si="13"/>
        <v>1036.31155360348</v>
      </c>
      <c r="P18" s="150">
        <f t="shared" si="14"/>
        <v>129.538944200435</v>
      </c>
      <c r="Q18" s="150">
        <f t="shared" si="15"/>
        <v>259.07788840086999</v>
      </c>
      <c r="R18" s="150">
        <f t="shared" si="16"/>
        <v>13845.554152623159</v>
      </c>
      <c r="S18" s="150">
        <f t="shared" si="17"/>
        <v>86359.296133623327</v>
      </c>
      <c r="T18" s="28">
        <f t="shared" si="41"/>
        <v>84592.803367610642</v>
      </c>
      <c r="U18" s="150">
        <f t="shared" si="18"/>
        <v>4094.4090784076307</v>
      </c>
      <c r="V18" s="150">
        <f t="shared" si="19"/>
        <v>3019.4757215395507</v>
      </c>
      <c r="W18" s="150">
        <f t="shared" si="20"/>
        <v>1449.3483463389844</v>
      </c>
      <c r="X18" s="150">
        <f t="shared" si="21"/>
        <v>181.16854329237304</v>
      </c>
      <c r="Y18" s="150">
        <f t="shared" si="22"/>
        <v>362.33708658474609</v>
      </c>
      <c r="Z18" s="150">
        <f t="shared" si="23"/>
        <v>26269.438777394091</v>
      </c>
      <c r="AA18" s="150">
        <f t="shared" si="24"/>
        <v>99817.379224447955</v>
      </c>
      <c r="AB18" s="24">
        <f t="shared" si="42"/>
        <v>98085.021093603485</v>
      </c>
      <c r="AC18" s="150">
        <f t="shared" si="25"/>
        <v>4849.3960594096534</v>
      </c>
      <c r="AD18" s="150">
        <f t="shared" si="26"/>
        <v>3576.2507812755553</v>
      </c>
      <c r="AE18" s="150">
        <f t="shared" si="27"/>
        <v>1716.6003750122666</v>
      </c>
      <c r="AF18" s="150">
        <f t="shared" si="28"/>
        <v>214.57504687653332</v>
      </c>
      <c r="AG18" s="150">
        <f t="shared" si="29"/>
        <v>429.15009375306664</v>
      </c>
      <c r="AH18" s="150">
        <f t="shared" si="30"/>
        <v>43272.634453434221</v>
      </c>
      <c r="AI18" s="150">
        <f t="shared" si="31"/>
        <v>118223.16632315886</v>
      </c>
      <c r="AJ18" s="20">
        <f t="shared" si="43"/>
        <v>116177.26878648724</v>
      </c>
      <c r="AK18" s="150">
        <f t="shared" si="32"/>
        <v>5667.7970512011343</v>
      </c>
      <c r="AL18" s="150">
        <f t="shared" si="33"/>
        <v>4179.7913356940517</v>
      </c>
      <c r="AM18" s="150">
        <f t="shared" si="34"/>
        <v>2006.2998411331448</v>
      </c>
      <c r="AN18" s="150">
        <f t="shared" si="35"/>
        <v>250.7874801416431</v>
      </c>
      <c r="AO18" s="150">
        <f t="shared" si="36"/>
        <v>501.5749602832862</v>
      </c>
      <c r="AP18" s="150">
        <f t="shared" si="37"/>
        <v>61693.720114844204</v>
      </c>
      <c r="AQ18" s="150">
        <f t="shared" si="38"/>
        <v>138174.92018823311</v>
      </c>
      <c r="AR18" s="17">
        <f t="shared" si="44"/>
        <v>135778.8797723398</v>
      </c>
      <c r="AS18" s="150">
        <f t="shared" si="39"/>
        <v>57774.807193456181</v>
      </c>
    </row>
    <row r="19" spans="1:45" x14ac:dyDescent="0.3">
      <c r="A19">
        <v>9899</v>
      </c>
      <c r="B19" t="s">
        <v>1407</v>
      </c>
      <c r="C19" t="s">
        <v>1408</v>
      </c>
      <c r="D19" s="36">
        <v>15001.24</v>
      </c>
      <c r="E19" s="6">
        <f t="shared" si="4"/>
        <v>18294.195121951219</v>
      </c>
      <c r="F19" s="150">
        <f t="shared" si="5"/>
        <v>812.57043340149198</v>
      </c>
      <c r="G19" s="150">
        <f t="shared" si="6"/>
        <v>495.24027487352936</v>
      </c>
      <c r="H19" s="150">
        <f t="shared" si="7"/>
        <v>237.71533193929409</v>
      </c>
      <c r="I19" s="150">
        <f t="shared" si="8"/>
        <v>29.714416492411761</v>
      </c>
      <c r="J19" s="150">
        <f t="shared" si="9"/>
        <v>59.428832984823522</v>
      </c>
      <c r="K19" s="150">
        <f t="shared" si="10"/>
        <v>19809.610994941173</v>
      </c>
      <c r="L19" s="32">
        <f t="shared" si="40"/>
        <v>19403.909720276828</v>
      </c>
      <c r="M19" s="150">
        <f t="shared" si="11"/>
        <v>983.23998770703065</v>
      </c>
      <c r="N19" s="150">
        <f t="shared" si="12"/>
        <v>599.25887253896406</v>
      </c>
      <c r="O19" s="150">
        <f t="shared" si="13"/>
        <v>287.64425881870278</v>
      </c>
      <c r="P19" s="150">
        <f t="shared" si="14"/>
        <v>35.955532352337848</v>
      </c>
      <c r="Q19" s="150">
        <f t="shared" si="15"/>
        <v>71.911064704675695</v>
      </c>
      <c r="R19" s="150">
        <f t="shared" si="16"/>
        <v>3843.0471495923766</v>
      </c>
      <c r="S19" s="150">
        <f t="shared" si="17"/>
        <v>23970.354901558563</v>
      </c>
      <c r="T19" s="28">
        <f t="shared" si="41"/>
        <v>23480.037582774006</v>
      </c>
      <c r="U19" s="150">
        <f t="shared" si="18"/>
        <v>1136.4664039148236</v>
      </c>
      <c r="V19" s="150">
        <f t="shared" si="19"/>
        <v>838.10206778379325</v>
      </c>
      <c r="W19" s="150">
        <f t="shared" si="20"/>
        <v>402.28899253622075</v>
      </c>
      <c r="X19" s="150">
        <f t="shared" si="21"/>
        <v>50.286124067027593</v>
      </c>
      <c r="Y19" s="150">
        <f t="shared" si="22"/>
        <v>100.57224813405519</v>
      </c>
      <c r="Z19" s="150">
        <f t="shared" si="23"/>
        <v>7291.4879897190012</v>
      </c>
      <c r="AA19" s="150">
        <f t="shared" si="24"/>
        <v>27705.853480455975</v>
      </c>
      <c r="AB19" s="24">
        <f t="shared" si="42"/>
        <v>27225.01075625532</v>
      </c>
      <c r="AC19" s="150">
        <f t="shared" si="25"/>
        <v>1346.0246876307174</v>
      </c>
      <c r="AD19" s="150">
        <f t="shared" si="26"/>
        <v>992.64357494890669</v>
      </c>
      <c r="AE19" s="150">
        <f t="shared" si="27"/>
        <v>476.46891597547523</v>
      </c>
      <c r="AF19" s="150">
        <f t="shared" si="28"/>
        <v>59.558614496934403</v>
      </c>
      <c r="AG19" s="150">
        <f t="shared" si="29"/>
        <v>119.11722899386881</v>
      </c>
      <c r="AH19" s="150">
        <f t="shared" si="30"/>
        <v>12010.98725688177</v>
      </c>
      <c r="AI19" s="150">
        <f t="shared" si="31"/>
        <v>32814.663634674602</v>
      </c>
      <c r="AJ19" s="20">
        <f t="shared" si="43"/>
        <v>32246.793211433051</v>
      </c>
      <c r="AK19" s="150">
        <f t="shared" si="32"/>
        <v>1573.1845083253586</v>
      </c>
      <c r="AL19" s="150">
        <f t="shared" si="33"/>
        <v>1160.1655666116214</v>
      </c>
      <c r="AM19" s="150">
        <f t="shared" si="34"/>
        <v>556.87947197357835</v>
      </c>
      <c r="AN19" s="150">
        <f t="shared" si="35"/>
        <v>69.609933996697293</v>
      </c>
      <c r="AO19" s="150">
        <f t="shared" si="36"/>
        <v>139.21986799339459</v>
      </c>
      <c r="AP19" s="150">
        <f t="shared" si="37"/>
        <v>17124.043763187532</v>
      </c>
      <c r="AQ19" s="150">
        <f t="shared" si="38"/>
        <v>38352.580714433767</v>
      </c>
      <c r="AR19" s="17">
        <f t="shared" si="44"/>
        <v>37687.522733431084</v>
      </c>
      <c r="AS19" s="150">
        <f t="shared" si="39"/>
        <v>16036.289025022172</v>
      </c>
    </row>
    <row r="20" spans="1:45" x14ac:dyDescent="0.3">
      <c r="A20">
        <v>9929</v>
      </c>
      <c r="B20" t="s">
        <v>1418</v>
      </c>
      <c r="C20" t="s">
        <v>1419</v>
      </c>
      <c r="D20" s="36">
        <v>23971.67</v>
      </c>
      <c r="E20" s="6">
        <f t="shared" si="4"/>
        <v>29233.743902439019</v>
      </c>
      <c r="F20" s="150">
        <f t="shared" si="5"/>
        <v>1298.470678507746</v>
      </c>
      <c r="G20" s="150">
        <f t="shared" si="6"/>
        <v>791.38367494804004</v>
      </c>
      <c r="H20" s="150">
        <f t="shared" si="7"/>
        <v>379.86416397505917</v>
      </c>
      <c r="I20" s="150">
        <f t="shared" si="8"/>
        <v>47.483020496882396</v>
      </c>
      <c r="J20" s="150">
        <f t="shared" si="9"/>
        <v>94.966040993764793</v>
      </c>
      <c r="K20" s="150">
        <f t="shared" si="10"/>
        <v>31655.346997921599</v>
      </c>
      <c r="L20" s="32">
        <f t="shared" si="40"/>
        <v>31007.04478591559</v>
      </c>
      <c r="M20" s="150">
        <f t="shared" si="11"/>
        <v>1571.1970821156779</v>
      </c>
      <c r="N20" s="150">
        <f t="shared" si="12"/>
        <v>957.6032339377349</v>
      </c>
      <c r="O20" s="150">
        <f t="shared" si="13"/>
        <v>459.64955229011275</v>
      </c>
      <c r="P20" s="150">
        <f t="shared" si="14"/>
        <v>57.456194036264094</v>
      </c>
      <c r="Q20" s="150">
        <f t="shared" si="15"/>
        <v>114.91238807252819</v>
      </c>
      <c r="R20" s="150">
        <f t="shared" si="16"/>
        <v>6141.1095392426932</v>
      </c>
      <c r="S20" s="150">
        <f t="shared" si="17"/>
        <v>38304.129357509395</v>
      </c>
      <c r="T20" s="28">
        <f t="shared" si="41"/>
        <v>37520.612464160033</v>
      </c>
      <c r="U20" s="150">
        <f t="shared" si="18"/>
        <v>1816.0497132725598</v>
      </c>
      <c r="V20" s="150">
        <f t="shared" si="19"/>
        <v>1339.2697000535102</v>
      </c>
      <c r="W20" s="150">
        <f t="shared" si="20"/>
        <v>642.84945602568484</v>
      </c>
      <c r="X20" s="150">
        <f t="shared" si="21"/>
        <v>80.356182003210606</v>
      </c>
      <c r="Y20" s="150">
        <f t="shared" si="22"/>
        <v>160.71236400642121</v>
      </c>
      <c r="Z20" s="150">
        <f t="shared" si="23"/>
        <v>11651.646390465537</v>
      </c>
      <c r="AA20" s="150">
        <f t="shared" si="24"/>
        <v>44273.378514165626</v>
      </c>
      <c r="AB20" s="24">
        <f t="shared" si="42"/>
        <v>43505.00182620922</v>
      </c>
      <c r="AC20" s="150">
        <f t="shared" si="25"/>
        <v>2150.919498903866</v>
      </c>
      <c r="AD20" s="150">
        <f t="shared" si="26"/>
        <v>1586.2238192506386</v>
      </c>
      <c r="AE20" s="150">
        <f t="shared" si="27"/>
        <v>761.38743324030656</v>
      </c>
      <c r="AF20" s="150">
        <f t="shared" si="28"/>
        <v>95.17342915503832</v>
      </c>
      <c r="AG20" s="150">
        <f t="shared" si="29"/>
        <v>190.34685831007664</v>
      </c>
      <c r="AH20" s="150">
        <f t="shared" si="30"/>
        <v>19193.308212932727</v>
      </c>
      <c r="AI20" s="150">
        <f t="shared" si="31"/>
        <v>52437.151049607892</v>
      </c>
      <c r="AJ20" s="20">
        <f t="shared" si="43"/>
        <v>51529.705905825991</v>
      </c>
      <c r="AK20" s="150">
        <f t="shared" si="32"/>
        <v>2513.9161751087076</v>
      </c>
      <c r="AL20" s="150">
        <f t="shared" si="33"/>
        <v>1853.9204831185159</v>
      </c>
      <c r="AM20" s="150">
        <f t="shared" si="34"/>
        <v>889.88183189688766</v>
      </c>
      <c r="AN20" s="150">
        <f t="shared" si="35"/>
        <v>111.23522898711096</v>
      </c>
      <c r="AO20" s="150">
        <f t="shared" si="36"/>
        <v>222.47045797422192</v>
      </c>
      <c r="AP20" s="150">
        <f t="shared" si="37"/>
        <v>27363.866330829293</v>
      </c>
      <c r="AQ20" s="150">
        <f t="shared" si="38"/>
        <v>61286.627541107962</v>
      </c>
      <c r="AR20" s="17">
        <f t="shared" si="44"/>
        <v>60223.878698248125</v>
      </c>
      <c r="AS20" s="150">
        <f t="shared" si="39"/>
        <v>25625.656847864124</v>
      </c>
    </row>
    <row r="21" spans="1:45" x14ac:dyDescent="0.3">
      <c r="A21">
        <v>9925</v>
      </c>
      <c r="B21" t="s">
        <v>1368</v>
      </c>
      <c r="C21" t="s">
        <v>1369</v>
      </c>
      <c r="D21" s="36">
        <v>47943.78</v>
      </c>
      <c r="E21" s="6">
        <f t="shared" si="4"/>
        <v>58468.024390243896</v>
      </c>
      <c r="F21" s="150">
        <f t="shared" si="5"/>
        <v>2596.9651904446418</v>
      </c>
      <c r="G21" s="150">
        <f t="shared" si="6"/>
        <v>1582.7818757433397</v>
      </c>
      <c r="H21" s="150">
        <f t="shared" si="7"/>
        <v>759.73530035680312</v>
      </c>
      <c r="I21" s="150">
        <f t="shared" si="8"/>
        <v>94.96691254460039</v>
      </c>
      <c r="J21" s="150">
        <f t="shared" si="9"/>
        <v>189.93382508920078</v>
      </c>
      <c r="K21" s="150">
        <f t="shared" si="10"/>
        <v>63311.275029733588</v>
      </c>
      <c r="L21" s="32">
        <f t="shared" si="40"/>
        <v>62014.658706134542</v>
      </c>
      <c r="M21" s="150">
        <f t="shared" si="11"/>
        <v>3142.423003553612</v>
      </c>
      <c r="N21" s="150">
        <f t="shared" si="12"/>
        <v>1915.2240446827154</v>
      </c>
      <c r="O21" s="150">
        <f t="shared" si="13"/>
        <v>919.30754144770333</v>
      </c>
      <c r="P21" s="150">
        <f t="shared" si="14"/>
        <v>114.91344268096292</v>
      </c>
      <c r="Q21" s="150">
        <f t="shared" si="15"/>
        <v>229.82688536192583</v>
      </c>
      <c r="R21" s="150">
        <f t="shared" si="16"/>
        <v>12282.331798550253</v>
      </c>
      <c r="S21" s="150">
        <f t="shared" si="17"/>
        <v>76608.96178730861</v>
      </c>
      <c r="T21" s="28">
        <f t="shared" si="41"/>
        <v>75041.913619157393</v>
      </c>
      <c r="U21" s="150">
        <f t="shared" si="18"/>
        <v>3632.1327601373914</v>
      </c>
      <c r="V21" s="150">
        <f t="shared" si="19"/>
        <v>2678.563982402206</v>
      </c>
      <c r="W21" s="150">
        <f t="shared" si="20"/>
        <v>1285.7107115530589</v>
      </c>
      <c r="X21" s="150">
        <f t="shared" si="21"/>
        <v>160.71383894413236</v>
      </c>
      <c r="Y21" s="150">
        <f t="shared" si="22"/>
        <v>321.42767788826472</v>
      </c>
      <c r="Z21" s="150">
        <f t="shared" si="23"/>
        <v>23303.506646899194</v>
      </c>
      <c r="AA21" s="150">
        <f t="shared" si="24"/>
        <v>88547.569666188632</v>
      </c>
      <c r="AB21" s="24">
        <f t="shared" si="42"/>
        <v>87010.802186721805</v>
      </c>
      <c r="AC21" s="150">
        <f t="shared" si="25"/>
        <v>4301.8784779348798</v>
      </c>
      <c r="AD21" s="150">
        <f t="shared" si="26"/>
        <v>3172.4767536392915</v>
      </c>
      <c r="AE21" s="150">
        <f t="shared" si="27"/>
        <v>1522.78884174686</v>
      </c>
      <c r="AF21" s="150">
        <f t="shared" si="28"/>
        <v>190.34860521835751</v>
      </c>
      <c r="AG21" s="150">
        <f t="shared" si="29"/>
        <v>380.69721043671501</v>
      </c>
      <c r="AH21" s="150">
        <f t="shared" si="30"/>
        <v>38386.968719035431</v>
      </c>
      <c r="AI21" s="150">
        <f t="shared" si="31"/>
        <v>104875.26458311708</v>
      </c>
      <c r="AJ21" s="20">
        <f t="shared" si="43"/>
        <v>103060.35763939779</v>
      </c>
      <c r="AK21" s="150">
        <f t="shared" si="32"/>
        <v>5027.8784931485106</v>
      </c>
      <c r="AL21" s="150">
        <f t="shared" si="33"/>
        <v>3707.874994947279</v>
      </c>
      <c r="AM21" s="150">
        <f t="shared" si="34"/>
        <v>1779.7799975746941</v>
      </c>
      <c r="AN21" s="150">
        <f t="shared" si="35"/>
        <v>222.47249969683676</v>
      </c>
      <c r="AO21" s="150">
        <f t="shared" si="36"/>
        <v>444.94499939367353</v>
      </c>
      <c r="AP21" s="150">
        <f t="shared" si="37"/>
        <v>54728.234925421842</v>
      </c>
      <c r="AQ21" s="150">
        <f t="shared" si="38"/>
        <v>122574.37999825717</v>
      </c>
      <c r="AR21" s="17">
        <f t="shared" si="44"/>
        <v>120448.86280578261</v>
      </c>
      <c r="AS21" s="150">
        <f t="shared" si="39"/>
        <v>51251.784054656644</v>
      </c>
    </row>
    <row r="22" spans="1:45" x14ac:dyDescent="0.3">
      <c r="A22">
        <v>9923</v>
      </c>
      <c r="B22" t="s">
        <v>1409</v>
      </c>
      <c r="C22" t="s">
        <v>1410</v>
      </c>
      <c r="D22" s="36">
        <v>14382.83</v>
      </c>
      <c r="E22" s="6">
        <f t="shared" si="4"/>
        <v>17540.036585365851</v>
      </c>
      <c r="F22" s="150">
        <f t="shared" si="5"/>
        <v>779.07309040052553</v>
      </c>
      <c r="G22" s="150">
        <f t="shared" si="6"/>
        <v>474.82452668307707</v>
      </c>
      <c r="H22" s="150">
        <f t="shared" si="7"/>
        <v>227.915772807877</v>
      </c>
      <c r="I22" s="150">
        <f t="shared" si="8"/>
        <v>28.489471600984626</v>
      </c>
      <c r="J22" s="150">
        <f t="shared" si="9"/>
        <v>56.978943201969251</v>
      </c>
      <c r="K22" s="150">
        <f t="shared" si="10"/>
        <v>18992.981067323082</v>
      </c>
      <c r="L22" s="32">
        <f t="shared" si="40"/>
        <v>18604.004391776223</v>
      </c>
      <c r="M22" s="150">
        <f t="shared" si="11"/>
        <v>942.70697571616142</v>
      </c>
      <c r="N22" s="150">
        <f t="shared" si="12"/>
        <v>574.55506942889974</v>
      </c>
      <c r="O22" s="150">
        <f t="shared" si="13"/>
        <v>275.78643332587188</v>
      </c>
      <c r="P22" s="150">
        <f t="shared" si="14"/>
        <v>34.473304165733985</v>
      </c>
      <c r="Q22" s="150">
        <f t="shared" si="15"/>
        <v>68.946608331467971</v>
      </c>
      <c r="R22" s="150">
        <f t="shared" si="16"/>
        <v>3684.6216602475338</v>
      </c>
      <c r="S22" s="150">
        <f t="shared" si="17"/>
        <v>22982.202777155988</v>
      </c>
      <c r="T22" s="28">
        <f t="shared" si="41"/>
        <v>22512.098262986885</v>
      </c>
      <c r="U22" s="150">
        <f t="shared" si="18"/>
        <v>1089.6167975592846</v>
      </c>
      <c r="V22" s="150">
        <f t="shared" si="19"/>
        <v>803.55221058944289</v>
      </c>
      <c r="W22" s="150">
        <f t="shared" si="20"/>
        <v>385.70506108293256</v>
      </c>
      <c r="X22" s="150">
        <f t="shared" si="21"/>
        <v>48.21313263536657</v>
      </c>
      <c r="Y22" s="150">
        <f t="shared" si="22"/>
        <v>96.42626527073314</v>
      </c>
      <c r="Z22" s="150">
        <f t="shared" si="23"/>
        <v>6990.9042321281531</v>
      </c>
      <c r="AA22" s="150">
        <f t="shared" si="24"/>
        <v>26563.709440973318</v>
      </c>
      <c r="AB22" s="24">
        <f t="shared" si="42"/>
        <v>26102.688941406956</v>
      </c>
      <c r="AC22" s="150">
        <f t="shared" si="25"/>
        <v>1290.5362662017078</v>
      </c>
      <c r="AD22" s="150">
        <f t="shared" si="26"/>
        <v>951.72291017825069</v>
      </c>
      <c r="AE22" s="150">
        <f t="shared" si="27"/>
        <v>456.82699688556033</v>
      </c>
      <c r="AF22" s="150">
        <f t="shared" si="28"/>
        <v>57.103374610695042</v>
      </c>
      <c r="AG22" s="150">
        <f t="shared" si="29"/>
        <v>114.20674922139008</v>
      </c>
      <c r="AH22" s="150">
        <f t="shared" si="30"/>
        <v>11515.847213156832</v>
      </c>
      <c r="AI22" s="150">
        <f t="shared" si="31"/>
        <v>31461.914386057873</v>
      </c>
      <c r="AJ22" s="20">
        <f t="shared" si="43"/>
        <v>30917.453810831343</v>
      </c>
      <c r="AK22" s="150">
        <f t="shared" si="32"/>
        <v>1508.3316673739782</v>
      </c>
      <c r="AL22" s="150">
        <f t="shared" si="33"/>
        <v>1112.338987738922</v>
      </c>
      <c r="AM22" s="150">
        <f t="shared" si="34"/>
        <v>533.92271411468255</v>
      </c>
      <c r="AN22" s="150">
        <f t="shared" si="35"/>
        <v>66.740339264335319</v>
      </c>
      <c r="AO22" s="150">
        <f t="shared" si="36"/>
        <v>133.48067852867064</v>
      </c>
      <c r="AP22" s="150">
        <f t="shared" si="37"/>
        <v>16418.123459026487</v>
      </c>
      <c r="AQ22" s="150">
        <f t="shared" si="38"/>
        <v>36771.536784757751</v>
      </c>
      <c r="AR22" s="17">
        <f t="shared" si="44"/>
        <v>36133.895104409668</v>
      </c>
      <c r="AS22" s="150">
        <f t="shared" si="39"/>
        <v>15375.210241137374</v>
      </c>
    </row>
    <row r="23" spans="1:45" x14ac:dyDescent="0.3">
      <c r="A23">
        <v>9931</v>
      </c>
      <c r="B23" t="s">
        <v>1381</v>
      </c>
      <c r="C23" t="s">
        <v>1382</v>
      </c>
      <c r="D23" s="36">
        <v>27022.66</v>
      </c>
      <c r="E23" s="6">
        <f t="shared" si="4"/>
        <v>32954.463414634141</v>
      </c>
      <c r="F23" s="150">
        <f t="shared" si="5"/>
        <v>1463.7333012378417</v>
      </c>
      <c r="G23" s="150">
        <f t="shared" si="6"/>
        <v>892.10689024466819</v>
      </c>
      <c r="H23" s="150">
        <f t="shared" si="7"/>
        <v>428.21130731744068</v>
      </c>
      <c r="I23" s="150">
        <f t="shared" si="8"/>
        <v>53.526413414680086</v>
      </c>
      <c r="J23" s="150">
        <f t="shared" si="9"/>
        <v>107.05282682936017</v>
      </c>
      <c r="K23" s="150">
        <f t="shared" si="10"/>
        <v>35684.275609786724</v>
      </c>
      <c r="L23" s="32">
        <f t="shared" si="40"/>
        <v>34953.460850018782</v>
      </c>
      <c r="M23" s="150">
        <f t="shared" si="11"/>
        <v>1771.1709089522778</v>
      </c>
      <c r="N23" s="150">
        <f t="shared" si="12"/>
        <v>1079.4820137937772</v>
      </c>
      <c r="O23" s="150">
        <f t="shared" si="13"/>
        <v>518.15136662101304</v>
      </c>
      <c r="P23" s="150">
        <f t="shared" si="14"/>
        <v>64.76892082762663</v>
      </c>
      <c r="Q23" s="150">
        <f t="shared" si="15"/>
        <v>129.53784165525326</v>
      </c>
      <c r="R23" s="150">
        <f t="shared" si="16"/>
        <v>6922.7181544594923</v>
      </c>
      <c r="S23" s="150">
        <f t="shared" si="17"/>
        <v>43179.280551751086</v>
      </c>
      <c r="T23" s="28">
        <f t="shared" si="41"/>
        <v>42296.041686322176</v>
      </c>
      <c r="U23" s="150">
        <f t="shared" si="18"/>
        <v>2047.1871148260373</v>
      </c>
      <c r="V23" s="150">
        <f t="shared" si="19"/>
        <v>1509.7250109336558</v>
      </c>
      <c r="W23" s="150">
        <f t="shared" si="20"/>
        <v>724.66800524815483</v>
      </c>
      <c r="X23" s="150">
        <f t="shared" si="21"/>
        <v>90.583500656019353</v>
      </c>
      <c r="Y23" s="150">
        <f t="shared" si="22"/>
        <v>181.16700131203871</v>
      </c>
      <c r="Z23" s="150">
        <f t="shared" si="23"/>
        <v>13134.607595122805</v>
      </c>
      <c r="AA23" s="150">
        <f t="shared" si="24"/>
        <v>49908.264824253085</v>
      </c>
      <c r="AB23" s="24">
        <f t="shared" si="42"/>
        <v>49042.093131143178</v>
      </c>
      <c r="AC23" s="150">
        <f t="shared" si="25"/>
        <v>2424.6773923656365</v>
      </c>
      <c r="AD23" s="150">
        <f t="shared" si="26"/>
        <v>1788.1101713610888</v>
      </c>
      <c r="AE23" s="150">
        <f t="shared" si="27"/>
        <v>858.29288225332255</v>
      </c>
      <c r="AF23" s="150">
        <f t="shared" si="28"/>
        <v>107.28661028166532</v>
      </c>
      <c r="AG23" s="150">
        <f t="shared" si="29"/>
        <v>214.57322056333064</v>
      </c>
      <c r="AH23" s="150">
        <f t="shared" si="30"/>
        <v>21636.133073469173</v>
      </c>
      <c r="AI23" s="150">
        <f t="shared" si="31"/>
        <v>59111.080044994669</v>
      </c>
      <c r="AJ23" s="20">
        <f t="shared" si="43"/>
        <v>58088.139983285604</v>
      </c>
      <c r="AK23" s="150">
        <f t="shared" si="32"/>
        <v>2833.87440543204</v>
      </c>
      <c r="AL23" s="150">
        <f t="shared" si="33"/>
        <v>2089.8778801121239</v>
      </c>
      <c r="AM23" s="150">
        <f t="shared" si="34"/>
        <v>1003.1413824538195</v>
      </c>
      <c r="AN23" s="150">
        <f t="shared" si="35"/>
        <v>125.39267280672743</v>
      </c>
      <c r="AO23" s="150">
        <f t="shared" si="36"/>
        <v>250.78534561345487</v>
      </c>
      <c r="AP23" s="150">
        <f t="shared" si="37"/>
        <v>30846.597510454947</v>
      </c>
      <c r="AQ23" s="150">
        <f t="shared" si="38"/>
        <v>69086.872069822275</v>
      </c>
      <c r="AR23" s="17">
        <f t="shared" si="44"/>
        <v>67888.862058588405</v>
      </c>
      <c r="AS23" s="150">
        <f t="shared" si="39"/>
        <v>28887.15772728825</v>
      </c>
    </row>
    <row r="24" spans="1:45" x14ac:dyDescent="0.3">
      <c r="A24">
        <v>9902</v>
      </c>
      <c r="B24" t="s">
        <v>1375</v>
      </c>
      <c r="C24" t="s">
        <v>1376</v>
      </c>
      <c r="D24" s="36">
        <v>239720.64</v>
      </c>
      <c r="E24" s="6">
        <f t="shared" si="4"/>
        <v>292342.24390243902</v>
      </c>
      <c r="F24" s="150">
        <f t="shared" si="5"/>
        <v>12984.920202602121</v>
      </c>
      <c r="G24" s="150">
        <f t="shared" si="6"/>
        <v>7913.9668218399529</v>
      </c>
      <c r="H24" s="150">
        <f t="shared" si="7"/>
        <v>3798.7040744831775</v>
      </c>
      <c r="I24" s="150">
        <f t="shared" si="8"/>
        <v>474.83800931039718</v>
      </c>
      <c r="J24" s="150">
        <f t="shared" si="9"/>
        <v>949.67601862079437</v>
      </c>
      <c r="K24" s="150">
        <f t="shared" si="10"/>
        <v>316558.67287359812</v>
      </c>
      <c r="L24" s="32">
        <f t="shared" si="40"/>
        <v>310075.5441981451</v>
      </c>
      <c r="M24" s="150">
        <f t="shared" si="11"/>
        <v>15712.229064178799</v>
      </c>
      <c r="N24" s="150">
        <f t="shared" si="12"/>
        <v>9576.1897316967734</v>
      </c>
      <c r="O24" s="150">
        <f t="shared" si="13"/>
        <v>4596.571071214451</v>
      </c>
      <c r="P24" s="150">
        <f t="shared" si="14"/>
        <v>574.57138390180637</v>
      </c>
      <c r="Q24" s="150">
        <f t="shared" si="15"/>
        <v>1149.1427678036127</v>
      </c>
      <c r="R24" s="150">
        <f t="shared" si="16"/>
        <v>61412.104749371407</v>
      </c>
      <c r="S24" s="150">
        <f t="shared" si="17"/>
        <v>383047.58926787094</v>
      </c>
      <c r="T24" s="28">
        <f t="shared" si="41"/>
        <v>375212.29155500728</v>
      </c>
      <c r="U24" s="150">
        <f t="shared" si="18"/>
        <v>18160.795619892757</v>
      </c>
      <c r="V24" s="150">
        <f t="shared" si="19"/>
        <v>13392.917123814717</v>
      </c>
      <c r="W24" s="150">
        <f t="shared" si="20"/>
        <v>6428.6002194310649</v>
      </c>
      <c r="X24" s="150">
        <f t="shared" si="21"/>
        <v>803.57502742888312</v>
      </c>
      <c r="Y24" s="150">
        <f t="shared" si="22"/>
        <v>1607.1500548577662</v>
      </c>
      <c r="Z24" s="150">
        <f t="shared" si="23"/>
        <v>116518.37897718804</v>
      </c>
      <c r="AA24" s="150">
        <f t="shared" si="24"/>
        <v>442741.0619442882</v>
      </c>
      <c r="AB24" s="24">
        <f t="shared" si="42"/>
        <v>435057.16877380863</v>
      </c>
      <c r="AC24" s="150">
        <f t="shared" si="25"/>
        <v>21509.548515631755</v>
      </c>
      <c r="AD24" s="150">
        <f t="shared" si="26"/>
        <v>15862.498905333152</v>
      </c>
      <c r="AE24" s="150">
        <f t="shared" si="27"/>
        <v>7613.9994745599133</v>
      </c>
      <c r="AF24" s="150">
        <f t="shared" si="28"/>
        <v>951.74993431998917</v>
      </c>
      <c r="AG24" s="150">
        <f t="shared" si="29"/>
        <v>1903.4998686399783</v>
      </c>
      <c r="AH24" s="150">
        <f t="shared" si="30"/>
        <v>191936.23675453113</v>
      </c>
      <c r="AI24" s="150">
        <f t="shared" si="31"/>
        <v>524380.12910192239</v>
      </c>
      <c r="AJ24" s="20">
        <f t="shared" si="43"/>
        <v>515305.52851580177</v>
      </c>
      <c r="AK24" s="150">
        <f t="shared" si="32"/>
        <v>25139.574940060978</v>
      </c>
      <c r="AL24" s="150">
        <f t="shared" si="33"/>
        <v>18539.509542817832</v>
      </c>
      <c r="AM24" s="150">
        <f t="shared" si="34"/>
        <v>8898.9645805525597</v>
      </c>
      <c r="AN24" s="150">
        <f t="shared" si="35"/>
        <v>1112.37057256907</v>
      </c>
      <c r="AO24" s="150">
        <f t="shared" si="36"/>
        <v>2224.7411451381399</v>
      </c>
      <c r="AP24" s="150">
        <f t="shared" si="37"/>
        <v>273643.16085199121</v>
      </c>
      <c r="AQ24" s="150">
        <f t="shared" si="38"/>
        <v>612876.34852290351</v>
      </c>
      <c r="AR24" s="17">
        <f t="shared" si="44"/>
        <v>602248.68542018184</v>
      </c>
      <c r="AS24" s="150">
        <f t="shared" si="39"/>
        <v>256260.78032904555</v>
      </c>
    </row>
    <row r="25" spans="1:45" x14ac:dyDescent="0.3">
      <c r="A25">
        <v>9566</v>
      </c>
      <c r="B25" t="s">
        <v>437</v>
      </c>
      <c r="C25" t="s">
        <v>438</v>
      </c>
      <c r="D25" s="36">
        <v>14092.05</v>
      </c>
      <c r="E25" s="6">
        <f t="shared" si="4"/>
        <v>17185.42682926829</v>
      </c>
      <c r="F25" s="150">
        <f t="shared" si="5"/>
        <v>763.32244374568336</v>
      </c>
      <c r="G25" s="150">
        <f t="shared" si="6"/>
        <v>465.22492244184605</v>
      </c>
      <c r="H25" s="150">
        <f t="shared" si="7"/>
        <v>223.30796277208611</v>
      </c>
      <c r="I25" s="150">
        <f t="shared" si="8"/>
        <v>27.913495346510764</v>
      </c>
      <c r="J25" s="150">
        <f t="shared" si="9"/>
        <v>55.826990693021529</v>
      </c>
      <c r="K25" s="150">
        <f t="shared" si="10"/>
        <v>18608.996897673842</v>
      </c>
      <c r="L25" s="32">
        <f t="shared" si="40"/>
        <v>18227.88422647908</v>
      </c>
      <c r="M25" s="150">
        <f t="shared" si="11"/>
        <v>923.64811634017326</v>
      </c>
      <c r="N25" s="150">
        <f t="shared" si="12"/>
        <v>562.93919667725527</v>
      </c>
      <c r="O25" s="150">
        <f t="shared" si="13"/>
        <v>270.21081440508249</v>
      </c>
      <c r="P25" s="150">
        <f t="shared" si="14"/>
        <v>33.776351800635311</v>
      </c>
      <c r="Q25" s="150">
        <f t="shared" si="15"/>
        <v>67.552703601270622</v>
      </c>
      <c r="R25" s="150">
        <f t="shared" si="16"/>
        <v>3610.1290682912377</v>
      </c>
      <c r="S25" s="150">
        <f t="shared" si="17"/>
        <v>22517.567867090209</v>
      </c>
      <c r="T25" s="28">
        <f t="shared" si="41"/>
        <v>22056.967531906055</v>
      </c>
      <c r="U25" s="150">
        <f t="shared" si="18"/>
        <v>1067.5878385578717</v>
      </c>
      <c r="V25" s="150">
        <f t="shared" si="19"/>
        <v>787.30666560315024</v>
      </c>
      <c r="W25" s="150">
        <f t="shared" si="20"/>
        <v>377.9071994895121</v>
      </c>
      <c r="X25" s="150">
        <f t="shared" si="21"/>
        <v>47.238399936189012</v>
      </c>
      <c r="Y25" s="150">
        <f t="shared" si="22"/>
        <v>94.476799872378024</v>
      </c>
      <c r="Z25" s="150">
        <f t="shared" si="23"/>
        <v>6849.5679907474068</v>
      </c>
      <c r="AA25" s="150">
        <f t="shared" si="24"/>
        <v>26026.666631509099</v>
      </c>
      <c r="AB25" s="24">
        <f t="shared" si="42"/>
        <v>25574.96665793546</v>
      </c>
      <c r="AC25" s="150">
        <f t="shared" si="25"/>
        <v>1264.4452858114696</v>
      </c>
      <c r="AD25" s="150">
        <f t="shared" si="26"/>
        <v>932.48177419724891</v>
      </c>
      <c r="AE25" s="150">
        <f t="shared" si="27"/>
        <v>447.59125161467949</v>
      </c>
      <c r="AF25" s="150">
        <f t="shared" si="28"/>
        <v>55.948906451834937</v>
      </c>
      <c r="AG25" s="150">
        <f t="shared" si="29"/>
        <v>111.89781290366987</v>
      </c>
      <c r="AH25" s="150">
        <f t="shared" si="30"/>
        <v>11283.029467786711</v>
      </c>
      <c r="AI25" s="150">
        <f t="shared" si="31"/>
        <v>30825.843775115667</v>
      </c>
      <c r="AJ25" s="20">
        <f t="shared" si="43"/>
        <v>30292.390647384818</v>
      </c>
      <c r="AK25" s="150">
        <f t="shared" si="32"/>
        <v>1477.8374821379011</v>
      </c>
      <c r="AL25" s="150">
        <f t="shared" si="33"/>
        <v>1089.8506505441749</v>
      </c>
      <c r="AM25" s="150">
        <f t="shared" si="34"/>
        <v>523.12831226120397</v>
      </c>
      <c r="AN25" s="150">
        <f t="shared" si="35"/>
        <v>65.391039032650497</v>
      </c>
      <c r="AO25" s="150">
        <f t="shared" si="36"/>
        <v>130.78207806530099</v>
      </c>
      <c r="AP25" s="150">
        <f t="shared" si="37"/>
        <v>16086.195602032021</v>
      </c>
      <c r="AQ25" s="150">
        <f t="shared" si="38"/>
        <v>36028.120679146276</v>
      </c>
      <c r="AR25" s="17">
        <f t="shared" si="44"/>
        <v>35403.370303764721</v>
      </c>
      <c r="AS25" s="150">
        <f t="shared" si="39"/>
        <v>15064.367129321554</v>
      </c>
    </row>
    <row r="26" spans="1:45" x14ac:dyDescent="0.3">
      <c r="A26">
        <v>9928</v>
      </c>
      <c r="B26" t="s">
        <v>1400</v>
      </c>
      <c r="C26" t="s">
        <v>1401</v>
      </c>
      <c r="D26" s="36">
        <v>34868.089999999997</v>
      </c>
      <c r="E26" s="6">
        <f t="shared" si="4"/>
        <v>42522.060975609747</v>
      </c>
      <c r="F26" s="150">
        <f t="shared" si="5"/>
        <v>1888.6958013592359</v>
      </c>
      <c r="G26" s="150">
        <f t="shared" si="6"/>
        <v>1151.1103399395622</v>
      </c>
      <c r="H26" s="150">
        <f t="shared" si="7"/>
        <v>552.53296317098977</v>
      </c>
      <c r="I26" s="150">
        <f t="shared" si="8"/>
        <v>69.066620396373722</v>
      </c>
      <c r="J26" s="150">
        <f t="shared" si="9"/>
        <v>138.13324079274744</v>
      </c>
      <c r="K26" s="150">
        <f t="shared" si="10"/>
        <v>46044.413597582483</v>
      </c>
      <c r="L26" s="32">
        <f t="shared" si="40"/>
        <v>45101.422980932723</v>
      </c>
      <c r="M26" s="150">
        <f t="shared" si="11"/>
        <v>2285.3910998669203</v>
      </c>
      <c r="N26" s="150">
        <f t="shared" si="12"/>
        <v>1392.8856748500209</v>
      </c>
      <c r="O26" s="150">
        <f t="shared" si="13"/>
        <v>668.58512392801003</v>
      </c>
      <c r="P26" s="150">
        <f t="shared" si="14"/>
        <v>83.573140491001254</v>
      </c>
      <c r="Q26" s="150">
        <f t="shared" si="15"/>
        <v>167.14628098200251</v>
      </c>
      <c r="R26" s="150">
        <f t="shared" si="16"/>
        <v>8932.5758328131833</v>
      </c>
      <c r="S26" s="150">
        <f t="shared" si="17"/>
        <v>55715.426994000831</v>
      </c>
      <c r="T26" s="28">
        <f t="shared" si="41"/>
        <v>54575.759313199858</v>
      </c>
      <c r="U26" s="150">
        <f t="shared" si="18"/>
        <v>2641.5424893994373</v>
      </c>
      <c r="V26" s="150">
        <f t="shared" si="19"/>
        <v>1948.0401839228889</v>
      </c>
      <c r="W26" s="150">
        <f t="shared" si="20"/>
        <v>935.0592882829867</v>
      </c>
      <c r="X26" s="150">
        <f t="shared" si="21"/>
        <v>116.88241103537334</v>
      </c>
      <c r="Y26" s="150">
        <f t="shared" si="22"/>
        <v>233.76482207074667</v>
      </c>
      <c r="Z26" s="150">
        <f t="shared" si="23"/>
        <v>16947.949600129134</v>
      </c>
      <c r="AA26" s="150">
        <f t="shared" si="24"/>
        <v>64398.022609021122</v>
      </c>
      <c r="AB26" s="24">
        <f t="shared" si="42"/>
        <v>63280.377175492053</v>
      </c>
      <c r="AC26" s="150">
        <f t="shared" si="25"/>
        <v>3128.6286967297192</v>
      </c>
      <c r="AD26" s="150">
        <f t="shared" si="26"/>
        <v>2307.248301423097</v>
      </c>
      <c r="AE26" s="150">
        <f t="shared" si="27"/>
        <v>1107.4791846830865</v>
      </c>
      <c r="AF26" s="150">
        <f t="shared" si="28"/>
        <v>138.43489808538581</v>
      </c>
      <c r="AG26" s="150">
        <f t="shared" si="29"/>
        <v>276.86979617077162</v>
      </c>
      <c r="AH26" s="150">
        <f t="shared" si="30"/>
        <v>27917.704447219472</v>
      </c>
      <c r="AI26" s="150">
        <f t="shared" si="31"/>
        <v>76272.67112142469</v>
      </c>
      <c r="AJ26" s="20">
        <f t="shared" si="43"/>
        <v>74952.743100412801</v>
      </c>
      <c r="AK26" s="150">
        <f t="shared" si="32"/>
        <v>3656.6269870286956</v>
      </c>
      <c r="AL26" s="150">
        <f t="shared" si="33"/>
        <v>2696.6275715550851</v>
      </c>
      <c r="AM26" s="150">
        <f t="shared" si="34"/>
        <v>1294.3812343464408</v>
      </c>
      <c r="AN26" s="150">
        <f t="shared" si="35"/>
        <v>161.7976542933051</v>
      </c>
      <c r="AO26" s="150">
        <f t="shared" si="36"/>
        <v>323.5953085866102</v>
      </c>
      <c r="AP26" s="150">
        <f t="shared" si="37"/>
        <v>39802.222956153055</v>
      </c>
      <c r="AQ26" s="150">
        <f t="shared" si="38"/>
        <v>89144.713109259013</v>
      </c>
      <c r="AR26" s="17">
        <f t="shared" si="44"/>
        <v>87598.887461724546</v>
      </c>
      <c r="AS26" s="150">
        <f t="shared" si="39"/>
        <v>37273.903290027047</v>
      </c>
    </row>
    <row r="27" spans="1:45" x14ac:dyDescent="0.3">
      <c r="A27">
        <v>9914</v>
      </c>
      <c r="B27" t="s">
        <v>1383</v>
      </c>
      <c r="C27" t="s">
        <v>1384</v>
      </c>
      <c r="D27" s="36">
        <v>26150.959999999999</v>
      </c>
      <c r="E27" s="6">
        <f t="shared" si="4"/>
        <v>31891.414634146338</v>
      </c>
      <c r="F27" s="150">
        <f t="shared" si="5"/>
        <v>1416.5160280793507</v>
      </c>
      <c r="G27" s="150">
        <f t="shared" si="6"/>
        <v>863.32920602607976</v>
      </c>
      <c r="H27" s="150">
        <f t="shared" si="7"/>
        <v>414.39801889251828</v>
      </c>
      <c r="I27" s="150">
        <f t="shared" si="8"/>
        <v>51.799752361564785</v>
      </c>
      <c r="J27" s="150">
        <f t="shared" si="9"/>
        <v>103.59950472312957</v>
      </c>
      <c r="K27" s="150">
        <f t="shared" si="10"/>
        <v>34533.168241043189</v>
      </c>
      <c r="L27" s="32">
        <f t="shared" si="40"/>
        <v>33825.928185841338</v>
      </c>
      <c r="M27" s="150">
        <f t="shared" si="11"/>
        <v>1714.036278929412</v>
      </c>
      <c r="N27" s="150">
        <f t="shared" si="12"/>
        <v>1044.6599618039274</v>
      </c>
      <c r="O27" s="150">
        <f t="shared" si="13"/>
        <v>501.43678166588518</v>
      </c>
      <c r="P27" s="150">
        <f t="shared" si="14"/>
        <v>62.679597708235647</v>
      </c>
      <c r="Q27" s="150">
        <f t="shared" si="15"/>
        <v>125.35919541647129</v>
      </c>
      <c r="R27" s="150">
        <f t="shared" si="16"/>
        <v>6699.4043350485863</v>
      </c>
      <c r="S27" s="150">
        <f t="shared" si="17"/>
        <v>41786.398472157096</v>
      </c>
      <c r="T27" s="28">
        <f t="shared" si="41"/>
        <v>40931.65122520669</v>
      </c>
      <c r="U27" s="150">
        <f t="shared" si="18"/>
        <v>1981.1487230469213</v>
      </c>
      <c r="V27" s="150">
        <f t="shared" si="19"/>
        <v>1461.0241320405023</v>
      </c>
      <c r="W27" s="150">
        <f t="shared" si="20"/>
        <v>701.29158337944114</v>
      </c>
      <c r="X27" s="150">
        <f t="shared" si="21"/>
        <v>87.661447922430142</v>
      </c>
      <c r="Y27" s="150">
        <f t="shared" si="22"/>
        <v>175.32289584486028</v>
      </c>
      <c r="Z27" s="150">
        <f t="shared" si="23"/>
        <v>12710.909948752371</v>
      </c>
      <c r="AA27" s="150">
        <f t="shared" si="24"/>
        <v>48298.318414562062</v>
      </c>
      <c r="AB27" s="24">
        <f t="shared" si="42"/>
        <v>47460.087785169933</v>
      </c>
      <c r="AC27" s="150">
        <f t="shared" si="25"/>
        <v>2346.4618768344071</v>
      </c>
      <c r="AD27" s="150">
        <f t="shared" si="26"/>
        <v>1730.4291127097399</v>
      </c>
      <c r="AE27" s="150">
        <f t="shared" si="27"/>
        <v>830.6059741006751</v>
      </c>
      <c r="AF27" s="150">
        <f t="shared" si="28"/>
        <v>103.82574676258439</v>
      </c>
      <c r="AG27" s="150">
        <f t="shared" si="29"/>
        <v>207.65149352516877</v>
      </c>
      <c r="AH27" s="150">
        <f t="shared" si="30"/>
        <v>20938.192263787852</v>
      </c>
      <c r="AI27" s="150">
        <f t="shared" si="31"/>
        <v>57204.268188751732</v>
      </c>
      <c r="AJ27" s="20">
        <f t="shared" si="43"/>
        <v>56214.32624239444</v>
      </c>
      <c r="AK27" s="150">
        <f t="shared" si="32"/>
        <v>2742.4589667144933</v>
      </c>
      <c r="AL27" s="150">
        <f t="shared" si="33"/>
        <v>2022.4623648336969</v>
      </c>
      <c r="AM27" s="150">
        <f t="shared" si="34"/>
        <v>970.78193512017458</v>
      </c>
      <c r="AN27" s="150">
        <f t="shared" si="35"/>
        <v>121.34774189002182</v>
      </c>
      <c r="AO27" s="150">
        <f t="shared" si="36"/>
        <v>242.69548378004365</v>
      </c>
      <c r="AP27" s="150">
        <f t="shared" si="37"/>
        <v>29851.54450494537</v>
      </c>
      <c r="AQ27" s="150">
        <f t="shared" si="38"/>
        <v>66858.259994502383</v>
      </c>
      <c r="AR27" s="17">
        <f t="shared" si="44"/>
        <v>65698.895524706415</v>
      </c>
      <c r="AS27" s="150">
        <f t="shared" si="39"/>
        <v>27955.312550282099</v>
      </c>
    </row>
    <row r="28" spans="1:45" x14ac:dyDescent="0.3">
      <c r="A28">
        <v>9915</v>
      </c>
      <c r="B28" t="s">
        <v>1385</v>
      </c>
      <c r="C28" t="s">
        <v>1386</v>
      </c>
      <c r="D28" s="36">
        <v>26150.959999999999</v>
      </c>
      <c r="E28" s="6">
        <f t="shared" si="4"/>
        <v>31891.414634146338</v>
      </c>
      <c r="F28" s="150">
        <f t="shared" si="5"/>
        <v>1416.5160280793507</v>
      </c>
      <c r="G28" s="150">
        <f t="shared" si="6"/>
        <v>863.32920602607976</v>
      </c>
      <c r="H28" s="150">
        <f t="shared" si="7"/>
        <v>414.39801889251828</v>
      </c>
      <c r="I28" s="150">
        <f t="shared" si="8"/>
        <v>51.799752361564785</v>
      </c>
      <c r="J28" s="150">
        <f t="shared" si="9"/>
        <v>103.59950472312957</v>
      </c>
      <c r="K28" s="150">
        <f t="shared" si="10"/>
        <v>34533.168241043189</v>
      </c>
      <c r="L28" s="32">
        <f t="shared" si="40"/>
        <v>33825.928185841338</v>
      </c>
      <c r="M28" s="150">
        <f t="shared" si="11"/>
        <v>1714.036278929412</v>
      </c>
      <c r="N28" s="150">
        <f t="shared" si="12"/>
        <v>1044.6599618039274</v>
      </c>
      <c r="O28" s="150">
        <f t="shared" si="13"/>
        <v>501.43678166588518</v>
      </c>
      <c r="P28" s="150">
        <f t="shared" si="14"/>
        <v>62.679597708235647</v>
      </c>
      <c r="Q28" s="150">
        <f t="shared" si="15"/>
        <v>125.35919541647129</v>
      </c>
      <c r="R28" s="150">
        <f t="shared" si="16"/>
        <v>6699.4043350485863</v>
      </c>
      <c r="S28" s="150">
        <f t="shared" si="17"/>
        <v>41786.398472157096</v>
      </c>
      <c r="T28" s="28">
        <f t="shared" si="41"/>
        <v>40931.65122520669</v>
      </c>
      <c r="U28" s="150">
        <f t="shared" si="18"/>
        <v>1981.1487230469213</v>
      </c>
      <c r="V28" s="150">
        <f t="shared" si="19"/>
        <v>1461.0241320405023</v>
      </c>
      <c r="W28" s="150">
        <f t="shared" si="20"/>
        <v>701.29158337944114</v>
      </c>
      <c r="X28" s="150">
        <f t="shared" si="21"/>
        <v>87.661447922430142</v>
      </c>
      <c r="Y28" s="150">
        <f t="shared" si="22"/>
        <v>175.32289584486028</v>
      </c>
      <c r="Z28" s="150">
        <f t="shared" si="23"/>
        <v>12710.909948752371</v>
      </c>
      <c r="AA28" s="150">
        <f t="shared" si="24"/>
        <v>48298.318414562062</v>
      </c>
      <c r="AB28" s="24">
        <f t="shared" si="42"/>
        <v>47460.087785169933</v>
      </c>
      <c r="AC28" s="150">
        <f t="shared" si="25"/>
        <v>2346.4618768344071</v>
      </c>
      <c r="AD28" s="150">
        <f t="shared" si="26"/>
        <v>1730.4291127097399</v>
      </c>
      <c r="AE28" s="150">
        <f t="shared" si="27"/>
        <v>830.6059741006751</v>
      </c>
      <c r="AF28" s="150">
        <f t="shared" si="28"/>
        <v>103.82574676258439</v>
      </c>
      <c r="AG28" s="150">
        <f t="shared" si="29"/>
        <v>207.65149352516877</v>
      </c>
      <c r="AH28" s="150">
        <f t="shared" si="30"/>
        <v>20938.192263787852</v>
      </c>
      <c r="AI28" s="150">
        <f t="shared" si="31"/>
        <v>57204.268188751732</v>
      </c>
      <c r="AJ28" s="20">
        <f t="shared" si="43"/>
        <v>56214.32624239444</v>
      </c>
      <c r="AK28" s="150">
        <f t="shared" si="32"/>
        <v>2742.4589667144933</v>
      </c>
      <c r="AL28" s="150">
        <f t="shared" si="33"/>
        <v>2022.4623648336969</v>
      </c>
      <c r="AM28" s="150">
        <f t="shared" si="34"/>
        <v>970.78193512017458</v>
      </c>
      <c r="AN28" s="150">
        <f t="shared" si="35"/>
        <v>121.34774189002182</v>
      </c>
      <c r="AO28" s="150">
        <f t="shared" si="36"/>
        <v>242.69548378004365</v>
      </c>
      <c r="AP28" s="150">
        <f t="shared" si="37"/>
        <v>29851.54450494537</v>
      </c>
      <c r="AQ28" s="150">
        <f t="shared" si="38"/>
        <v>66858.259994502383</v>
      </c>
      <c r="AR28" s="17">
        <f t="shared" si="44"/>
        <v>65698.895524706415</v>
      </c>
      <c r="AS28" s="150">
        <f t="shared" si="39"/>
        <v>27955.312550282099</v>
      </c>
    </row>
    <row r="29" spans="1:45" x14ac:dyDescent="0.3">
      <c r="A29">
        <v>9955</v>
      </c>
      <c r="B29" t="s">
        <v>1503</v>
      </c>
      <c r="C29" t="s">
        <v>1504</v>
      </c>
      <c r="D29" s="36">
        <v>171090.84</v>
      </c>
      <c r="E29" s="6">
        <f t="shared" si="4"/>
        <v>208647.36585365853</v>
      </c>
      <c r="F29" s="150">
        <f t="shared" si="5"/>
        <v>9267.4577574804025</v>
      </c>
      <c r="G29" s="150">
        <f t="shared" si="6"/>
        <v>5648.2713848950507</v>
      </c>
      <c r="H29" s="150">
        <f t="shared" si="7"/>
        <v>2711.170264749624</v>
      </c>
      <c r="I29" s="150">
        <f t="shared" si="8"/>
        <v>338.896283093703</v>
      </c>
      <c r="J29" s="150">
        <f t="shared" si="9"/>
        <v>677.79256618740601</v>
      </c>
      <c r="K29" s="150">
        <f t="shared" si="10"/>
        <v>225930.85539580201</v>
      </c>
      <c r="L29" s="32">
        <f t="shared" si="40"/>
        <v>221303.78644207597</v>
      </c>
      <c r="M29" s="150">
        <f t="shared" si="11"/>
        <v>11213.963340256243</v>
      </c>
      <c r="N29" s="150">
        <f t="shared" si="12"/>
        <v>6834.6152638144777</v>
      </c>
      <c r="O29" s="150">
        <f t="shared" si="13"/>
        <v>3280.6153266309493</v>
      </c>
      <c r="P29" s="150">
        <f t="shared" si="14"/>
        <v>410.07691582886866</v>
      </c>
      <c r="Q29" s="150">
        <f t="shared" si="15"/>
        <v>820.15383165773733</v>
      </c>
      <c r="R29" s="150">
        <f t="shared" si="16"/>
        <v>43830.387686842245</v>
      </c>
      <c r="S29" s="150">
        <f t="shared" si="17"/>
        <v>273384.61055257911</v>
      </c>
      <c r="T29" s="28">
        <f t="shared" si="41"/>
        <v>267792.48603904573</v>
      </c>
      <c r="U29" s="150">
        <f t="shared" si="18"/>
        <v>12961.527958859831</v>
      </c>
      <c r="V29" s="150">
        <f t="shared" si="19"/>
        <v>9558.6489372122651</v>
      </c>
      <c r="W29" s="150">
        <f t="shared" si="20"/>
        <v>4588.1514898618871</v>
      </c>
      <c r="X29" s="150">
        <f t="shared" si="21"/>
        <v>573.51893623273588</v>
      </c>
      <c r="Y29" s="150">
        <f t="shared" si="22"/>
        <v>1147.0378724654718</v>
      </c>
      <c r="Z29" s="150">
        <f t="shared" si="23"/>
        <v>83160.245753746698</v>
      </c>
      <c r="AA29" s="150">
        <f t="shared" si="24"/>
        <v>315988.39461858728</v>
      </c>
      <c r="AB29" s="24">
        <f t="shared" si="42"/>
        <v>310504.32892859238</v>
      </c>
      <c r="AC29" s="150">
        <f t="shared" si="25"/>
        <v>15351.56390188258</v>
      </c>
      <c r="AD29" s="150">
        <f t="shared" si="26"/>
        <v>11321.212317022551</v>
      </c>
      <c r="AE29" s="150">
        <f t="shared" si="27"/>
        <v>5434.1819121708249</v>
      </c>
      <c r="AF29" s="150">
        <f t="shared" si="28"/>
        <v>679.27273902135312</v>
      </c>
      <c r="AG29" s="150">
        <f t="shared" si="29"/>
        <v>1358.5454780427062</v>
      </c>
      <c r="AH29" s="150">
        <f t="shared" si="30"/>
        <v>136986.66903597288</v>
      </c>
      <c r="AI29" s="150">
        <f t="shared" si="31"/>
        <v>374254.95262884471</v>
      </c>
      <c r="AJ29" s="20">
        <f t="shared" si="43"/>
        <v>367778.32618172752</v>
      </c>
      <c r="AK29" s="150">
        <f t="shared" si="32"/>
        <v>17942.347366242564</v>
      </c>
      <c r="AL29" s="150">
        <f t="shared" si="33"/>
        <v>13231.819591624309</v>
      </c>
      <c r="AM29" s="150">
        <f t="shared" si="34"/>
        <v>6351.2734039796687</v>
      </c>
      <c r="AN29" s="150">
        <f t="shared" si="35"/>
        <v>793.90917549745859</v>
      </c>
      <c r="AO29" s="150">
        <f t="shared" si="36"/>
        <v>1587.8183509949172</v>
      </c>
      <c r="AP29" s="150">
        <f t="shared" si="37"/>
        <v>195301.65717237481</v>
      </c>
      <c r="AQ29" s="150">
        <f t="shared" si="38"/>
        <v>437415.52369005984</v>
      </c>
      <c r="AR29" s="17">
        <f t="shared" si="44"/>
        <v>429830.46214725048</v>
      </c>
      <c r="AS29" s="150">
        <f t="shared" si="39"/>
        <v>182895.69127444297</v>
      </c>
    </row>
    <row r="30" spans="1:45" x14ac:dyDescent="0.3">
      <c r="A30">
        <v>9905</v>
      </c>
      <c r="B30" t="s">
        <v>1397</v>
      </c>
      <c r="C30" t="s">
        <v>1398</v>
      </c>
      <c r="D30" s="36">
        <v>73659.31</v>
      </c>
      <c r="E30" s="6">
        <f t="shared" si="4"/>
        <v>89828.426829268283</v>
      </c>
      <c r="F30" s="150">
        <f t="shared" si="5"/>
        <v>3989.8953320362079</v>
      </c>
      <c r="G30" s="150">
        <f t="shared" si="6"/>
        <v>2431.7361052416004</v>
      </c>
      <c r="H30" s="150">
        <f t="shared" si="7"/>
        <v>1167.2333305159682</v>
      </c>
      <c r="I30" s="150">
        <f t="shared" si="8"/>
        <v>145.90416631449602</v>
      </c>
      <c r="J30" s="150">
        <f t="shared" si="9"/>
        <v>291.80833262899205</v>
      </c>
      <c r="K30" s="150">
        <f t="shared" si="10"/>
        <v>97269.444209664012</v>
      </c>
      <c r="L30" s="32">
        <f t="shared" si="40"/>
        <v>95277.36382444945</v>
      </c>
      <c r="M30" s="150">
        <f t="shared" si="11"/>
        <v>4827.9194959155611</v>
      </c>
      <c r="N30" s="150">
        <f t="shared" si="12"/>
        <v>2942.4897583531788</v>
      </c>
      <c r="O30" s="150">
        <f t="shared" si="13"/>
        <v>1412.3950840095258</v>
      </c>
      <c r="P30" s="150">
        <f t="shared" si="14"/>
        <v>176.54938550119073</v>
      </c>
      <c r="Q30" s="150">
        <f t="shared" si="15"/>
        <v>353.09877100238145</v>
      </c>
      <c r="R30" s="150">
        <f t="shared" si="16"/>
        <v>18870.186820318933</v>
      </c>
      <c r="S30" s="150">
        <f t="shared" si="17"/>
        <v>117699.59033412715</v>
      </c>
      <c r="T30" s="28">
        <f t="shared" si="41"/>
        <v>115292.02700051469</v>
      </c>
      <c r="U30" s="150">
        <f t="shared" si="18"/>
        <v>5580.2941057237404</v>
      </c>
      <c r="V30" s="150">
        <f t="shared" si="19"/>
        <v>4115.2611399142625</v>
      </c>
      <c r="W30" s="150">
        <f t="shared" si="20"/>
        <v>1975.3253471588462</v>
      </c>
      <c r="X30" s="150">
        <f t="shared" si="21"/>
        <v>246.91566839485577</v>
      </c>
      <c r="Y30" s="150">
        <f t="shared" si="22"/>
        <v>493.83133678971154</v>
      </c>
      <c r="Z30" s="150">
        <f t="shared" si="23"/>
        <v>35802.771917254082</v>
      </c>
      <c r="AA30" s="150">
        <f t="shared" si="24"/>
        <v>136041.69057567811</v>
      </c>
      <c r="AB30" s="24">
        <f t="shared" si="42"/>
        <v>133680.64953619466</v>
      </c>
      <c r="AC30" s="150">
        <f t="shared" si="25"/>
        <v>6609.270282579585</v>
      </c>
      <c r="AD30" s="150">
        <f t="shared" si="26"/>
        <v>4874.0931287460062</v>
      </c>
      <c r="AE30" s="150">
        <f t="shared" si="27"/>
        <v>2339.5647017980832</v>
      </c>
      <c r="AF30" s="150">
        <f t="shared" si="28"/>
        <v>292.4455877247604</v>
      </c>
      <c r="AG30" s="150">
        <f t="shared" si="29"/>
        <v>584.8911754495208</v>
      </c>
      <c r="AH30" s="150">
        <f t="shared" si="30"/>
        <v>58976.526857826677</v>
      </c>
      <c r="AI30" s="150">
        <f t="shared" si="31"/>
        <v>161127.04557838038</v>
      </c>
      <c r="AJ30" s="20">
        <f t="shared" si="43"/>
        <v>158338.67984692217</v>
      </c>
      <c r="AK30" s="150">
        <f t="shared" si="32"/>
        <v>7724.673786029367</v>
      </c>
      <c r="AL30" s="150">
        <f t="shared" si="33"/>
        <v>5696.6620840924534</v>
      </c>
      <c r="AM30" s="150">
        <f t="shared" si="34"/>
        <v>2734.3978003643774</v>
      </c>
      <c r="AN30" s="150">
        <f t="shared" si="35"/>
        <v>341.79972504554718</v>
      </c>
      <c r="AO30" s="150">
        <f t="shared" si="36"/>
        <v>683.59945009109435</v>
      </c>
      <c r="AP30" s="150">
        <f t="shared" si="37"/>
        <v>84082.732361204602</v>
      </c>
      <c r="AQ30" s="150">
        <f t="shared" si="38"/>
        <v>188319.40773859349</v>
      </c>
      <c r="AR30" s="17">
        <f t="shared" si="44"/>
        <v>185053.83022695774</v>
      </c>
      <c r="AS30" s="150">
        <f t="shared" si="39"/>
        <v>78741.622995412778</v>
      </c>
    </row>
    <row r="31" spans="1:45" x14ac:dyDescent="0.3">
      <c r="A31">
        <v>9900</v>
      </c>
      <c r="B31" t="s">
        <v>1420</v>
      </c>
      <c r="C31" t="s">
        <v>1421</v>
      </c>
      <c r="D31" s="36">
        <v>11364.47</v>
      </c>
      <c r="E31" s="6">
        <f t="shared" si="4"/>
        <v>13859.10975609756</v>
      </c>
      <c r="F31" s="150">
        <f t="shared" si="5"/>
        <v>615.57793310941315</v>
      </c>
      <c r="G31" s="150">
        <f t="shared" si="6"/>
        <v>375.17853501390402</v>
      </c>
      <c r="H31" s="150">
        <f t="shared" si="7"/>
        <v>180.08569680667392</v>
      </c>
      <c r="I31" s="150">
        <f t="shared" si="8"/>
        <v>22.51071210083424</v>
      </c>
      <c r="J31" s="150">
        <f t="shared" si="9"/>
        <v>45.021424201668481</v>
      </c>
      <c r="K31" s="150">
        <f t="shared" si="10"/>
        <v>15007.14140055616</v>
      </c>
      <c r="L31" s="32">
        <f t="shared" si="40"/>
        <v>14699.794810215315</v>
      </c>
      <c r="M31" s="150">
        <f t="shared" si="11"/>
        <v>744.87184680045902</v>
      </c>
      <c r="N31" s="150">
        <f t="shared" si="12"/>
        <v>453.97976961923689</v>
      </c>
      <c r="O31" s="150">
        <f t="shared" si="13"/>
        <v>217.91028941723371</v>
      </c>
      <c r="P31" s="150">
        <f t="shared" si="14"/>
        <v>27.238786177154214</v>
      </c>
      <c r="Q31" s="150">
        <f t="shared" si="15"/>
        <v>54.477572354308428</v>
      </c>
      <c r="R31" s="150">
        <f t="shared" si="16"/>
        <v>2911.3722625681658</v>
      </c>
      <c r="S31" s="150">
        <f t="shared" si="17"/>
        <v>18159.190784769475</v>
      </c>
      <c r="T31" s="28">
        <f t="shared" si="41"/>
        <v>17787.741727237728</v>
      </c>
      <c r="U31" s="150">
        <f t="shared" si="18"/>
        <v>860.9513849053742</v>
      </c>
      <c r="V31" s="150">
        <f t="shared" si="19"/>
        <v>634.91990037269477</v>
      </c>
      <c r="W31" s="150">
        <f t="shared" si="20"/>
        <v>304.76155217889351</v>
      </c>
      <c r="X31" s="150">
        <f t="shared" si="21"/>
        <v>38.095194022361689</v>
      </c>
      <c r="Y31" s="150">
        <f t="shared" si="22"/>
        <v>76.190388044723377</v>
      </c>
      <c r="Z31" s="150">
        <f t="shared" si="23"/>
        <v>5523.8031332424443</v>
      </c>
      <c r="AA31" s="150">
        <f t="shared" si="24"/>
        <v>20989.087615626275</v>
      </c>
      <c r="AB31" s="24">
        <f t="shared" si="42"/>
        <v>20624.816214468996</v>
      </c>
      <c r="AC31" s="150">
        <f t="shared" si="25"/>
        <v>1019.7061830781093</v>
      </c>
      <c r="AD31" s="150">
        <f t="shared" si="26"/>
        <v>751.99571023459396</v>
      </c>
      <c r="AE31" s="150">
        <f t="shared" si="27"/>
        <v>360.95794091260507</v>
      </c>
      <c r="AF31" s="150">
        <f t="shared" si="28"/>
        <v>45.119742614075633</v>
      </c>
      <c r="AG31" s="150">
        <f t="shared" si="29"/>
        <v>90.239485228151267</v>
      </c>
      <c r="AH31" s="150">
        <f t="shared" si="30"/>
        <v>9099.1480938385866</v>
      </c>
      <c r="AI31" s="150">
        <f t="shared" si="31"/>
        <v>24859.362321804758</v>
      </c>
      <c r="AJ31" s="20">
        <f t="shared" si="43"/>
        <v>24429.16145915501</v>
      </c>
      <c r="AK31" s="150">
        <f t="shared" si="32"/>
        <v>1191.7953548725498</v>
      </c>
      <c r="AL31" s="150">
        <f t="shared" si="33"/>
        <v>878.90512896205735</v>
      </c>
      <c r="AM31" s="150">
        <f t="shared" si="34"/>
        <v>421.87446190178753</v>
      </c>
      <c r="AN31" s="150">
        <f t="shared" si="35"/>
        <v>52.734307737723441</v>
      </c>
      <c r="AO31" s="150">
        <f t="shared" si="36"/>
        <v>105.46861547544688</v>
      </c>
      <c r="AP31" s="150">
        <f t="shared" si="37"/>
        <v>12972.639703479967</v>
      </c>
      <c r="AQ31" s="150">
        <f t="shared" si="38"/>
        <v>29054.71500701016</v>
      </c>
      <c r="AR31" s="17">
        <f t="shared" si="44"/>
        <v>28550.887891827311</v>
      </c>
      <c r="AS31" s="150">
        <f t="shared" si="39"/>
        <v>12148.590752244063</v>
      </c>
    </row>
    <row r="32" spans="1:45" x14ac:dyDescent="0.3">
      <c r="A32">
        <v>8765</v>
      </c>
      <c r="B32" t="s">
        <v>1492</v>
      </c>
      <c r="C32" t="s">
        <v>1529</v>
      </c>
      <c r="D32" s="36">
        <v>12099.72</v>
      </c>
      <c r="E32" s="6">
        <f t="shared" si="4"/>
        <v>14755.756097560974</v>
      </c>
      <c r="F32" s="150">
        <f t="shared" si="5"/>
        <v>655.40413488729598</v>
      </c>
      <c r="G32" s="150">
        <f t="shared" si="6"/>
        <v>399.4515559175602</v>
      </c>
      <c r="H32" s="150">
        <f t="shared" si="7"/>
        <v>191.73674684042888</v>
      </c>
      <c r="I32" s="150">
        <f t="shared" si="8"/>
        <v>23.96709335505361</v>
      </c>
      <c r="J32" s="150">
        <f t="shared" si="9"/>
        <v>47.93418671010722</v>
      </c>
      <c r="K32" s="150">
        <f t="shared" si="10"/>
        <v>15978.062236702406</v>
      </c>
      <c r="L32" s="32">
        <f t="shared" si="40"/>
        <v>15650.831165998807</v>
      </c>
      <c r="M32" s="150">
        <f t="shared" si="11"/>
        <v>793.06300972842996</v>
      </c>
      <c r="N32" s="150">
        <f t="shared" si="12"/>
        <v>483.35101399865312</v>
      </c>
      <c r="O32" s="150">
        <f t="shared" si="13"/>
        <v>232.00848671935347</v>
      </c>
      <c r="P32" s="150">
        <f t="shared" si="14"/>
        <v>29.001060839919184</v>
      </c>
      <c r="Q32" s="150">
        <f t="shared" si="15"/>
        <v>58.002121679838368</v>
      </c>
      <c r="R32" s="150">
        <f t="shared" si="16"/>
        <v>3099.7300527733619</v>
      </c>
      <c r="S32" s="150">
        <f t="shared" si="17"/>
        <v>19334.040559946123</v>
      </c>
      <c r="T32" s="28">
        <f t="shared" si="41"/>
        <v>18938.559768461957</v>
      </c>
      <c r="U32" s="150">
        <f t="shared" si="18"/>
        <v>916.65257517220368</v>
      </c>
      <c r="V32" s="150">
        <f t="shared" si="19"/>
        <v>675.99747431578442</v>
      </c>
      <c r="W32" s="150">
        <f t="shared" si="20"/>
        <v>324.47878767157653</v>
      </c>
      <c r="X32" s="150">
        <f t="shared" si="21"/>
        <v>40.559848458947066</v>
      </c>
      <c r="Y32" s="150">
        <f t="shared" si="22"/>
        <v>81.119696917894132</v>
      </c>
      <c r="Z32" s="150">
        <f t="shared" si="23"/>
        <v>5881.1780265473244</v>
      </c>
      <c r="AA32" s="150">
        <f t="shared" si="24"/>
        <v>22347.023944323453</v>
      </c>
      <c r="AB32" s="24">
        <f t="shared" si="42"/>
        <v>21959.185183869973</v>
      </c>
      <c r="AC32" s="150">
        <f t="shared" si="25"/>
        <v>1085.6783728157902</v>
      </c>
      <c r="AD32" s="150">
        <f t="shared" si="26"/>
        <v>800.64776756326705</v>
      </c>
      <c r="AE32" s="150">
        <f t="shared" si="27"/>
        <v>384.31092843036822</v>
      </c>
      <c r="AF32" s="150">
        <f t="shared" si="28"/>
        <v>48.038866053796028</v>
      </c>
      <c r="AG32" s="150">
        <f t="shared" si="29"/>
        <v>96.077732107592055</v>
      </c>
      <c r="AH32" s="150">
        <f t="shared" si="30"/>
        <v>9687.8379875155315</v>
      </c>
      <c r="AI32" s="150">
        <f t="shared" si="31"/>
        <v>26467.694795479903</v>
      </c>
      <c r="AJ32" s="20">
        <f t="shared" si="43"/>
        <v>26009.661118430256</v>
      </c>
      <c r="AK32" s="150">
        <f t="shared" si="32"/>
        <v>1268.9012414356753</v>
      </c>
      <c r="AL32" s="150">
        <f t="shared" si="33"/>
        <v>935.76787716495221</v>
      </c>
      <c r="AM32" s="150">
        <f t="shared" si="34"/>
        <v>449.16858103917707</v>
      </c>
      <c r="AN32" s="150">
        <f t="shared" si="35"/>
        <v>56.146072629897134</v>
      </c>
      <c r="AO32" s="150">
        <f t="shared" si="36"/>
        <v>112.29214525979427</v>
      </c>
      <c r="AP32" s="150">
        <f t="shared" si="37"/>
        <v>13811.933866954694</v>
      </c>
      <c r="AQ32" s="150">
        <f t="shared" si="38"/>
        <v>30934.475278180238</v>
      </c>
      <c r="AR32" s="17">
        <f t="shared" si="44"/>
        <v>30398.051932250317</v>
      </c>
      <c r="AS32" s="150">
        <f t="shared" si="39"/>
        <v>12934.571211569262</v>
      </c>
    </row>
    <row r="33" spans="1:45" x14ac:dyDescent="0.3">
      <c r="A33">
        <v>9936</v>
      </c>
      <c r="B33" t="s">
        <v>1450</v>
      </c>
      <c r="C33" t="s">
        <v>1451</v>
      </c>
      <c r="D33" s="36">
        <v>41405.93</v>
      </c>
      <c r="E33" s="6">
        <f t="shared" si="4"/>
        <v>50495.036585365851</v>
      </c>
      <c r="F33" s="150">
        <f t="shared" si="5"/>
        <v>2242.8302250675169</v>
      </c>
      <c r="G33" s="150">
        <f t="shared" si="6"/>
        <v>1366.9459427750051</v>
      </c>
      <c r="H33" s="150">
        <f t="shared" si="7"/>
        <v>656.13405253200233</v>
      </c>
      <c r="I33" s="150">
        <f t="shared" si="8"/>
        <v>82.016756566500291</v>
      </c>
      <c r="J33" s="150">
        <f t="shared" si="9"/>
        <v>164.03351313300058</v>
      </c>
      <c r="K33" s="150">
        <f t="shared" si="10"/>
        <v>54677.837711000197</v>
      </c>
      <c r="L33" s="32">
        <f t="shared" si="40"/>
        <v>53558.034376098374</v>
      </c>
      <c r="M33" s="150">
        <f t="shared" si="11"/>
        <v>2713.9067239906949</v>
      </c>
      <c r="N33" s="150">
        <f t="shared" si="12"/>
        <v>1654.0546600299222</v>
      </c>
      <c r="O33" s="150">
        <f t="shared" si="13"/>
        <v>793.94623681436269</v>
      </c>
      <c r="P33" s="150">
        <f t="shared" si="14"/>
        <v>99.243279601795336</v>
      </c>
      <c r="Q33" s="150">
        <f t="shared" si="15"/>
        <v>198.48655920359067</v>
      </c>
      <c r="R33" s="150">
        <f t="shared" si="16"/>
        <v>10607.45253477189</v>
      </c>
      <c r="S33" s="150">
        <f t="shared" si="17"/>
        <v>66162.186401196886</v>
      </c>
      <c r="T33" s="28">
        <f t="shared" si="41"/>
        <v>64808.828640146392</v>
      </c>
      <c r="U33" s="150">
        <f t="shared" si="18"/>
        <v>3136.8372459775933</v>
      </c>
      <c r="V33" s="150">
        <f t="shared" si="19"/>
        <v>2313.301803818284</v>
      </c>
      <c r="W33" s="150">
        <f t="shared" si="20"/>
        <v>1110.3848658327763</v>
      </c>
      <c r="X33" s="150">
        <f t="shared" si="21"/>
        <v>138.79810822909704</v>
      </c>
      <c r="Y33" s="150">
        <f t="shared" si="22"/>
        <v>277.59621645819408</v>
      </c>
      <c r="Z33" s="150">
        <f t="shared" si="23"/>
        <v>20125.725693219072</v>
      </c>
      <c r="AA33" s="150">
        <f t="shared" si="24"/>
        <v>76472.786903083776</v>
      </c>
      <c r="AB33" s="24">
        <f t="shared" si="42"/>
        <v>75145.580606853488</v>
      </c>
      <c r="AC33" s="150">
        <f t="shared" si="25"/>
        <v>3715.2531386944911</v>
      </c>
      <c r="AD33" s="150">
        <f t="shared" si="26"/>
        <v>2739.862196677353</v>
      </c>
      <c r="AE33" s="150">
        <f t="shared" si="27"/>
        <v>1315.1338544051296</v>
      </c>
      <c r="AF33" s="150">
        <f t="shared" si="28"/>
        <v>164.3917318006412</v>
      </c>
      <c r="AG33" s="150">
        <f t="shared" si="29"/>
        <v>328.78346360128239</v>
      </c>
      <c r="AH33" s="150">
        <f t="shared" si="30"/>
        <v>33152.332579795977</v>
      </c>
      <c r="AI33" s="150">
        <f t="shared" si="31"/>
        <v>90573.956914953829</v>
      </c>
      <c r="AJ33" s="20">
        <f t="shared" si="43"/>
        <v>89006.539621862728</v>
      </c>
      <c r="AK33" s="150">
        <f t="shared" si="32"/>
        <v>4342.2522157371141</v>
      </c>
      <c r="AL33" s="150">
        <f t="shared" si="33"/>
        <v>3202.2508965612933</v>
      </c>
      <c r="AM33" s="150">
        <f t="shared" si="34"/>
        <v>1537.0804303494208</v>
      </c>
      <c r="AN33" s="150">
        <f t="shared" si="35"/>
        <v>192.1350537936776</v>
      </c>
      <c r="AO33" s="150">
        <f t="shared" si="36"/>
        <v>384.2701075873552</v>
      </c>
      <c r="AP33" s="150">
        <f t="shared" si="37"/>
        <v>47265.223233244695</v>
      </c>
      <c r="AQ33" s="150">
        <f t="shared" si="38"/>
        <v>105859.53377062127</v>
      </c>
      <c r="AR33" s="17">
        <f t="shared" si="44"/>
        <v>104023.86257228444</v>
      </c>
      <c r="AS33" s="150">
        <f t="shared" si="39"/>
        <v>44262.838327354031</v>
      </c>
    </row>
    <row r="34" spans="1:45" x14ac:dyDescent="0.3">
      <c r="A34">
        <v>8768</v>
      </c>
      <c r="B34" t="s">
        <v>1390</v>
      </c>
      <c r="C34" t="s">
        <v>1575</v>
      </c>
      <c r="D34" s="36">
        <v>25458.35</v>
      </c>
      <c r="E34" s="6">
        <f t="shared" si="4"/>
        <v>31046.768292682922</v>
      </c>
      <c r="F34" s="150">
        <f t="shared" si="5"/>
        <v>1378.9995022536052</v>
      </c>
      <c r="G34" s="150">
        <f t="shared" si="6"/>
        <v>840.46387177503425</v>
      </c>
      <c r="H34" s="150">
        <f t="shared" si="7"/>
        <v>403.42265845201644</v>
      </c>
      <c r="I34" s="150">
        <f t="shared" si="8"/>
        <v>50.427832306502054</v>
      </c>
      <c r="J34" s="150">
        <f t="shared" si="9"/>
        <v>100.85566461300411</v>
      </c>
      <c r="K34" s="150">
        <f t="shared" si="10"/>
        <v>33618.554871001368</v>
      </c>
      <c r="L34" s="32">
        <f t="shared" si="40"/>
        <v>32930.046118001548</v>
      </c>
      <c r="M34" s="150">
        <f t="shared" si="11"/>
        <v>1668.6399085036492</v>
      </c>
      <c r="N34" s="150">
        <f t="shared" si="12"/>
        <v>1016.9920698357159</v>
      </c>
      <c r="O34" s="150">
        <f t="shared" si="13"/>
        <v>488.15619352114362</v>
      </c>
      <c r="P34" s="150">
        <f t="shared" si="14"/>
        <v>61.019524190142953</v>
      </c>
      <c r="Q34" s="150">
        <f t="shared" si="15"/>
        <v>122.03904838028591</v>
      </c>
      <c r="R34" s="150">
        <f t="shared" si="16"/>
        <v>6521.9701438564452</v>
      </c>
      <c r="S34" s="150">
        <f t="shared" si="17"/>
        <v>40679.682793428634</v>
      </c>
      <c r="T34" s="28">
        <f t="shared" si="41"/>
        <v>39847.573586944447</v>
      </c>
      <c r="U34" s="150">
        <f t="shared" si="18"/>
        <v>1928.6778609038286</v>
      </c>
      <c r="V34" s="150">
        <f t="shared" si="19"/>
        <v>1422.3288059762747</v>
      </c>
      <c r="W34" s="150">
        <f t="shared" si="20"/>
        <v>682.71782686861184</v>
      </c>
      <c r="X34" s="150">
        <f t="shared" si="21"/>
        <v>85.33972835857648</v>
      </c>
      <c r="Y34" s="150">
        <f t="shared" si="22"/>
        <v>170.67945671715296</v>
      </c>
      <c r="Z34" s="150">
        <f t="shared" si="23"/>
        <v>12374.26061199359</v>
      </c>
      <c r="AA34" s="150">
        <f t="shared" si="24"/>
        <v>47019.13408186032</v>
      </c>
      <c r="AB34" s="24">
        <f t="shared" si="42"/>
        <v>46203.104049166104</v>
      </c>
      <c r="AC34" s="150">
        <f t="shared" si="25"/>
        <v>2284.3156703274844</v>
      </c>
      <c r="AD34" s="150">
        <f t="shared" si="26"/>
        <v>1684.5985769376728</v>
      </c>
      <c r="AE34" s="150">
        <f t="shared" si="27"/>
        <v>808.6073169300829</v>
      </c>
      <c r="AF34" s="150">
        <f t="shared" si="28"/>
        <v>101.07591461626036</v>
      </c>
      <c r="AG34" s="150">
        <f t="shared" si="29"/>
        <v>202.15182923252073</v>
      </c>
      <c r="AH34" s="150">
        <f t="shared" si="30"/>
        <v>20383.64278094584</v>
      </c>
      <c r="AI34" s="150">
        <f t="shared" si="31"/>
        <v>55689.209154964388</v>
      </c>
      <c r="AJ34" s="20">
        <f t="shared" si="43"/>
        <v>54725.485890118849</v>
      </c>
      <c r="AK34" s="150">
        <f t="shared" si="32"/>
        <v>2669.8247496556883</v>
      </c>
      <c r="AL34" s="150">
        <f t="shared" si="33"/>
        <v>1968.8973080056696</v>
      </c>
      <c r="AM34" s="150">
        <f t="shared" si="34"/>
        <v>945.07070784272139</v>
      </c>
      <c r="AN34" s="150">
        <f t="shared" si="35"/>
        <v>118.13383848034017</v>
      </c>
      <c r="AO34" s="150">
        <f t="shared" si="36"/>
        <v>236.26767696068035</v>
      </c>
      <c r="AP34" s="150">
        <f t="shared" si="37"/>
        <v>29060.924266163685</v>
      </c>
      <c r="AQ34" s="150">
        <f t="shared" si="38"/>
        <v>65087.514314237014</v>
      </c>
      <c r="AR34" s="17">
        <f t="shared" si="44"/>
        <v>63958.855693305697</v>
      </c>
      <c r="AS34" s="150">
        <f t="shared" si="39"/>
        <v>27214.914147108717</v>
      </c>
    </row>
    <row r="35" spans="1:45" x14ac:dyDescent="0.3">
      <c r="A35">
        <v>9930</v>
      </c>
      <c r="B35" t="s">
        <v>1392</v>
      </c>
      <c r="C35" t="s">
        <v>1393</v>
      </c>
      <c r="D35" s="36">
        <v>22664.1</v>
      </c>
      <c r="E35" s="6">
        <f t="shared" si="4"/>
        <v>27639.146341463409</v>
      </c>
      <c r="F35" s="150">
        <f t="shared" si="5"/>
        <v>1227.643685432321</v>
      </c>
      <c r="G35" s="150">
        <f t="shared" si="6"/>
        <v>748.21648835437304</v>
      </c>
      <c r="H35" s="150">
        <f t="shared" si="7"/>
        <v>359.14391441009906</v>
      </c>
      <c r="I35" s="150">
        <f t="shared" si="8"/>
        <v>44.892989301262382</v>
      </c>
      <c r="J35" s="150">
        <f t="shared" si="9"/>
        <v>89.785978602524764</v>
      </c>
      <c r="K35" s="150">
        <f t="shared" si="10"/>
        <v>29928.65953417492</v>
      </c>
      <c r="L35" s="32">
        <f t="shared" si="40"/>
        <v>29315.719919908355</v>
      </c>
      <c r="M35" s="150">
        <f t="shared" si="11"/>
        <v>1485.4938262030944</v>
      </c>
      <c r="N35" s="150">
        <f t="shared" si="12"/>
        <v>905.36935700717629</v>
      </c>
      <c r="O35" s="150">
        <f t="shared" si="13"/>
        <v>434.5772913634446</v>
      </c>
      <c r="P35" s="150">
        <f t="shared" si="14"/>
        <v>54.322161420430575</v>
      </c>
      <c r="Q35" s="150">
        <f t="shared" si="15"/>
        <v>108.64432284086115</v>
      </c>
      <c r="R35" s="150">
        <f t="shared" si="16"/>
        <v>5806.1336864870209</v>
      </c>
      <c r="S35" s="150">
        <f t="shared" si="17"/>
        <v>36214.774280287049</v>
      </c>
      <c r="T35" s="28">
        <f t="shared" si="41"/>
        <v>35473.995468357833</v>
      </c>
      <c r="U35" s="150">
        <f t="shared" si="18"/>
        <v>1716.9906104406002</v>
      </c>
      <c r="V35" s="150">
        <f t="shared" si="19"/>
        <v>1266.2172643367257</v>
      </c>
      <c r="W35" s="150">
        <f t="shared" si="20"/>
        <v>607.78428688162842</v>
      </c>
      <c r="X35" s="150">
        <f t="shared" si="21"/>
        <v>75.973035860203552</v>
      </c>
      <c r="Y35" s="150">
        <f t="shared" si="22"/>
        <v>151.9460717204071</v>
      </c>
      <c r="Z35" s="150">
        <f t="shared" si="23"/>
        <v>11016.090199729515</v>
      </c>
      <c r="AA35" s="150">
        <f t="shared" si="24"/>
        <v>41858.421961544656</v>
      </c>
      <c r="AB35" s="24">
        <f t="shared" si="42"/>
        <v>41131.957510235559</v>
      </c>
      <c r="AC35" s="150">
        <f t="shared" si="25"/>
        <v>2033.5944310557884</v>
      </c>
      <c r="AD35" s="150">
        <f t="shared" si="26"/>
        <v>1499.700907858251</v>
      </c>
      <c r="AE35" s="150">
        <f t="shared" si="27"/>
        <v>719.85643577196049</v>
      </c>
      <c r="AF35" s="150">
        <f t="shared" si="28"/>
        <v>89.982054471495061</v>
      </c>
      <c r="AG35" s="150">
        <f t="shared" si="29"/>
        <v>179.96410894299012</v>
      </c>
      <c r="AH35" s="150">
        <f t="shared" si="30"/>
        <v>18146.380985084837</v>
      </c>
      <c r="AI35" s="150">
        <f t="shared" si="31"/>
        <v>49576.889515975243</v>
      </c>
      <c r="AJ35" s="20">
        <f t="shared" si="43"/>
        <v>48718.942302318988</v>
      </c>
      <c r="AK35" s="150">
        <f t="shared" si="32"/>
        <v>2376.7909196264281</v>
      </c>
      <c r="AL35" s="150">
        <f t="shared" si="33"/>
        <v>1752.7956634413185</v>
      </c>
      <c r="AM35" s="150">
        <f t="shared" si="34"/>
        <v>841.34191845183295</v>
      </c>
      <c r="AN35" s="150">
        <f t="shared" si="35"/>
        <v>105.16773980647912</v>
      </c>
      <c r="AO35" s="150">
        <f t="shared" si="36"/>
        <v>210.33547961295824</v>
      </c>
      <c r="AP35" s="150">
        <f t="shared" si="37"/>
        <v>25871.263992393862</v>
      </c>
      <c r="AQ35" s="150">
        <f t="shared" si="38"/>
        <v>57943.658295580783</v>
      </c>
      <c r="AR35" s="17">
        <f t="shared" si="44"/>
        <v>56938.87865154849</v>
      </c>
      <c r="AS35" s="150">
        <f t="shared" si="39"/>
        <v>24227.867702403601</v>
      </c>
    </row>
    <row r="36" spans="1:45" x14ac:dyDescent="0.3">
      <c r="A36">
        <v>9939</v>
      </c>
      <c r="B36" t="s">
        <v>1402</v>
      </c>
      <c r="C36" t="s">
        <v>1403</v>
      </c>
      <c r="D36" s="36">
        <v>17433.830000000002</v>
      </c>
      <c r="E36" s="6">
        <f t="shared" si="4"/>
        <v>21260.768292682926</v>
      </c>
      <c r="F36" s="150">
        <f t="shared" si="5"/>
        <v>944.33625479946545</v>
      </c>
      <c r="G36" s="150">
        <f t="shared" si="6"/>
        <v>575.54807211259754</v>
      </c>
      <c r="H36" s="150">
        <f t="shared" si="7"/>
        <v>276.26307461404679</v>
      </c>
      <c r="I36" s="150">
        <f t="shared" si="8"/>
        <v>34.532884326755848</v>
      </c>
      <c r="J36" s="150">
        <f t="shared" si="9"/>
        <v>69.065768653511697</v>
      </c>
      <c r="K36" s="150">
        <f t="shared" si="10"/>
        <v>23021.9228845039</v>
      </c>
      <c r="L36" s="32">
        <f t="shared" si="40"/>
        <v>22550.433390749949</v>
      </c>
      <c r="M36" s="150">
        <f t="shared" si="11"/>
        <v>1142.6814579919035</v>
      </c>
      <c r="N36" s="150">
        <f t="shared" si="12"/>
        <v>696.43424875783387</v>
      </c>
      <c r="O36" s="150">
        <f t="shared" si="13"/>
        <v>334.28843940376026</v>
      </c>
      <c r="P36" s="150">
        <f t="shared" si="14"/>
        <v>41.786054925470033</v>
      </c>
      <c r="Q36" s="150">
        <f t="shared" si="15"/>
        <v>83.572109850940066</v>
      </c>
      <c r="R36" s="150">
        <f t="shared" si="16"/>
        <v>4466.2328372839884</v>
      </c>
      <c r="S36" s="150">
        <f t="shared" si="17"/>
        <v>27857.369950313354</v>
      </c>
      <c r="T36" s="28">
        <f t="shared" si="41"/>
        <v>27287.543137213517</v>
      </c>
      <c r="U36" s="150">
        <f t="shared" si="18"/>
        <v>1320.7549566944047</v>
      </c>
      <c r="V36" s="150">
        <f t="shared" si="19"/>
        <v>974.00808015811549</v>
      </c>
      <c r="W36" s="150">
        <f t="shared" si="20"/>
        <v>467.5238784758954</v>
      </c>
      <c r="X36" s="150">
        <f t="shared" si="21"/>
        <v>58.440484809486925</v>
      </c>
      <c r="Y36" s="150">
        <f t="shared" si="22"/>
        <v>116.88096961897385</v>
      </c>
      <c r="Z36" s="150">
        <f t="shared" si="23"/>
        <v>8473.8702973756044</v>
      </c>
      <c r="AA36" s="150">
        <f t="shared" si="24"/>
        <v>32198.614220102991</v>
      </c>
      <c r="AB36" s="24">
        <f t="shared" si="42"/>
        <v>31639.798394847803</v>
      </c>
      <c r="AC36" s="150">
        <f t="shared" si="25"/>
        <v>1564.2950569390948</v>
      </c>
      <c r="AD36" s="150">
        <f t="shared" si="26"/>
        <v>1153.6099239963826</v>
      </c>
      <c r="AE36" s="150">
        <f t="shared" si="27"/>
        <v>553.73276351826371</v>
      </c>
      <c r="AF36" s="150">
        <f t="shared" si="28"/>
        <v>69.216595439782964</v>
      </c>
      <c r="AG36" s="150">
        <f t="shared" si="29"/>
        <v>138.43319087956593</v>
      </c>
      <c r="AH36" s="150">
        <f t="shared" si="30"/>
        <v>13958.680080356231</v>
      </c>
      <c r="AI36" s="150">
        <f t="shared" si="31"/>
        <v>38135.865256078767</v>
      </c>
      <c r="AJ36" s="20">
        <f t="shared" si="43"/>
        <v>37475.909384376078</v>
      </c>
      <c r="AK36" s="150">
        <f t="shared" si="32"/>
        <v>1828.2909464002901</v>
      </c>
      <c r="AL36" s="150">
        <f t="shared" si="33"/>
        <v>1348.2971581123084</v>
      </c>
      <c r="AM36" s="150">
        <f t="shared" si="34"/>
        <v>647.18263589390801</v>
      </c>
      <c r="AN36" s="150">
        <f t="shared" si="35"/>
        <v>80.897829486738502</v>
      </c>
      <c r="AO36" s="150">
        <f t="shared" si="36"/>
        <v>161.795658973477</v>
      </c>
      <c r="AP36" s="150">
        <f t="shared" si="37"/>
        <v>19900.866053737671</v>
      </c>
      <c r="AQ36" s="150">
        <f t="shared" si="38"/>
        <v>44571.806879745731</v>
      </c>
      <c r="AR36" s="17">
        <f t="shared" si="44"/>
        <v>43798.90358768827</v>
      </c>
      <c r="AS36" s="150">
        <f t="shared" si="39"/>
        <v>18636.72181053715</v>
      </c>
    </row>
    <row r="37" spans="1:45" x14ac:dyDescent="0.3">
      <c r="A37">
        <v>8767</v>
      </c>
      <c r="B37" t="s">
        <v>1391</v>
      </c>
      <c r="C37" t="s">
        <v>1528</v>
      </c>
      <c r="D37" s="36">
        <v>25458.35</v>
      </c>
      <c r="E37" s="6">
        <f t="shared" si="4"/>
        <v>31046.768292682922</v>
      </c>
      <c r="F37" s="150">
        <f t="shared" si="5"/>
        <v>1378.9995022536052</v>
      </c>
      <c r="G37" s="150">
        <f t="shared" si="6"/>
        <v>840.46387177503425</v>
      </c>
      <c r="H37" s="150">
        <f t="shared" si="7"/>
        <v>403.42265845201644</v>
      </c>
      <c r="I37" s="150">
        <f t="shared" si="8"/>
        <v>50.427832306502054</v>
      </c>
      <c r="J37" s="150">
        <f t="shared" si="9"/>
        <v>100.85566461300411</v>
      </c>
      <c r="K37" s="150">
        <f t="shared" si="10"/>
        <v>33618.554871001368</v>
      </c>
      <c r="L37" s="32">
        <f t="shared" si="40"/>
        <v>32930.046118001548</v>
      </c>
      <c r="M37" s="150">
        <f t="shared" si="11"/>
        <v>1668.6399085036492</v>
      </c>
      <c r="N37" s="150">
        <f t="shared" si="12"/>
        <v>1016.9920698357159</v>
      </c>
      <c r="O37" s="150">
        <f t="shared" si="13"/>
        <v>488.15619352114362</v>
      </c>
      <c r="P37" s="150">
        <f t="shared" si="14"/>
        <v>61.019524190142953</v>
      </c>
      <c r="Q37" s="150">
        <f t="shared" si="15"/>
        <v>122.03904838028591</v>
      </c>
      <c r="R37" s="150">
        <f t="shared" si="16"/>
        <v>6521.9701438564452</v>
      </c>
      <c r="S37" s="150">
        <f t="shared" si="17"/>
        <v>40679.682793428634</v>
      </c>
      <c r="T37" s="28">
        <f t="shared" si="41"/>
        <v>39847.573586944447</v>
      </c>
      <c r="U37" s="150">
        <f t="shared" si="18"/>
        <v>1928.6778609038286</v>
      </c>
      <c r="V37" s="150">
        <f t="shared" si="19"/>
        <v>1422.3288059762747</v>
      </c>
      <c r="W37" s="150">
        <f t="shared" si="20"/>
        <v>682.71782686861184</v>
      </c>
      <c r="X37" s="150">
        <f t="shared" si="21"/>
        <v>85.33972835857648</v>
      </c>
      <c r="Y37" s="150">
        <f t="shared" si="22"/>
        <v>170.67945671715296</v>
      </c>
      <c r="Z37" s="150">
        <f t="shared" si="23"/>
        <v>12374.26061199359</v>
      </c>
      <c r="AA37" s="150">
        <f t="shared" si="24"/>
        <v>47019.13408186032</v>
      </c>
      <c r="AB37" s="24">
        <f t="shared" si="42"/>
        <v>46203.104049166104</v>
      </c>
      <c r="AC37" s="150">
        <f t="shared" si="25"/>
        <v>2284.3156703274844</v>
      </c>
      <c r="AD37" s="150">
        <f t="shared" si="26"/>
        <v>1684.5985769376728</v>
      </c>
      <c r="AE37" s="150">
        <f t="shared" si="27"/>
        <v>808.6073169300829</v>
      </c>
      <c r="AF37" s="150">
        <f t="shared" si="28"/>
        <v>101.07591461626036</v>
      </c>
      <c r="AG37" s="150">
        <f t="shared" si="29"/>
        <v>202.15182923252073</v>
      </c>
      <c r="AH37" s="150">
        <f t="shared" si="30"/>
        <v>20383.64278094584</v>
      </c>
      <c r="AI37" s="150">
        <f t="shared" si="31"/>
        <v>55689.209154964388</v>
      </c>
      <c r="AJ37" s="20">
        <f t="shared" si="43"/>
        <v>54725.485890118849</v>
      </c>
      <c r="AK37" s="150">
        <f t="shared" si="32"/>
        <v>2669.8247496556883</v>
      </c>
      <c r="AL37" s="150">
        <f t="shared" si="33"/>
        <v>1968.8973080056696</v>
      </c>
      <c r="AM37" s="150">
        <f t="shared" si="34"/>
        <v>945.07070784272139</v>
      </c>
      <c r="AN37" s="150">
        <f t="shared" si="35"/>
        <v>118.13383848034017</v>
      </c>
      <c r="AO37" s="150">
        <f t="shared" si="36"/>
        <v>236.26767696068035</v>
      </c>
      <c r="AP37" s="150">
        <f t="shared" si="37"/>
        <v>29060.924266163685</v>
      </c>
      <c r="AQ37" s="150">
        <f t="shared" si="38"/>
        <v>65087.514314237014</v>
      </c>
      <c r="AR37" s="17">
        <f t="shared" si="44"/>
        <v>63958.855693305697</v>
      </c>
      <c r="AS37" s="150">
        <f t="shared" si="39"/>
        <v>27214.914147108717</v>
      </c>
    </row>
    <row r="38" spans="1:45" x14ac:dyDescent="0.3">
      <c r="A38">
        <v>9839</v>
      </c>
      <c r="B38" t="s">
        <v>1174</v>
      </c>
      <c r="C38" t="s">
        <v>1173</v>
      </c>
      <c r="D38" s="36">
        <v>435150</v>
      </c>
      <c r="E38" s="6">
        <f t="shared" si="4"/>
        <v>530670.73170731706</v>
      </c>
      <c r="F38" s="150">
        <f t="shared" si="5"/>
        <v>23570.719760143777</v>
      </c>
      <c r="G38" s="150">
        <f t="shared" si="6"/>
        <v>14365.73280683572</v>
      </c>
      <c r="H38" s="150">
        <f t="shared" si="7"/>
        <v>6895.5517472811453</v>
      </c>
      <c r="I38" s="150">
        <f t="shared" si="8"/>
        <v>861.94396841014316</v>
      </c>
      <c r="J38" s="150">
        <f t="shared" si="9"/>
        <v>1723.8879368202863</v>
      </c>
      <c r="K38" s="150">
        <f t="shared" si="10"/>
        <v>574629.31227342878</v>
      </c>
      <c r="L38" s="32">
        <f t="shared" si="40"/>
        <v>562860.89115156222</v>
      </c>
      <c r="M38" s="150">
        <f t="shared" si="11"/>
        <v>28521.434271481186</v>
      </c>
      <c r="N38" s="150">
        <f t="shared" si="12"/>
        <v>17383.062892489568</v>
      </c>
      <c r="O38" s="150">
        <f t="shared" si="13"/>
        <v>8343.8701883949925</v>
      </c>
      <c r="P38" s="150">
        <f t="shared" si="14"/>
        <v>1042.9837735493741</v>
      </c>
      <c r="Q38" s="150">
        <f t="shared" si="15"/>
        <v>2085.9675470987481</v>
      </c>
      <c r="R38" s="150">
        <f t="shared" si="16"/>
        <v>111477.58232953559</v>
      </c>
      <c r="S38" s="150">
        <f t="shared" si="17"/>
        <v>695322.51569958276</v>
      </c>
      <c r="T38" s="28">
        <f t="shared" si="41"/>
        <v>681099.58604382758</v>
      </c>
      <c r="U38" s="150">
        <f t="shared" si="18"/>
        <v>32966.165174581271</v>
      </c>
      <c r="V38" s="150">
        <f t="shared" si="19"/>
        <v>24311.3312496912</v>
      </c>
      <c r="W38" s="150">
        <f t="shared" si="20"/>
        <v>11669.438999851776</v>
      </c>
      <c r="X38" s="150">
        <f t="shared" si="21"/>
        <v>1458.679874981472</v>
      </c>
      <c r="Y38" s="150">
        <f t="shared" si="22"/>
        <v>2917.3597499629441</v>
      </c>
      <c r="Z38" s="150">
        <f t="shared" si="23"/>
        <v>211508.58187231346</v>
      </c>
      <c r="AA38" s="150">
        <f t="shared" si="24"/>
        <v>803680.37189061823</v>
      </c>
      <c r="AB38" s="24">
        <f t="shared" si="42"/>
        <v>789732.27750402654</v>
      </c>
      <c r="AC38" s="150">
        <f t="shared" si="25"/>
        <v>39044.948472426724</v>
      </c>
      <c r="AD38" s="150">
        <f t="shared" si="26"/>
        <v>28794.209787925312</v>
      </c>
      <c r="AE38" s="150">
        <f t="shared" si="27"/>
        <v>13821.22069820415</v>
      </c>
      <c r="AF38" s="150">
        <f t="shared" si="28"/>
        <v>1727.6525872755187</v>
      </c>
      <c r="AG38" s="150">
        <f t="shared" si="29"/>
        <v>3455.3051745510375</v>
      </c>
      <c r="AH38" s="150">
        <f t="shared" si="30"/>
        <v>348409.93843389628</v>
      </c>
      <c r="AI38" s="150">
        <f t="shared" si="31"/>
        <v>951874.70373306819</v>
      </c>
      <c r="AJ38" s="20">
        <f t="shared" si="43"/>
        <v>935402.14448639518</v>
      </c>
      <c r="AK38" s="150">
        <f t="shared" si="32"/>
        <v>45634.310150212907</v>
      </c>
      <c r="AL38" s="150">
        <f t="shared" si="33"/>
        <v>33653.621054729287</v>
      </c>
      <c r="AM38" s="150">
        <f t="shared" si="34"/>
        <v>16153.738106270057</v>
      </c>
      <c r="AN38" s="150">
        <f t="shared" si="35"/>
        <v>2019.2172632837571</v>
      </c>
      <c r="AO38" s="150">
        <f t="shared" si="36"/>
        <v>4038.4345265675142</v>
      </c>
      <c r="AP38" s="150">
        <f t="shared" si="37"/>
        <v>496727.44676780421</v>
      </c>
      <c r="AQ38" s="150">
        <f t="shared" si="38"/>
        <v>1112516.3985034474</v>
      </c>
      <c r="AR38" s="17">
        <f t="shared" si="44"/>
        <v>1093224.6612581718</v>
      </c>
      <c r="AS38" s="150">
        <f t="shared" si="39"/>
        <v>465174.29020790267</v>
      </c>
    </row>
    <row r="39" spans="1:45" x14ac:dyDescent="0.3">
      <c r="A39">
        <v>2820</v>
      </c>
      <c r="B39" t="s">
        <v>1022</v>
      </c>
      <c r="C39" t="s">
        <v>1284</v>
      </c>
      <c r="D39" s="36">
        <v>435150</v>
      </c>
      <c r="E39" s="6">
        <f t="shared" si="4"/>
        <v>530670.73170731706</v>
      </c>
      <c r="F39" s="150">
        <f t="shared" si="5"/>
        <v>23570.719760143777</v>
      </c>
      <c r="G39" s="150">
        <f t="shared" si="6"/>
        <v>14365.73280683572</v>
      </c>
      <c r="H39" s="150">
        <f t="shared" si="7"/>
        <v>6895.5517472811453</v>
      </c>
      <c r="I39" s="150">
        <f t="shared" si="8"/>
        <v>861.94396841014316</v>
      </c>
      <c r="J39" s="150">
        <f t="shared" si="9"/>
        <v>1723.8879368202863</v>
      </c>
      <c r="K39" s="150">
        <f t="shared" si="10"/>
        <v>574629.31227342878</v>
      </c>
      <c r="L39" s="32">
        <f t="shared" si="40"/>
        <v>562860.89115156222</v>
      </c>
      <c r="M39" s="150">
        <f t="shared" si="11"/>
        <v>28521.434271481186</v>
      </c>
      <c r="N39" s="150">
        <f t="shared" si="12"/>
        <v>17383.062892489568</v>
      </c>
      <c r="O39" s="150">
        <f t="shared" si="13"/>
        <v>8343.8701883949925</v>
      </c>
      <c r="P39" s="150">
        <f t="shared" si="14"/>
        <v>1042.9837735493741</v>
      </c>
      <c r="Q39" s="150">
        <f t="shared" si="15"/>
        <v>2085.9675470987481</v>
      </c>
      <c r="R39" s="150">
        <f t="shared" si="16"/>
        <v>111477.58232953559</v>
      </c>
      <c r="S39" s="150">
        <f t="shared" si="17"/>
        <v>695322.51569958276</v>
      </c>
      <c r="T39" s="28">
        <f t="shared" si="41"/>
        <v>681099.58604382758</v>
      </c>
      <c r="U39" s="150">
        <f t="shared" si="18"/>
        <v>32966.165174581271</v>
      </c>
      <c r="V39" s="150">
        <f t="shared" si="19"/>
        <v>24311.3312496912</v>
      </c>
      <c r="W39" s="150">
        <f t="shared" si="20"/>
        <v>11669.438999851776</v>
      </c>
      <c r="X39" s="150">
        <f t="shared" si="21"/>
        <v>1458.679874981472</v>
      </c>
      <c r="Y39" s="150">
        <f t="shared" si="22"/>
        <v>2917.3597499629441</v>
      </c>
      <c r="Z39" s="150">
        <f t="shared" si="23"/>
        <v>211508.58187231346</v>
      </c>
      <c r="AA39" s="150">
        <f t="shared" si="24"/>
        <v>803680.37189061823</v>
      </c>
      <c r="AB39" s="24">
        <f t="shared" si="42"/>
        <v>789732.27750402654</v>
      </c>
      <c r="AC39" s="150">
        <f t="shared" si="25"/>
        <v>39044.948472426724</v>
      </c>
      <c r="AD39" s="150">
        <f t="shared" si="26"/>
        <v>28794.209787925312</v>
      </c>
      <c r="AE39" s="150">
        <f t="shared" si="27"/>
        <v>13821.22069820415</v>
      </c>
      <c r="AF39" s="150">
        <f t="shared" si="28"/>
        <v>1727.6525872755187</v>
      </c>
      <c r="AG39" s="150">
        <f t="shared" si="29"/>
        <v>3455.3051745510375</v>
      </c>
      <c r="AH39" s="150">
        <f t="shared" si="30"/>
        <v>348409.93843389628</v>
      </c>
      <c r="AI39" s="150">
        <f t="shared" si="31"/>
        <v>951874.70373306819</v>
      </c>
      <c r="AJ39" s="20">
        <f t="shared" si="43"/>
        <v>935402.14448639518</v>
      </c>
      <c r="AK39" s="150">
        <f t="shared" si="32"/>
        <v>45634.310150212907</v>
      </c>
      <c r="AL39" s="150">
        <f t="shared" si="33"/>
        <v>33653.621054729287</v>
      </c>
      <c r="AM39" s="150">
        <f t="shared" si="34"/>
        <v>16153.738106270057</v>
      </c>
      <c r="AN39" s="150">
        <f t="shared" si="35"/>
        <v>2019.2172632837571</v>
      </c>
      <c r="AO39" s="150">
        <f t="shared" si="36"/>
        <v>4038.4345265675142</v>
      </c>
      <c r="AP39" s="150">
        <f t="shared" si="37"/>
        <v>496727.44676780421</v>
      </c>
      <c r="AQ39" s="150">
        <f t="shared" si="38"/>
        <v>1112516.3985034474</v>
      </c>
      <c r="AR39" s="17">
        <f t="shared" si="44"/>
        <v>1093224.6612581718</v>
      </c>
      <c r="AS39" s="150">
        <f t="shared" si="39"/>
        <v>465174.29020790267</v>
      </c>
    </row>
    <row r="40" spans="1:45" x14ac:dyDescent="0.3">
      <c r="A40">
        <v>9837</v>
      </c>
      <c r="B40" t="s">
        <v>1167</v>
      </c>
      <c r="C40" t="s">
        <v>1168</v>
      </c>
      <c r="D40" s="36">
        <v>454500</v>
      </c>
      <c r="E40" s="6">
        <f t="shared" si="4"/>
        <v>554268.29268292675</v>
      </c>
      <c r="F40" s="150">
        <f t="shared" si="5"/>
        <v>24618.848973883363</v>
      </c>
      <c r="G40" s="150">
        <f t="shared" si="6"/>
        <v>15004.539953365125</v>
      </c>
      <c r="H40" s="150">
        <f t="shared" si="7"/>
        <v>7202.1791776152595</v>
      </c>
      <c r="I40" s="150">
        <f t="shared" si="8"/>
        <v>900.27239720190744</v>
      </c>
      <c r="J40" s="150">
        <f t="shared" si="9"/>
        <v>1800.5447944038149</v>
      </c>
      <c r="K40" s="150">
        <f t="shared" si="10"/>
        <v>600181.59813460498</v>
      </c>
      <c r="L40" s="32">
        <f t="shared" si="40"/>
        <v>587889.86562882923</v>
      </c>
      <c r="M40" s="150">
        <f t="shared" si="11"/>
        <v>29789.70901157807</v>
      </c>
      <c r="N40" s="150">
        <f t="shared" si="12"/>
        <v>18156.042938381037</v>
      </c>
      <c r="O40" s="150">
        <f t="shared" si="13"/>
        <v>8714.9006104228974</v>
      </c>
      <c r="P40" s="150">
        <f t="shared" si="14"/>
        <v>1089.3625763028622</v>
      </c>
      <c r="Q40" s="150">
        <f t="shared" si="15"/>
        <v>2178.7251526057244</v>
      </c>
      <c r="R40" s="150">
        <f t="shared" si="16"/>
        <v>116434.70336383759</v>
      </c>
      <c r="S40" s="150">
        <f t="shared" si="17"/>
        <v>726241.71753524151</v>
      </c>
      <c r="T40" s="28">
        <f t="shared" si="41"/>
        <v>711386.33082137106</v>
      </c>
      <c r="U40" s="150">
        <f t="shared" si="18"/>
        <v>34432.08565287185</v>
      </c>
      <c r="V40" s="150">
        <f t="shared" si="19"/>
        <v>25392.393549315522</v>
      </c>
      <c r="W40" s="150">
        <f t="shared" si="20"/>
        <v>12188.348903671451</v>
      </c>
      <c r="X40" s="150">
        <f t="shared" si="21"/>
        <v>1523.5436129589314</v>
      </c>
      <c r="Y40" s="150">
        <f t="shared" si="22"/>
        <v>3047.0872259178627</v>
      </c>
      <c r="Z40" s="150">
        <f t="shared" si="23"/>
        <v>220913.82387904506</v>
      </c>
      <c r="AA40" s="150">
        <f t="shared" si="24"/>
        <v>839417.96857241401</v>
      </c>
      <c r="AB40" s="24">
        <f t="shared" si="42"/>
        <v>824849.63834443293</v>
      </c>
      <c r="AC40" s="150">
        <f t="shared" si="25"/>
        <v>40781.176791262653</v>
      </c>
      <c r="AD40" s="150">
        <f t="shared" si="26"/>
        <v>30074.614152848564</v>
      </c>
      <c r="AE40" s="150">
        <f t="shared" si="27"/>
        <v>14435.814793367312</v>
      </c>
      <c r="AF40" s="150">
        <f t="shared" si="28"/>
        <v>1804.476849170914</v>
      </c>
      <c r="AG40" s="150">
        <f t="shared" si="29"/>
        <v>3608.9536983418279</v>
      </c>
      <c r="AH40" s="150">
        <f t="shared" si="30"/>
        <v>363902.83124946762</v>
      </c>
      <c r="AI40" s="150">
        <f t="shared" si="31"/>
        <v>994202.12075532449</v>
      </c>
      <c r="AJ40" s="20">
        <f t="shared" si="43"/>
        <v>976997.06921536615</v>
      </c>
      <c r="AK40" s="150">
        <f t="shared" si="32"/>
        <v>47663.550415424026</v>
      </c>
      <c r="AL40" s="150">
        <f t="shared" si="33"/>
        <v>35150.110925828929</v>
      </c>
      <c r="AM40" s="150">
        <f t="shared" si="34"/>
        <v>16872.053244397885</v>
      </c>
      <c r="AN40" s="150">
        <f t="shared" si="35"/>
        <v>2109.0066555497356</v>
      </c>
      <c r="AO40" s="150">
        <f t="shared" si="36"/>
        <v>4218.0133110994711</v>
      </c>
      <c r="AP40" s="150">
        <f t="shared" si="37"/>
        <v>518815.63726523495</v>
      </c>
      <c r="AQ40" s="150">
        <f t="shared" si="38"/>
        <v>1161987.1380439315</v>
      </c>
      <c r="AR40" s="17">
        <f t="shared" si="44"/>
        <v>1141837.5469190832</v>
      </c>
      <c r="AS40" s="150">
        <f t="shared" si="39"/>
        <v>485859.39308167709</v>
      </c>
    </row>
    <row r="41" spans="1:45" x14ac:dyDescent="0.3">
      <c r="A41">
        <v>9814</v>
      </c>
      <c r="B41" t="s">
        <v>1071</v>
      </c>
      <c r="C41" t="s">
        <v>1652</v>
      </c>
      <c r="D41" s="36">
        <v>106501.01</v>
      </c>
      <c r="E41" s="6">
        <f t="shared" si="4"/>
        <v>129879.28048780486</v>
      </c>
      <c r="F41" s="150">
        <f t="shared" si="5"/>
        <v>5768.8279004533379</v>
      </c>
      <c r="G41" s="150">
        <f t="shared" si="6"/>
        <v>3515.9486460258286</v>
      </c>
      <c r="H41" s="150">
        <f t="shared" si="7"/>
        <v>1687.6553500923976</v>
      </c>
      <c r="I41" s="150">
        <f t="shared" si="8"/>
        <v>210.9569187615497</v>
      </c>
      <c r="J41" s="150">
        <f t="shared" si="9"/>
        <v>421.9138375230994</v>
      </c>
      <c r="K41" s="150">
        <f t="shared" si="10"/>
        <v>140637.94584103313</v>
      </c>
      <c r="L41" s="32">
        <f t="shared" si="40"/>
        <v>137757.67757587371</v>
      </c>
      <c r="M41" s="150">
        <f t="shared" si="11"/>
        <v>6980.4930634525108</v>
      </c>
      <c r="N41" s="150">
        <f t="shared" si="12"/>
        <v>4254.4266458546717</v>
      </c>
      <c r="O41" s="150">
        <f t="shared" si="13"/>
        <v>2042.1247900102424</v>
      </c>
      <c r="P41" s="150">
        <f t="shared" si="14"/>
        <v>255.26559875128029</v>
      </c>
      <c r="Q41" s="150">
        <f t="shared" si="15"/>
        <v>510.53119750256059</v>
      </c>
      <c r="R41" s="150">
        <f t="shared" si="16"/>
        <v>27283.638079866007</v>
      </c>
      <c r="S41" s="150">
        <f t="shared" si="17"/>
        <v>170177.06583418685</v>
      </c>
      <c r="T41" s="28">
        <f t="shared" si="41"/>
        <v>166696.06761863618</v>
      </c>
      <c r="U41" s="150">
        <f t="shared" si="18"/>
        <v>8068.3210086630615</v>
      </c>
      <c r="V41" s="150">
        <f t="shared" si="19"/>
        <v>5950.0892394270368</v>
      </c>
      <c r="W41" s="150">
        <f t="shared" si="20"/>
        <v>2856.0428349249773</v>
      </c>
      <c r="X41" s="150">
        <f t="shared" si="21"/>
        <v>357.00535436562217</v>
      </c>
      <c r="Y41" s="150">
        <f t="shared" si="22"/>
        <v>714.01070873124434</v>
      </c>
      <c r="Z41" s="150">
        <f t="shared" si="23"/>
        <v>51765.776383015218</v>
      </c>
      <c r="AA41" s="150">
        <f t="shared" si="24"/>
        <v>196697.16493973674</v>
      </c>
      <c r="AB41" s="24">
        <f t="shared" si="42"/>
        <v>193283.43142313935</v>
      </c>
      <c r="AC41" s="150">
        <f t="shared" si="25"/>
        <v>9556.0759455622265</v>
      </c>
      <c r="AD41" s="150">
        <f t="shared" si="26"/>
        <v>7047.2536471697831</v>
      </c>
      <c r="AE41" s="150">
        <f t="shared" si="27"/>
        <v>3382.6817506414959</v>
      </c>
      <c r="AF41" s="150">
        <f t="shared" si="28"/>
        <v>422.83521883018699</v>
      </c>
      <c r="AG41" s="150">
        <f t="shared" si="29"/>
        <v>845.67043766037398</v>
      </c>
      <c r="AH41" s="150">
        <f t="shared" si="30"/>
        <v>85271.769130754372</v>
      </c>
      <c r="AI41" s="150">
        <f t="shared" si="31"/>
        <v>232967.06271635648</v>
      </c>
      <c r="AJ41" s="20">
        <f t="shared" si="43"/>
        <v>228935.47775242332</v>
      </c>
      <c r="AK41" s="150">
        <f t="shared" si="32"/>
        <v>11168.792650007872</v>
      </c>
      <c r="AL41" s="150">
        <f t="shared" si="33"/>
        <v>8236.5727507432694</v>
      </c>
      <c r="AM41" s="150">
        <f t="shared" si="34"/>
        <v>3953.5549203567689</v>
      </c>
      <c r="AN41" s="150">
        <f t="shared" si="35"/>
        <v>494.19436504459611</v>
      </c>
      <c r="AO41" s="150">
        <f t="shared" si="36"/>
        <v>988.38873008919222</v>
      </c>
      <c r="AP41" s="150">
        <f t="shared" si="37"/>
        <v>121571.81380097065</v>
      </c>
      <c r="AQ41" s="150">
        <f t="shared" si="38"/>
        <v>272283.39671878575</v>
      </c>
      <c r="AR41" s="17">
        <f t="shared" si="44"/>
        <v>267561.83058922936</v>
      </c>
      <c r="AS41" s="150">
        <f t="shared" si="39"/>
        <v>113849.32031063944</v>
      </c>
    </row>
    <row r="42" spans="1:45" x14ac:dyDescent="0.3">
      <c r="A42">
        <v>9853</v>
      </c>
      <c r="B42" t="s">
        <v>1195</v>
      </c>
      <c r="C42" t="s">
        <v>1196</v>
      </c>
      <c r="D42" s="36">
        <v>114425.01</v>
      </c>
      <c r="E42" s="6">
        <f t="shared" si="4"/>
        <v>139542.6951219512</v>
      </c>
      <c r="F42" s="150">
        <f t="shared" si="5"/>
        <v>6198.0462926844739</v>
      </c>
      <c r="G42" s="150">
        <f t="shared" si="6"/>
        <v>3777.5459498552345</v>
      </c>
      <c r="H42" s="150">
        <f t="shared" si="7"/>
        <v>1813.2220559305126</v>
      </c>
      <c r="I42" s="150">
        <f t="shared" si="8"/>
        <v>226.65275699131408</v>
      </c>
      <c r="J42" s="150">
        <f t="shared" si="9"/>
        <v>453.30551398262816</v>
      </c>
      <c r="K42" s="150">
        <f t="shared" si="10"/>
        <v>151101.83799420937</v>
      </c>
      <c r="L42" s="32">
        <f t="shared" si="40"/>
        <v>148007.26898454881</v>
      </c>
      <c r="M42" s="150">
        <f t="shared" si="11"/>
        <v>7499.8630397071747</v>
      </c>
      <c r="N42" s="150">
        <f t="shared" si="12"/>
        <v>4570.9689654228378</v>
      </c>
      <c r="O42" s="150">
        <f t="shared" si="13"/>
        <v>2194.065103402962</v>
      </c>
      <c r="P42" s="150">
        <f t="shared" si="14"/>
        <v>274.25813792537025</v>
      </c>
      <c r="Q42" s="150">
        <f t="shared" si="15"/>
        <v>548.5162758507405</v>
      </c>
      <c r="R42" s="150">
        <f t="shared" si="16"/>
        <v>29313.623975256654</v>
      </c>
      <c r="S42" s="150">
        <f t="shared" si="17"/>
        <v>182838.75861691349</v>
      </c>
      <c r="T42" s="28">
        <f t="shared" si="41"/>
        <v>179098.76351616872</v>
      </c>
      <c r="U42" s="150">
        <f t="shared" si="18"/>
        <v>8668.6287022017987</v>
      </c>
      <c r="V42" s="150">
        <f t="shared" si="19"/>
        <v>6392.7940281724186</v>
      </c>
      <c r="W42" s="150">
        <f t="shared" si="20"/>
        <v>3068.5411335227609</v>
      </c>
      <c r="X42" s="150">
        <f t="shared" si="21"/>
        <v>383.56764169034511</v>
      </c>
      <c r="Y42" s="150">
        <f t="shared" si="22"/>
        <v>767.13528338069023</v>
      </c>
      <c r="Z42" s="150">
        <f t="shared" si="23"/>
        <v>55617.308045100035</v>
      </c>
      <c r="AA42" s="150">
        <f t="shared" si="24"/>
        <v>211332.03398917086</v>
      </c>
      <c r="AB42" s="24">
        <f t="shared" si="42"/>
        <v>207664.30828615648</v>
      </c>
      <c r="AC42" s="150">
        <f t="shared" si="25"/>
        <v>10267.077144448838</v>
      </c>
      <c r="AD42" s="150">
        <f t="shared" si="26"/>
        <v>7571.5908144902933</v>
      </c>
      <c r="AE42" s="150">
        <f t="shared" si="27"/>
        <v>3634.3635909553409</v>
      </c>
      <c r="AF42" s="150">
        <f t="shared" si="28"/>
        <v>454.29544886941761</v>
      </c>
      <c r="AG42" s="150">
        <f t="shared" si="29"/>
        <v>908.59089773883522</v>
      </c>
      <c r="AH42" s="150">
        <f t="shared" si="30"/>
        <v>91616.248855332553</v>
      </c>
      <c r="AI42" s="150">
        <f t="shared" si="31"/>
        <v>250300.52279306756</v>
      </c>
      <c r="AJ42" s="20">
        <f t="shared" si="43"/>
        <v>245968.97561042677</v>
      </c>
      <c r="AK42" s="150">
        <f t="shared" si="32"/>
        <v>11999.784890913968</v>
      </c>
      <c r="AL42" s="150">
        <f t="shared" si="33"/>
        <v>8849.3988871046949</v>
      </c>
      <c r="AM42" s="150">
        <f t="shared" si="34"/>
        <v>4247.7114658102537</v>
      </c>
      <c r="AN42" s="150">
        <f t="shared" si="35"/>
        <v>530.96393322628171</v>
      </c>
      <c r="AO42" s="150">
        <f t="shared" si="36"/>
        <v>1061.9278664525634</v>
      </c>
      <c r="AP42" s="150">
        <f t="shared" si="37"/>
        <v>130617.12757366532</v>
      </c>
      <c r="AQ42" s="150">
        <f t="shared" si="38"/>
        <v>292542.11197040317</v>
      </c>
      <c r="AR42" s="17">
        <f t="shared" si="44"/>
        <v>287469.2469187933</v>
      </c>
      <c r="AS42" s="150">
        <f t="shared" si="39"/>
        <v>122320.05701202381</v>
      </c>
    </row>
    <row r="43" spans="1:45" x14ac:dyDescent="0.3">
      <c r="A43">
        <v>9974</v>
      </c>
      <c r="B43" t="s">
        <v>1581</v>
      </c>
      <c r="C43" t="s">
        <v>1582</v>
      </c>
      <c r="D43" s="36">
        <v>154366</v>
      </c>
      <c r="E43" s="6">
        <f t="shared" si="4"/>
        <v>188251.21951219509</v>
      </c>
      <c r="F43" s="150">
        <f t="shared" si="5"/>
        <v>8361.5252820736605</v>
      </c>
      <c r="G43" s="150">
        <f t="shared" si="6"/>
        <v>5096.129404711025</v>
      </c>
      <c r="H43" s="150">
        <f t="shared" si="7"/>
        <v>2446.1421142612921</v>
      </c>
      <c r="I43" s="150">
        <f t="shared" si="8"/>
        <v>305.76776428266152</v>
      </c>
      <c r="J43" s="150">
        <f t="shared" si="9"/>
        <v>611.53552856532303</v>
      </c>
      <c r="K43" s="150">
        <f t="shared" si="10"/>
        <v>203845.17618844099</v>
      </c>
      <c r="L43" s="32">
        <f t="shared" si="40"/>
        <v>199670.42243709537</v>
      </c>
      <c r="M43" s="150">
        <f t="shared" si="11"/>
        <v>10117.751862004972</v>
      </c>
      <c r="N43" s="150">
        <f t="shared" si="12"/>
        <v>6166.5032436218426</v>
      </c>
      <c r="O43" s="150">
        <f t="shared" si="13"/>
        <v>2959.9215569384842</v>
      </c>
      <c r="P43" s="150">
        <f t="shared" si="14"/>
        <v>369.99019461731052</v>
      </c>
      <c r="Q43" s="150">
        <f t="shared" si="15"/>
        <v>739.98038923462104</v>
      </c>
      <c r="R43" s="150">
        <f t="shared" si="16"/>
        <v>39545.78530134687</v>
      </c>
      <c r="S43" s="150">
        <f t="shared" si="17"/>
        <v>246660.12974487367</v>
      </c>
      <c r="T43" s="28">
        <f t="shared" si="41"/>
        <v>241614.65862172004</v>
      </c>
      <c r="U43" s="150">
        <f t="shared" si="18"/>
        <v>11694.484783038979</v>
      </c>
      <c r="V43" s="150">
        <f t="shared" si="19"/>
        <v>8624.251314925501</v>
      </c>
      <c r="W43" s="150">
        <f t="shared" si="20"/>
        <v>4139.6406311642404</v>
      </c>
      <c r="X43" s="150">
        <f t="shared" si="21"/>
        <v>517.45507889553005</v>
      </c>
      <c r="Y43" s="150">
        <f t="shared" si="22"/>
        <v>1034.9101577910601</v>
      </c>
      <c r="Z43" s="150">
        <f t="shared" si="23"/>
        <v>75030.986439851855</v>
      </c>
      <c r="AA43" s="150">
        <f t="shared" si="24"/>
        <v>285099.21702233062</v>
      </c>
      <c r="AB43" s="24">
        <f t="shared" si="42"/>
        <v>280151.24152404122</v>
      </c>
      <c r="AC43" s="150">
        <f t="shared" si="25"/>
        <v>13850.884788911002</v>
      </c>
      <c r="AD43" s="150">
        <f t="shared" si="26"/>
        <v>10214.516805981566</v>
      </c>
      <c r="AE43" s="150">
        <f t="shared" si="27"/>
        <v>4902.9680668711517</v>
      </c>
      <c r="AF43" s="150">
        <f t="shared" si="28"/>
        <v>612.87100835889396</v>
      </c>
      <c r="AG43" s="150">
        <f t="shared" si="29"/>
        <v>1225.7420167177879</v>
      </c>
      <c r="AH43" s="150">
        <f t="shared" si="30"/>
        <v>123595.65335237693</v>
      </c>
      <c r="AI43" s="150">
        <f t="shared" si="31"/>
        <v>337669.97705724183</v>
      </c>
      <c r="AJ43" s="20">
        <f t="shared" si="43"/>
        <v>331826.46773707197</v>
      </c>
      <c r="AK43" s="150">
        <f t="shared" si="32"/>
        <v>16188.408412381397</v>
      </c>
      <c r="AL43" s="150">
        <f t="shared" si="33"/>
        <v>11938.354286416959</v>
      </c>
      <c r="AM43" s="150">
        <f t="shared" si="34"/>
        <v>5730.4100574801405</v>
      </c>
      <c r="AN43" s="150">
        <f t="shared" si="35"/>
        <v>716.30125718501756</v>
      </c>
      <c r="AO43" s="150">
        <f t="shared" si="36"/>
        <v>1432.6025143700351</v>
      </c>
      <c r="AP43" s="150">
        <f t="shared" si="37"/>
        <v>176210.10926751432</v>
      </c>
      <c r="AQ43" s="150">
        <f t="shared" si="38"/>
        <v>394656.34004684165</v>
      </c>
      <c r="AR43" s="17">
        <f t="shared" si="44"/>
        <v>387812.74976394098</v>
      </c>
      <c r="AS43" s="150">
        <f t="shared" si="39"/>
        <v>165016.87804718627</v>
      </c>
    </row>
    <row r="44" spans="1:45" x14ac:dyDescent="0.3">
      <c r="A44">
        <v>9824</v>
      </c>
      <c r="B44" t="s">
        <v>1131</v>
      </c>
      <c r="C44" t="s">
        <v>1132</v>
      </c>
      <c r="D44" s="36">
        <v>164081</v>
      </c>
      <c r="E44" s="6">
        <f t="shared" si="4"/>
        <v>200098.78048780488</v>
      </c>
      <c r="F44" s="150">
        <f t="shared" si="5"/>
        <v>8887.7565643206963</v>
      </c>
      <c r="G44" s="150">
        <f t="shared" si="6"/>
        <v>5416.8535095447824</v>
      </c>
      <c r="H44" s="150">
        <f t="shared" si="7"/>
        <v>2600.0896845814955</v>
      </c>
      <c r="I44" s="150">
        <f t="shared" si="8"/>
        <v>325.01121057268693</v>
      </c>
      <c r="J44" s="150">
        <f t="shared" si="9"/>
        <v>650.02242114537387</v>
      </c>
      <c r="K44" s="150">
        <f t="shared" si="10"/>
        <v>216674.14038179128</v>
      </c>
      <c r="L44" s="32">
        <f t="shared" si="40"/>
        <v>212236.64915785243</v>
      </c>
      <c r="M44" s="150">
        <f t="shared" si="11"/>
        <v>10754.510988622094</v>
      </c>
      <c r="N44" s="150">
        <f t="shared" si="12"/>
        <v>6554.591158135313</v>
      </c>
      <c r="O44" s="150">
        <f t="shared" si="13"/>
        <v>3146.20375590495</v>
      </c>
      <c r="P44" s="150">
        <f t="shared" si="14"/>
        <v>393.27546948811874</v>
      </c>
      <c r="Q44" s="150">
        <f t="shared" si="15"/>
        <v>786.55093897623749</v>
      </c>
      <c r="R44" s="150">
        <f t="shared" si="16"/>
        <v>42034.59309712176</v>
      </c>
      <c r="S44" s="150">
        <f t="shared" si="17"/>
        <v>262183.6463254125</v>
      </c>
      <c r="T44" s="28">
        <f t="shared" si="41"/>
        <v>256820.63926842992</v>
      </c>
      <c r="U44" s="150">
        <f t="shared" si="18"/>
        <v>12430.475348754382</v>
      </c>
      <c r="V44" s="150">
        <f t="shared" si="19"/>
        <v>9167.0172188454144</v>
      </c>
      <c r="W44" s="150">
        <f t="shared" si="20"/>
        <v>4400.1682650457997</v>
      </c>
      <c r="X44" s="150">
        <f t="shared" si="21"/>
        <v>550.02103313072496</v>
      </c>
      <c r="Y44" s="150">
        <f t="shared" si="22"/>
        <v>1100.0420662614499</v>
      </c>
      <c r="Z44" s="150">
        <f t="shared" si="23"/>
        <v>79753.049803955117</v>
      </c>
      <c r="AA44" s="150">
        <f t="shared" si="24"/>
        <v>303041.89153207984</v>
      </c>
      <c r="AB44" s="24">
        <f t="shared" si="42"/>
        <v>297782.51597182162</v>
      </c>
      <c r="AC44" s="150">
        <f t="shared" si="25"/>
        <v>14722.58805079685</v>
      </c>
      <c r="AD44" s="150">
        <f t="shared" si="26"/>
        <v>10857.365819171719</v>
      </c>
      <c r="AE44" s="150">
        <f t="shared" si="27"/>
        <v>5211.5355932024249</v>
      </c>
      <c r="AF44" s="150">
        <f t="shared" si="28"/>
        <v>651.44194915030312</v>
      </c>
      <c r="AG44" s="150">
        <f t="shared" si="29"/>
        <v>1302.8838983006062</v>
      </c>
      <c r="AH44" s="150">
        <f t="shared" si="30"/>
        <v>131374.12641197781</v>
      </c>
      <c r="AI44" s="150">
        <f t="shared" si="31"/>
        <v>358921.18410485022</v>
      </c>
      <c r="AJ44" s="20">
        <f t="shared" si="43"/>
        <v>352709.91444208258</v>
      </c>
      <c r="AK44" s="150">
        <f t="shared" si="32"/>
        <v>17207.223356904709</v>
      </c>
      <c r="AL44" s="150">
        <f t="shared" si="33"/>
        <v>12689.692741080167</v>
      </c>
      <c r="AM44" s="150">
        <f t="shared" si="34"/>
        <v>6091.0525157184811</v>
      </c>
      <c r="AN44" s="150">
        <f t="shared" si="35"/>
        <v>761.38156446481014</v>
      </c>
      <c r="AO44" s="150">
        <f t="shared" si="36"/>
        <v>1522.7631289296203</v>
      </c>
      <c r="AP44" s="150">
        <f t="shared" si="37"/>
        <v>187299.8648583433</v>
      </c>
      <c r="AQ44" s="150">
        <f t="shared" si="38"/>
        <v>419493.9749117411</v>
      </c>
      <c r="AR44" s="17">
        <f t="shared" si="44"/>
        <v>412219.68434770103</v>
      </c>
      <c r="AS44" s="150">
        <f t="shared" si="39"/>
        <v>175402.18938665491</v>
      </c>
    </row>
    <row r="45" spans="1:45" x14ac:dyDescent="0.3">
      <c r="A45">
        <v>8509</v>
      </c>
      <c r="B45" t="s">
        <v>724</v>
      </c>
      <c r="C45" t="s">
        <v>725</v>
      </c>
      <c r="D45" s="36">
        <v>6500</v>
      </c>
      <c r="E45" s="6">
        <f t="shared" si="4"/>
        <v>7926.8292682926822</v>
      </c>
      <c r="F45" s="150">
        <f t="shared" si="5"/>
        <v>352.08474880141227</v>
      </c>
      <c r="G45" s="150">
        <f t="shared" si="6"/>
        <v>214.58637997111842</v>
      </c>
      <c r="H45" s="150">
        <f t="shared" si="7"/>
        <v>103.00146238613684</v>
      </c>
      <c r="I45" s="150">
        <f t="shared" si="8"/>
        <v>12.875182798267105</v>
      </c>
      <c r="J45" s="150">
        <f t="shared" si="9"/>
        <v>25.750365596534209</v>
      </c>
      <c r="K45" s="150">
        <f t="shared" si="10"/>
        <v>8583.4551988447365</v>
      </c>
      <c r="L45" s="32">
        <f t="shared" si="40"/>
        <v>8407.6658450767663</v>
      </c>
      <c r="M45" s="150">
        <f t="shared" si="11"/>
        <v>426.03544240980739</v>
      </c>
      <c r="N45" s="150">
        <f t="shared" si="12"/>
        <v>259.65737975682453</v>
      </c>
      <c r="O45" s="150">
        <f t="shared" si="13"/>
        <v>124.63554228327577</v>
      </c>
      <c r="P45" s="150">
        <f t="shared" si="14"/>
        <v>15.579442785409471</v>
      </c>
      <c r="Q45" s="150">
        <f t="shared" si="15"/>
        <v>31.158885570818942</v>
      </c>
      <c r="R45" s="150">
        <f t="shared" si="16"/>
        <v>1665.1827763805154</v>
      </c>
      <c r="S45" s="150">
        <f t="shared" si="17"/>
        <v>10386.29519027298</v>
      </c>
      <c r="T45" s="28">
        <f t="shared" si="41"/>
        <v>10173.8419149371</v>
      </c>
      <c r="U45" s="150">
        <f t="shared" si="18"/>
        <v>492.42806764283171</v>
      </c>
      <c r="V45" s="150">
        <f t="shared" si="19"/>
        <v>363.14754250946294</v>
      </c>
      <c r="W45" s="150">
        <f t="shared" si="20"/>
        <v>174.3108204045422</v>
      </c>
      <c r="X45" s="150">
        <f t="shared" si="21"/>
        <v>21.788852550567775</v>
      </c>
      <c r="Y45" s="150">
        <f t="shared" si="22"/>
        <v>43.57770510113555</v>
      </c>
      <c r="Z45" s="150">
        <f t="shared" si="23"/>
        <v>3159.3836198323274</v>
      </c>
      <c r="AA45" s="150">
        <f t="shared" si="24"/>
        <v>12004.877438329353</v>
      </c>
      <c r="AB45" s="24">
        <f t="shared" si="42"/>
        <v>11796.529481273519</v>
      </c>
      <c r="AC45" s="150">
        <f t="shared" si="25"/>
        <v>583.22915103015896</v>
      </c>
      <c r="AD45" s="150">
        <f t="shared" si="26"/>
        <v>430.10999338507298</v>
      </c>
      <c r="AE45" s="150">
        <f t="shared" si="27"/>
        <v>206.45279682483505</v>
      </c>
      <c r="AF45" s="150">
        <f t="shared" si="28"/>
        <v>25.806599603104381</v>
      </c>
      <c r="AG45" s="150">
        <f t="shared" si="29"/>
        <v>51.613199206208762</v>
      </c>
      <c r="AH45" s="150">
        <f t="shared" si="30"/>
        <v>5204.3309199593832</v>
      </c>
      <c r="AI45" s="150">
        <f t="shared" si="31"/>
        <v>14218.512178018942</v>
      </c>
      <c r="AJ45" s="20">
        <f t="shared" si="43"/>
        <v>13972.455335313269</v>
      </c>
      <c r="AK45" s="150">
        <f t="shared" si="32"/>
        <v>681.65693663422701</v>
      </c>
      <c r="AL45" s="150">
        <f t="shared" si="33"/>
        <v>502.69685592494619</v>
      </c>
      <c r="AM45" s="150">
        <f t="shared" si="34"/>
        <v>241.29449084397419</v>
      </c>
      <c r="AN45" s="150">
        <f t="shared" si="35"/>
        <v>30.161811355496774</v>
      </c>
      <c r="AO45" s="150">
        <f t="shared" si="36"/>
        <v>60.323622710993547</v>
      </c>
      <c r="AP45" s="150">
        <f t="shared" si="37"/>
        <v>7419.8055934522063</v>
      </c>
      <c r="AQ45" s="150">
        <f t="shared" si="38"/>
        <v>16618.077881816404</v>
      </c>
      <c r="AR45" s="17">
        <f t="shared" si="44"/>
        <v>16329.909911934083</v>
      </c>
      <c r="AS45" s="150">
        <f t="shared" si="39"/>
        <v>6948.484169484931</v>
      </c>
    </row>
    <row r="46" spans="1:45" x14ac:dyDescent="0.3">
      <c r="A46">
        <v>8502</v>
      </c>
      <c r="B46" t="s">
        <v>622</v>
      </c>
      <c r="C46" t="s">
        <v>623</v>
      </c>
      <c r="D46" s="36">
        <v>6500</v>
      </c>
      <c r="E46" s="6">
        <f t="shared" si="4"/>
        <v>7926.8292682926822</v>
      </c>
      <c r="F46" s="150">
        <f t="shared" si="5"/>
        <v>352.08474880141227</v>
      </c>
      <c r="G46" s="150">
        <f t="shared" si="6"/>
        <v>214.58637997111842</v>
      </c>
      <c r="H46" s="150">
        <f t="shared" si="7"/>
        <v>103.00146238613684</v>
      </c>
      <c r="I46" s="150">
        <f t="shared" si="8"/>
        <v>12.875182798267105</v>
      </c>
      <c r="J46" s="150">
        <f t="shared" si="9"/>
        <v>25.750365596534209</v>
      </c>
      <c r="K46" s="150">
        <f t="shared" si="10"/>
        <v>8583.4551988447365</v>
      </c>
      <c r="L46" s="32">
        <f t="shared" si="40"/>
        <v>8407.6658450767663</v>
      </c>
      <c r="M46" s="150">
        <f t="shared" si="11"/>
        <v>426.03544240980739</v>
      </c>
      <c r="N46" s="150">
        <f t="shared" si="12"/>
        <v>259.65737975682453</v>
      </c>
      <c r="O46" s="150">
        <f t="shared" si="13"/>
        <v>124.63554228327577</v>
      </c>
      <c r="P46" s="150">
        <f t="shared" si="14"/>
        <v>15.579442785409471</v>
      </c>
      <c r="Q46" s="150">
        <f t="shared" si="15"/>
        <v>31.158885570818942</v>
      </c>
      <c r="R46" s="150">
        <f t="shared" si="16"/>
        <v>1665.1827763805154</v>
      </c>
      <c r="S46" s="150">
        <f t="shared" si="17"/>
        <v>10386.29519027298</v>
      </c>
      <c r="T46" s="28">
        <f t="shared" si="41"/>
        <v>10173.8419149371</v>
      </c>
      <c r="U46" s="150">
        <f t="shared" si="18"/>
        <v>492.42806764283171</v>
      </c>
      <c r="V46" s="150">
        <f t="shared" si="19"/>
        <v>363.14754250946294</v>
      </c>
      <c r="W46" s="150">
        <f t="shared" si="20"/>
        <v>174.3108204045422</v>
      </c>
      <c r="X46" s="150">
        <f t="shared" si="21"/>
        <v>21.788852550567775</v>
      </c>
      <c r="Y46" s="150">
        <f t="shared" si="22"/>
        <v>43.57770510113555</v>
      </c>
      <c r="Z46" s="150">
        <f t="shared" si="23"/>
        <v>3159.3836198323274</v>
      </c>
      <c r="AA46" s="150">
        <f t="shared" si="24"/>
        <v>12004.877438329353</v>
      </c>
      <c r="AB46" s="24">
        <f t="shared" si="42"/>
        <v>11796.529481273519</v>
      </c>
      <c r="AC46" s="150">
        <f t="shared" si="25"/>
        <v>583.22915103015896</v>
      </c>
      <c r="AD46" s="150">
        <f t="shared" si="26"/>
        <v>430.10999338507298</v>
      </c>
      <c r="AE46" s="150">
        <f t="shared" si="27"/>
        <v>206.45279682483505</v>
      </c>
      <c r="AF46" s="150">
        <f t="shared" si="28"/>
        <v>25.806599603104381</v>
      </c>
      <c r="AG46" s="150">
        <f t="shared" si="29"/>
        <v>51.613199206208762</v>
      </c>
      <c r="AH46" s="150">
        <f t="shared" si="30"/>
        <v>5204.3309199593832</v>
      </c>
      <c r="AI46" s="150">
        <f t="shared" si="31"/>
        <v>14218.512178018942</v>
      </c>
      <c r="AJ46" s="20">
        <f t="shared" si="43"/>
        <v>13972.455335313269</v>
      </c>
      <c r="AK46" s="150">
        <f t="shared" si="32"/>
        <v>681.65693663422701</v>
      </c>
      <c r="AL46" s="150">
        <f t="shared" si="33"/>
        <v>502.69685592494619</v>
      </c>
      <c r="AM46" s="150">
        <f t="shared" si="34"/>
        <v>241.29449084397419</v>
      </c>
      <c r="AN46" s="150">
        <f t="shared" si="35"/>
        <v>30.161811355496774</v>
      </c>
      <c r="AO46" s="150">
        <f t="shared" si="36"/>
        <v>60.323622710993547</v>
      </c>
      <c r="AP46" s="150">
        <f t="shared" si="37"/>
        <v>7419.8055934522063</v>
      </c>
      <c r="AQ46" s="150">
        <f t="shared" si="38"/>
        <v>16618.077881816404</v>
      </c>
      <c r="AR46" s="17">
        <f t="shared" si="44"/>
        <v>16329.909911934083</v>
      </c>
      <c r="AS46" s="150">
        <f t="shared" si="39"/>
        <v>6948.484169484931</v>
      </c>
    </row>
    <row r="47" spans="1:45" x14ac:dyDescent="0.3">
      <c r="A47">
        <v>4952</v>
      </c>
      <c r="B47" t="s">
        <v>501</v>
      </c>
      <c r="C47" t="s">
        <v>502</v>
      </c>
      <c r="D47" s="36">
        <v>12720.5</v>
      </c>
      <c r="E47" s="6">
        <f t="shared" si="4"/>
        <v>15512.804878048779</v>
      </c>
      <c r="F47" s="150">
        <f t="shared" si="5"/>
        <v>689.02985340436373</v>
      </c>
      <c r="G47" s="150">
        <f t="shared" si="6"/>
        <v>419.94554560347871</v>
      </c>
      <c r="H47" s="150">
        <f t="shared" si="7"/>
        <v>201.57386188966979</v>
      </c>
      <c r="I47" s="150">
        <f t="shared" si="8"/>
        <v>25.196732736208723</v>
      </c>
      <c r="J47" s="150">
        <f t="shared" si="9"/>
        <v>50.393465472417446</v>
      </c>
      <c r="K47" s="150">
        <f t="shared" si="10"/>
        <v>16797.821824139148</v>
      </c>
      <c r="L47" s="32">
        <f t="shared" si="40"/>
        <v>16453.802058815229</v>
      </c>
      <c r="M47" s="150">
        <f t="shared" si="11"/>
        <v>833.75136079599304</v>
      </c>
      <c r="N47" s="150">
        <f t="shared" si="12"/>
        <v>508.14949218410561</v>
      </c>
      <c r="O47" s="150">
        <f t="shared" si="13"/>
        <v>243.91175624837066</v>
      </c>
      <c r="P47" s="150">
        <f t="shared" si="14"/>
        <v>30.488969531046333</v>
      </c>
      <c r="Q47" s="150">
        <f t="shared" si="15"/>
        <v>60.977939062092666</v>
      </c>
      <c r="R47" s="150">
        <f t="shared" si="16"/>
        <v>3258.7626933766687</v>
      </c>
      <c r="S47" s="150">
        <f t="shared" si="17"/>
        <v>20325.979687364223</v>
      </c>
      <c r="T47" s="28">
        <f t="shared" si="41"/>
        <v>19910.208627531902</v>
      </c>
      <c r="U47" s="150">
        <f t="shared" si="18"/>
        <v>963.68172837702173</v>
      </c>
      <c r="V47" s="150">
        <f t="shared" si="19"/>
        <v>710.67974069101899</v>
      </c>
      <c r="W47" s="150">
        <f t="shared" si="20"/>
        <v>341.12627553168915</v>
      </c>
      <c r="X47" s="150">
        <f t="shared" si="21"/>
        <v>42.640784441461143</v>
      </c>
      <c r="Y47" s="150">
        <f t="shared" si="22"/>
        <v>85.281568882922286</v>
      </c>
      <c r="Z47" s="150">
        <f t="shared" si="23"/>
        <v>6182.9137440118648</v>
      </c>
      <c r="AA47" s="150">
        <f t="shared" si="24"/>
        <v>23493.545146810546</v>
      </c>
      <c r="AB47" s="24">
        <f t="shared" si="42"/>
        <v>23085.808194852278</v>
      </c>
      <c r="AC47" s="150">
        <f t="shared" si="25"/>
        <v>1141.3794485660212</v>
      </c>
      <c r="AD47" s="150">
        <f t="shared" si="26"/>
        <v>841.72525705458793</v>
      </c>
      <c r="AE47" s="150">
        <f t="shared" si="27"/>
        <v>404.0281233862022</v>
      </c>
      <c r="AF47" s="150">
        <f t="shared" si="28"/>
        <v>50.503515423275275</v>
      </c>
      <c r="AG47" s="150">
        <f t="shared" si="29"/>
        <v>101.00703084655055</v>
      </c>
      <c r="AH47" s="150">
        <f t="shared" si="30"/>
        <v>10184.875610360514</v>
      </c>
      <c r="AI47" s="150">
        <f t="shared" si="31"/>
        <v>27825.628332383072</v>
      </c>
      <c r="AJ47" s="20">
        <f t="shared" si="43"/>
        <v>27344.095091208066</v>
      </c>
      <c r="AK47" s="150">
        <f t="shared" si="32"/>
        <v>1334.0026249931823</v>
      </c>
      <c r="AL47" s="150">
        <f t="shared" si="33"/>
        <v>983.77774704511955</v>
      </c>
      <c r="AM47" s="150">
        <f t="shared" si="34"/>
        <v>472.2133185816574</v>
      </c>
      <c r="AN47" s="150">
        <f t="shared" si="35"/>
        <v>59.026664822707176</v>
      </c>
      <c r="AO47" s="150">
        <f t="shared" si="36"/>
        <v>118.05332964541435</v>
      </c>
      <c r="AP47" s="150">
        <f t="shared" si="37"/>
        <v>14520.559546385966</v>
      </c>
      <c r="AQ47" s="150">
        <f t="shared" si="38"/>
        <v>32521.578414714699</v>
      </c>
      <c r="AR47" s="17">
        <f t="shared" si="44"/>
        <v>31957.633697655001</v>
      </c>
      <c r="AS47" s="150">
        <f t="shared" si="39"/>
        <v>13598.183519682007</v>
      </c>
    </row>
    <row r="48" spans="1:45" x14ac:dyDescent="0.3">
      <c r="A48">
        <v>4957</v>
      </c>
      <c r="B48" t="s">
        <v>840</v>
      </c>
      <c r="C48" t="s">
        <v>841</v>
      </c>
      <c r="D48" s="36">
        <v>858</v>
      </c>
      <c r="E48" s="6">
        <f t="shared" si="4"/>
        <v>1046.3414634146341</v>
      </c>
      <c r="F48" s="150">
        <f t="shared" si="5"/>
        <v>46.475186841786417</v>
      </c>
      <c r="G48" s="150">
        <f t="shared" si="6"/>
        <v>28.325402156187632</v>
      </c>
      <c r="H48" s="150">
        <f t="shared" si="7"/>
        <v>13.596193034970062</v>
      </c>
      <c r="I48" s="150">
        <f t="shared" si="8"/>
        <v>1.6995241293712577</v>
      </c>
      <c r="J48" s="150">
        <f t="shared" si="9"/>
        <v>3.3990482587425155</v>
      </c>
      <c r="K48" s="150">
        <f t="shared" si="10"/>
        <v>1133.0160862475052</v>
      </c>
      <c r="L48" s="32">
        <f t="shared" si="40"/>
        <v>1109.8118915501332</v>
      </c>
      <c r="M48" s="150">
        <f t="shared" si="11"/>
        <v>56.236678398094575</v>
      </c>
      <c r="N48" s="150">
        <f t="shared" si="12"/>
        <v>34.274774127900841</v>
      </c>
      <c r="O48" s="150">
        <f t="shared" si="13"/>
        <v>16.451891581392402</v>
      </c>
      <c r="P48" s="150">
        <f t="shared" si="14"/>
        <v>2.0564864476740503</v>
      </c>
      <c r="Q48" s="150">
        <f t="shared" si="15"/>
        <v>4.1129728953481006</v>
      </c>
      <c r="R48" s="150">
        <f t="shared" si="16"/>
        <v>219.80412648222807</v>
      </c>
      <c r="S48" s="150">
        <f t="shared" si="17"/>
        <v>1370.9909651160335</v>
      </c>
      <c r="T48" s="28">
        <f t="shared" si="41"/>
        <v>1342.9471327716972</v>
      </c>
      <c r="U48" s="150">
        <f t="shared" si="18"/>
        <v>65.000504928853786</v>
      </c>
      <c r="V48" s="150">
        <f t="shared" si="19"/>
        <v>47.93547561124911</v>
      </c>
      <c r="W48" s="150">
        <f t="shared" si="20"/>
        <v>23.00902829339957</v>
      </c>
      <c r="X48" s="150">
        <f t="shared" si="21"/>
        <v>2.8761285366749463</v>
      </c>
      <c r="Y48" s="150">
        <f t="shared" si="22"/>
        <v>5.7522570733498926</v>
      </c>
      <c r="Z48" s="150">
        <f t="shared" si="23"/>
        <v>417.03863781786725</v>
      </c>
      <c r="AA48" s="150">
        <f t="shared" si="24"/>
        <v>1584.6438218594747</v>
      </c>
      <c r="AB48" s="24">
        <f t="shared" si="42"/>
        <v>1557.1418915281047</v>
      </c>
      <c r="AC48" s="150">
        <f t="shared" si="25"/>
        <v>76.986247935980984</v>
      </c>
      <c r="AD48" s="150">
        <f t="shared" si="26"/>
        <v>56.774519126829638</v>
      </c>
      <c r="AE48" s="150">
        <f t="shared" si="27"/>
        <v>27.251769180878227</v>
      </c>
      <c r="AF48" s="150">
        <f t="shared" si="28"/>
        <v>3.4064711476097784</v>
      </c>
      <c r="AG48" s="150">
        <f t="shared" si="29"/>
        <v>6.8129422952195569</v>
      </c>
      <c r="AH48" s="150">
        <f t="shared" si="30"/>
        <v>686.97168143463864</v>
      </c>
      <c r="AI48" s="150">
        <f t="shared" si="31"/>
        <v>1876.8436074985004</v>
      </c>
      <c r="AJ48" s="20">
        <f t="shared" si="43"/>
        <v>1844.3641042613515</v>
      </c>
      <c r="AK48" s="150">
        <f t="shared" si="32"/>
        <v>89.978715635717975</v>
      </c>
      <c r="AL48" s="150">
        <f t="shared" si="33"/>
        <v>66.355984982092892</v>
      </c>
      <c r="AM48" s="150">
        <f t="shared" si="34"/>
        <v>31.850872791404591</v>
      </c>
      <c r="AN48" s="150">
        <f t="shared" si="35"/>
        <v>3.9813590989255738</v>
      </c>
      <c r="AO48" s="150">
        <f t="shared" si="36"/>
        <v>7.9627181978511477</v>
      </c>
      <c r="AP48" s="150">
        <f t="shared" si="37"/>
        <v>979.41433833569113</v>
      </c>
      <c r="AQ48" s="150">
        <f t="shared" si="38"/>
        <v>2193.5862803997652</v>
      </c>
      <c r="AR48" s="17">
        <f t="shared" si="44"/>
        <v>2155.5481083752989</v>
      </c>
      <c r="AS48" s="150">
        <f t="shared" si="39"/>
        <v>917.19991037201089</v>
      </c>
    </row>
    <row r="49" spans="1:45" x14ac:dyDescent="0.3">
      <c r="A49">
        <v>9962</v>
      </c>
      <c r="B49" t="s">
        <v>1536</v>
      </c>
      <c r="C49" t="s">
        <v>1535</v>
      </c>
      <c r="D49" s="36">
        <v>685000</v>
      </c>
      <c r="E49" s="6">
        <f t="shared" si="4"/>
        <v>835365.85365853657</v>
      </c>
      <c r="F49" s="150">
        <f t="shared" si="5"/>
        <v>37104.31583522576</v>
      </c>
      <c r="G49" s="150">
        <f t="shared" si="6"/>
        <v>22614.103120033251</v>
      </c>
      <c r="H49" s="150">
        <f t="shared" si="7"/>
        <v>10854.76949761596</v>
      </c>
      <c r="I49" s="150">
        <f t="shared" si="8"/>
        <v>1356.846187201995</v>
      </c>
      <c r="J49" s="150">
        <f t="shared" si="9"/>
        <v>2713.69237440399</v>
      </c>
      <c r="K49" s="150">
        <f t="shared" si="10"/>
        <v>904564.12480133004</v>
      </c>
      <c r="L49" s="32">
        <f t="shared" si="40"/>
        <v>886038.63136578223</v>
      </c>
      <c r="M49" s="150">
        <f t="shared" si="11"/>
        <v>44897.58123857202</v>
      </c>
      <c r="N49" s="150">
        <f t="shared" si="12"/>
        <v>27363.893097449974</v>
      </c>
      <c r="O49" s="150">
        <f t="shared" si="13"/>
        <v>13134.668686775987</v>
      </c>
      <c r="P49" s="150">
        <f t="shared" si="14"/>
        <v>1641.8335858469984</v>
      </c>
      <c r="Q49" s="150">
        <f t="shared" si="15"/>
        <v>3283.6671716939968</v>
      </c>
      <c r="R49" s="150">
        <f t="shared" si="16"/>
        <v>175484.64643394668</v>
      </c>
      <c r="S49" s="150">
        <f t="shared" si="17"/>
        <v>1094555.7238979989</v>
      </c>
      <c r="T49" s="28">
        <f t="shared" si="41"/>
        <v>1072166.4171895252</v>
      </c>
      <c r="U49" s="150">
        <f t="shared" si="18"/>
        <v>51894.342513129195</v>
      </c>
      <c r="V49" s="150">
        <f t="shared" si="19"/>
        <v>38270.164095228021</v>
      </c>
      <c r="W49" s="150">
        <f t="shared" si="20"/>
        <v>18369.67876570945</v>
      </c>
      <c r="X49" s="150">
        <f t="shared" si="21"/>
        <v>2296.2098457136813</v>
      </c>
      <c r="Y49" s="150">
        <f t="shared" si="22"/>
        <v>4592.4196914273625</v>
      </c>
      <c r="Z49" s="150">
        <f t="shared" si="23"/>
        <v>332950.4276284838</v>
      </c>
      <c r="AA49" s="150">
        <f t="shared" si="24"/>
        <v>1265129.3915777858</v>
      </c>
      <c r="AB49" s="24">
        <f t="shared" si="42"/>
        <v>1243172.7222572863</v>
      </c>
      <c r="AC49" s="150">
        <f t="shared" si="25"/>
        <v>61463.379762409073</v>
      </c>
      <c r="AD49" s="150">
        <f t="shared" si="26"/>
        <v>45326.976225965394</v>
      </c>
      <c r="AE49" s="150">
        <f t="shared" si="27"/>
        <v>21756.94858846339</v>
      </c>
      <c r="AF49" s="150">
        <f t="shared" si="28"/>
        <v>2719.6185735579238</v>
      </c>
      <c r="AG49" s="150">
        <f t="shared" si="29"/>
        <v>5439.2371471158476</v>
      </c>
      <c r="AH49" s="150">
        <f t="shared" si="30"/>
        <v>548456.41233418125</v>
      </c>
      <c r="AI49" s="150">
        <f t="shared" si="31"/>
        <v>1498412.4372219965</v>
      </c>
      <c r="AJ49" s="20">
        <f t="shared" si="43"/>
        <v>1472481.8314907062</v>
      </c>
      <c r="AK49" s="150">
        <f t="shared" si="32"/>
        <v>71836.154091453151</v>
      </c>
      <c r="AL49" s="150">
        <f t="shared" si="33"/>
        <v>52976.514816705865</v>
      </c>
      <c r="AM49" s="150">
        <f t="shared" si="34"/>
        <v>25428.727112018816</v>
      </c>
      <c r="AN49" s="150">
        <f t="shared" si="35"/>
        <v>3178.590889002352</v>
      </c>
      <c r="AO49" s="150">
        <f t="shared" si="36"/>
        <v>6357.181778004704</v>
      </c>
      <c r="AP49" s="150">
        <f t="shared" si="37"/>
        <v>781933.35869457852</v>
      </c>
      <c r="AQ49" s="150">
        <f t="shared" si="38"/>
        <v>1751289.7460068054</v>
      </c>
      <c r="AR49" s="17">
        <f t="shared" si="44"/>
        <v>1720921.2753345917</v>
      </c>
      <c r="AS49" s="150">
        <f t="shared" si="39"/>
        <v>732263.33170725801</v>
      </c>
    </row>
    <row r="50" spans="1:45" x14ac:dyDescent="0.3">
      <c r="A50">
        <v>8674</v>
      </c>
      <c r="B50" t="s">
        <v>1334</v>
      </c>
      <c r="C50" t="s">
        <v>1635</v>
      </c>
      <c r="D50" s="36">
        <v>481990</v>
      </c>
      <c r="E50" s="6">
        <f t="shared" si="4"/>
        <v>587792.68292682921</v>
      </c>
      <c r="F50" s="150">
        <f t="shared" si="5"/>
        <v>26107.896626891183</v>
      </c>
      <c r="G50" s="150">
        <f t="shared" si="6"/>
        <v>15912.075274196826</v>
      </c>
      <c r="H50" s="150">
        <f t="shared" si="7"/>
        <v>7637.7961316144765</v>
      </c>
      <c r="I50" s="150">
        <f t="shared" si="8"/>
        <v>954.72451645180956</v>
      </c>
      <c r="J50" s="150">
        <f t="shared" si="9"/>
        <v>1909.4490329036191</v>
      </c>
      <c r="K50" s="150">
        <f t="shared" si="10"/>
        <v>636483.01096787304</v>
      </c>
      <c r="L50" s="32">
        <f t="shared" si="40"/>
        <v>623447.82471823844</v>
      </c>
      <c r="M50" s="150">
        <f t="shared" si="11"/>
        <v>31591.511213400474</v>
      </c>
      <c r="N50" s="150">
        <f t="shared" si="12"/>
        <v>19254.193918306439</v>
      </c>
      <c r="O50" s="150">
        <f t="shared" si="13"/>
        <v>9242.0130807870901</v>
      </c>
      <c r="P50" s="150">
        <f t="shared" si="14"/>
        <v>1155.2516350983863</v>
      </c>
      <c r="Q50" s="150">
        <f t="shared" si="15"/>
        <v>2310.5032701967725</v>
      </c>
      <c r="R50" s="150">
        <f t="shared" si="16"/>
        <v>123477.14559809919</v>
      </c>
      <c r="S50" s="150">
        <f t="shared" si="17"/>
        <v>770167.75673225755</v>
      </c>
      <c r="T50" s="28">
        <f t="shared" si="41"/>
        <v>754413.85608931282</v>
      </c>
      <c r="U50" s="150">
        <f t="shared" si="18"/>
        <v>36514.677588179766</v>
      </c>
      <c r="V50" s="150">
        <f t="shared" si="19"/>
        <v>26928.228309867081</v>
      </c>
      <c r="W50" s="150">
        <f t="shared" si="20"/>
        <v>12925.549588736199</v>
      </c>
      <c r="X50" s="150">
        <f t="shared" si="21"/>
        <v>1615.6936985920249</v>
      </c>
      <c r="Y50" s="150">
        <f t="shared" si="22"/>
        <v>3231.3873971840499</v>
      </c>
      <c r="Z50" s="150">
        <f t="shared" si="23"/>
        <v>234275.58629584362</v>
      </c>
      <c r="AA50" s="150">
        <f t="shared" si="24"/>
        <v>890189.36561544077</v>
      </c>
      <c r="AB50" s="24">
        <f t="shared" si="42"/>
        <v>874739.88379677292</v>
      </c>
      <c r="AC50" s="150">
        <f t="shared" si="25"/>
        <v>43247.787462311746</v>
      </c>
      <c r="AD50" s="150">
        <f t="shared" si="26"/>
        <v>31893.648571026359</v>
      </c>
      <c r="AE50" s="150">
        <f t="shared" si="27"/>
        <v>15308.951314092652</v>
      </c>
      <c r="AF50" s="150">
        <f t="shared" si="28"/>
        <v>1913.6189142615815</v>
      </c>
      <c r="AG50" s="150">
        <f t="shared" si="29"/>
        <v>3827.237828523163</v>
      </c>
      <c r="AH50" s="150">
        <f t="shared" si="30"/>
        <v>385913.14770941896</v>
      </c>
      <c r="AI50" s="150">
        <f t="shared" si="31"/>
        <v>1054335.4899512846</v>
      </c>
      <c r="AJ50" s="20">
        <f t="shared" si="43"/>
        <v>1036089.8072411758</v>
      </c>
      <c r="AK50" s="150">
        <f t="shared" si="32"/>
        <v>50546.434905897084</v>
      </c>
      <c r="AL50" s="150">
        <f t="shared" si="33"/>
        <v>37276.131936502272</v>
      </c>
      <c r="AM50" s="150">
        <f t="shared" si="34"/>
        <v>17892.543329521093</v>
      </c>
      <c r="AN50" s="150">
        <f t="shared" si="35"/>
        <v>2236.5679161901367</v>
      </c>
      <c r="AO50" s="150">
        <f t="shared" si="36"/>
        <v>4473.1358323802733</v>
      </c>
      <c r="AP50" s="150">
        <f t="shared" si="37"/>
        <v>550195.70738277363</v>
      </c>
      <c r="AQ50" s="150">
        <f t="shared" si="38"/>
        <v>1232268.8243471826</v>
      </c>
      <c r="AR50" s="17">
        <f t="shared" si="44"/>
        <v>1210900.5043774014</v>
      </c>
      <c r="AS50" s="150">
        <f t="shared" si="39"/>
        <v>515246.13613077556</v>
      </c>
    </row>
    <row r="51" spans="1:45" x14ac:dyDescent="0.3">
      <c r="A51">
        <v>6016</v>
      </c>
      <c r="B51" t="s">
        <v>1126</v>
      </c>
      <c r="C51" t="s">
        <v>1480</v>
      </c>
      <c r="D51" s="36">
        <v>160600</v>
      </c>
      <c r="E51" s="6">
        <f t="shared" si="4"/>
        <v>195853.65853658534</v>
      </c>
      <c r="F51" s="150">
        <f t="shared" si="5"/>
        <v>8699.2016396164327</v>
      </c>
      <c r="G51" s="150">
        <f t="shared" si="6"/>
        <v>5301.9342497479411</v>
      </c>
      <c r="H51" s="150">
        <f t="shared" si="7"/>
        <v>2544.9284398790119</v>
      </c>
      <c r="I51" s="150">
        <f t="shared" si="8"/>
        <v>318.11605498487648</v>
      </c>
      <c r="J51" s="150">
        <f t="shared" si="9"/>
        <v>636.23210996975297</v>
      </c>
      <c r="K51" s="150">
        <f t="shared" si="10"/>
        <v>212077.36998991764</v>
      </c>
      <c r="L51" s="32">
        <f t="shared" si="40"/>
        <v>207734.02072605054</v>
      </c>
      <c r="M51" s="150">
        <f t="shared" si="11"/>
        <v>10526.352623233088</v>
      </c>
      <c r="N51" s="150">
        <f t="shared" si="12"/>
        <v>6415.5346444532333</v>
      </c>
      <c r="O51" s="150">
        <f t="shared" si="13"/>
        <v>3079.4566293375519</v>
      </c>
      <c r="P51" s="150">
        <f t="shared" si="14"/>
        <v>384.93207866719399</v>
      </c>
      <c r="Q51" s="150">
        <f t="shared" si="15"/>
        <v>769.86415733438798</v>
      </c>
      <c r="R51" s="150">
        <f t="shared" si="16"/>
        <v>41142.823674878586</v>
      </c>
      <c r="S51" s="150">
        <f t="shared" si="17"/>
        <v>256621.38577812933</v>
      </c>
      <c r="T51" s="28">
        <f t="shared" si="41"/>
        <v>251372.15562136896</v>
      </c>
      <c r="U51" s="150">
        <f t="shared" si="18"/>
        <v>12166.76117899058</v>
      </c>
      <c r="V51" s="150">
        <f t="shared" si="19"/>
        <v>8972.5377426184223</v>
      </c>
      <c r="W51" s="150">
        <f t="shared" si="20"/>
        <v>4306.8181164568432</v>
      </c>
      <c r="X51" s="150">
        <f t="shared" si="21"/>
        <v>538.3522645571054</v>
      </c>
      <c r="Y51" s="150">
        <f t="shared" si="22"/>
        <v>1076.7045291142108</v>
      </c>
      <c r="Z51" s="150">
        <f t="shared" si="23"/>
        <v>78061.078360780273</v>
      </c>
      <c r="AA51" s="150">
        <f t="shared" si="24"/>
        <v>296612.81793779909</v>
      </c>
      <c r="AB51" s="24">
        <f t="shared" si="42"/>
        <v>291465.02072192723</v>
      </c>
      <c r="AC51" s="150">
        <f t="shared" si="25"/>
        <v>14410.246408529776</v>
      </c>
      <c r="AD51" s="150">
        <f t="shared" si="26"/>
        <v>10627.025375021958</v>
      </c>
      <c r="AE51" s="150">
        <f t="shared" si="27"/>
        <v>5100.9721800105399</v>
      </c>
      <c r="AF51" s="150">
        <f t="shared" si="28"/>
        <v>637.62152250131749</v>
      </c>
      <c r="AG51" s="150">
        <f t="shared" si="29"/>
        <v>1275.243045002635</v>
      </c>
      <c r="AH51" s="150">
        <f t="shared" si="30"/>
        <v>128587.0070377657</v>
      </c>
      <c r="AI51" s="150">
        <f t="shared" si="31"/>
        <v>351306.62396766804</v>
      </c>
      <c r="AJ51" s="20">
        <f t="shared" si="43"/>
        <v>345227.12720789399</v>
      </c>
      <c r="AK51" s="150">
        <f t="shared" si="32"/>
        <v>16842.169849762595</v>
      </c>
      <c r="AL51" s="150">
        <f t="shared" si="33"/>
        <v>12420.479240237901</v>
      </c>
      <c r="AM51" s="150">
        <f t="shared" si="34"/>
        <v>5961.8300353141922</v>
      </c>
      <c r="AN51" s="150">
        <f t="shared" si="35"/>
        <v>745.22875441427402</v>
      </c>
      <c r="AO51" s="150">
        <f t="shared" si="36"/>
        <v>1490.457508828548</v>
      </c>
      <c r="AP51" s="150">
        <f t="shared" si="37"/>
        <v>183326.2735859114</v>
      </c>
      <c r="AQ51" s="150">
        <f t="shared" si="38"/>
        <v>410594.35504918679</v>
      </c>
      <c r="AR51" s="17">
        <f t="shared" si="44"/>
        <v>403474.38951640209</v>
      </c>
      <c r="AS51" s="150">
        <f t="shared" si="39"/>
        <v>171681.00886450458</v>
      </c>
    </row>
    <row r="52" spans="1:45" x14ac:dyDescent="0.3">
      <c r="A52">
        <v>8685</v>
      </c>
      <c r="B52" t="s">
        <v>140</v>
      </c>
      <c r="C52" t="s">
        <v>1632</v>
      </c>
      <c r="D52" s="36">
        <v>376980</v>
      </c>
      <c r="E52" s="6">
        <f t="shared" si="4"/>
        <v>459731.70731707313</v>
      </c>
      <c r="F52" s="150">
        <f t="shared" si="5"/>
        <v>20419.832092793291</v>
      </c>
      <c r="G52" s="150">
        <f t="shared" si="6"/>
        <v>12445.349772540343</v>
      </c>
      <c r="H52" s="150">
        <f t="shared" si="7"/>
        <v>5973.7678908193639</v>
      </c>
      <c r="I52" s="150">
        <f t="shared" si="8"/>
        <v>746.72098635242048</v>
      </c>
      <c r="J52" s="150">
        <f t="shared" si="9"/>
        <v>1493.441972704841</v>
      </c>
      <c r="K52" s="150">
        <f t="shared" si="10"/>
        <v>497813.99090161367</v>
      </c>
      <c r="L52" s="32">
        <f t="shared" si="40"/>
        <v>487618.74927339063</v>
      </c>
      <c r="M52" s="150">
        <f t="shared" si="11"/>
        <v>24708.744781484493</v>
      </c>
      <c r="N52" s="150">
        <f t="shared" si="12"/>
        <v>15059.329080111957</v>
      </c>
      <c r="O52" s="150">
        <f t="shared" si="13"/>
        <v>7228.4779584537391</v>
      </c>
      <c r="P52" s="150">
        <f t="shared" si="14"/>
        <v>903.55974480671739</v>
      </c>
      <c r="Q52" s="150">
        <f t="shared" si="15"/>
        <v>1807.1194896134348</v>
      </c>
      <c r="R52" s="150">
        <f t="shared" si="16"/>
        <v>96575.477390757966</v>
      </c>
      <c r="S52" s="150">
        <f t="shared" si="17"/>
        <v>602373.16320447822</v>
      </c>
      <c r="T52" s="28">
        <f t="shared" si="41"/>
        <v>590051.52693738276</v>
      </c>
      <c r="U52" s="150">
        <f t="shared" si="18"/>
        <v>28559.312759999186</v>
      </c>
      <c r="V52" s="150">
        <f t="shared" si="19"/>
        <v>21061.440088494972</v>
      </c>
      <c r="W52" s="150">
        <f t="shared" si="20"/>
        <v>10109.491242477587</v>
      </c>
      <c r="X52" s="150">
        <f t="shared" si="21"/>
        <v>1263.6864053096983</v>
      </c>
      <c r="Y52" s="150">
        <f t="shared" si="22"/>
        <v>2527.3728106193967</v>
      </c>
      <c r="Z52" s="150">
        <f t="shared" si="23"/>
        <v>183234.52876990626</v>
      </c>
      <c r="AA52" s="150">
        <f t="shared" si="24"/>
        <v>696245.95333867683</v>
      </c>
      <c r="AB52" s="24">
        <f t="shared" si="42"/>
        <v>684162.41290007555</v>
      </c>
      <c r="AC52" s="150">
        <f t="shared" si="25"/>
        <v>33825.496208515287</v>
      </c>
      <c r="AD52" s="150">
        <f t="shared" si="26"/>
        <v>24945.056200969975</v>
      </c>
      <c r="AE52" s="150">
        <f t="shared" si="27"/>
        <v>11973.626976465588</v>
      </c>
      <c r="AF52" s="150">
        <f t="shared" si="28"/>
        <v>1496.7033720581985</v>
      </c>
      <c r="AG52" s="150">
        <f t="shared" si="29"/>
        <v>2993.406744116397</v>
      </c>
      <c r="AH52" s="150">
        <f t="shared" si="30"/>
        <v>301835.18003173667</v>
      </c>
      <c r="AI52" s="150">
        <f t="shared" si="31"/>
        <v>824629.95705685869</v>
      </c>
      <c r="AJ52" s="20">
        <f t="shared" si="43"/>
        <v>810359.41727790702</v>
      </c>
      <c r="AK52" s="150">
        <f t="shared" si="32"/>
        <v>39534.004918826293</v>
      </c>
      <c r="AL52" s="150">
        <f t="shared" si="33"/>
        <v>29154.870884090185</v>
      </c>
      <c r="AM52" s="150">
        <f t="shared" si="34"/>
        <v>13994.338024363289</v>
      </c>
      <c r="AN52" s="150">
        <f t="shared" si="35"/>
        <v>1749.2922530454111</v>
      </c>
      <c r="AO52" s="150">
        <f t="shared" si="36"/>
        <v>3498.5845060908223</v>
      </c>
      <c r="AP52" s="150">
        <f t="shared" si="37"/>
        <v>430325.89424917114</v>
      </c>
      <c r="AQ52" s="150">
        <f t="shared" si="38"/>
        <v>963797.38459802268</v>
      </c>
      <c r="AR52" s="17">
        <f t="shared" si="44"/>
        <v>947084.52901552466</v>
      </c>
      <c r="AS52" s="150">
        <f t="shared" si="39"/>
        <v>402990.70187883521</v>
      </c>
    </row>
    <row r="53" spans="1:45" x14ac:dyDescent="0.3">
      <c r="A53">
        <v>9560</v>
      </c>
      <c r="B53" t="s">
        <v>1060</v>
      </c>
      <c r="C53" t="s">
        <v>1193</v>
      </c>
      <c r="D53" s="36">
        <v>816722.1</v>
      </c>
      <c r="E53" s="6">
        <f t="shared" si="4"/>
        <v>996002.5609756097</v>
      </c>
      <c r="F53" s="150">
        <f t="shared" si="5"/>
        <v>44239.291602932601</v>
      </c>
      <c r="G53" s="150">
        <f t="shared" si="6"/>
        <v>26962.682904832276</v>
      </c>
      <c r="H53" s="150">
        <f t="shared" si="7"/>
        <v>12942.087794319492</v>
      </c>
      <c r="I53" s="150">
        <f t="shared" si="8"/>
        <v>1617.7609742899365</v>
      </c>
      <c r="J53" s="150">
        <f t="shared" si="9"/>
        <v>3235.521948579873</v>
      </c>
      <c r="K53" s="150">
        <f t="shared" si="10"/>
        <v>1078507.316193291</v>
      </c>
      <c r="L53" s="32">
        <f t="shared" si="40"/>
        <v>1056419.4623214416</v>
      </c>
      <c r="M53" s="150">
        <f t="shared" si="11"/>
        <v>53531.163261441077</v>
      </c>
      <c r="N53" s="150">
        <f t="shared" si="12"/>
        <v>32625.833919306344</v>
      </c>
      <c r="O53" s="150">
        <f t="shared" si="13"/>
        <v>15660.400281267046</v>
      </c>
      <c r="P53" s="150">
        <f t="shared" si="14"/>
        <v>1957.5500351583808</v>
      </c>
      <c r="Q53" s="150">
        <f t="shared" si="15"/>
        <v>3915.1000703167615</v>
      </c>
      <c r="R53" s="150">
        <f t="shared" si="16"/>
        <v>209229.47292451159</v>
      </c>
      <c r="S53" s="150">
        <f t="shared" si="17"/>
        <v>1305033.3567722538</v>
      </c>
      <c r="T53" s="28">
        <f t="shared" si="41"/>
        <v>1278338.6975131461</v>
      </c>
      <c r="U53" s="150">
        <f t="shared" si="18"/>
        <v>61873.36700064547</v>
      </c>
      <c r="V53" s="150">
        <f t="shared" si="19"/>
        <v>45629.326696641205</v>
      </c>
      <c r="W53" s="150">
        <f t="shared" si="20"/>
        <v>21902.076814387779</v>
      </c>
      <c r="X53" s="150">
        <f t="shared" si="21"/>
        <v>2737.7596017984724</v>
      </c>
      <c r="Y53" s="150">
        <f t="shared" si="22"/>
        <v>5475.5192035969449</v>
      </c>
      <c r="Z53" s="150">
        <f t="shared" si="23"/>
        <v>396975.14226077846</v>
      </c>
      <c r="AA53" s="150">
        <f t="shared" si="24"/>
        <v>1508407.4941038415</v>
      </c>
      <c r="AB53" s="24">
        <f t="shared" si="42"/>
        <v>1482228.6662550182</v>
      </c>
      <c r="AC53" s="150">
        <f t="shared" si="25"/>
        <v>73282.482617010566</v>
      </c>
      <c r="AD53" s="150">
        <f t="shared" si="26"/>
        <v>54043.128773606608</v>
      </c>
      <c r="AE53" s="150">
        <f t="shared" si="27"/>
        <v>25940.701811331171</v>
      </c>
      <c r="AF53" s="150">
        <f t="shared" si="28"/>
        <v>3242.5877264163964</v>
      </c>
      <c r="AG53" s="150">
        <f t="shared" si="29"/>
        <v>6485.1754528327929</v>
      </c>
      <c r="AH53" s="150">
        <f t="shared" si="30"/>
        <v>653921.85816064</v>
      </c>
      <c r="AI53" s="150">
        <f t="shared" si="31"/>
        <v>1786549.7115241855</v>
      </c>
      <c r="AJ53" s="20">
        <f t="shared" si="43"/>
        <v>1755632.7790174242</v>
      </c>
      <c r="AK53" s="150">
        <f t="shared" si="32"/>
        <v>85649.88996422659</v>
      </c>
      <c r="AL53" s="150">
        <f t="shared" si="33"/>
        <v>63163.635666833768</v>
      </c>
      <c r="AM53" s="150">
        <f t="shared" si="34"/>
        <v>30318.545120080209</v>
      </c>
      <c r="AN53" s="150">
        <f t="shared" si="35"/>
        <v>3789.8181400100261</v>
      </c>
      <c r="AO53" s="150">
        <f t="shared" si="36"/>
        <v>7579.6362800200523</v>
      </c>
      <c r="AP53" s="150">
        <f t="shared" si="37"/>
        <v>932295.26244246645</v>
      </c>
      <c r="AQ53" s="150">
        <f t="shared" si="38"/>
        <v>2088054.0716308684</v>
      </c>
      <c r="AR53" s="17">
        <f t="shared" si="44"/>
        <v>2051845.894782403</v>
      </c>
      <c r="AS53" s="150">
        <f t="shared" si="39"/>
        <v>873073.93580284435</v>
      </c>
    </row>
    <row r="54" spans="1:45" x14ac:dyDescent="0.3">
      <c r="A54">
        <v>9986</v>
      </c>
      <c r="B54" t="s">
        <v>1659</v>
      </c>
      <c r="C54" t="s">
        <v>1664</v>
      </c>
      <c r="D54" s="36">
        <v>439810</v>
      </c>
      <c r="E54" s="6">
        <f t="shared" si="4"/>
        <v>536353.65853658528</v>
      </c>
      <c r="F54" s="150">
        <f t="shared" si="5"/>
        <v>23823.137441592171</v>
      </c>
      <c r="G54" s="150">
        <f t="shared" si="6"/>
        <v>14519.574734630398</v>
      </c>
      <c r="H54" s="150">
        <f t="shared" si="7"/>
        <v>6969.395872622591</v>
      </c>
      <c r="I54" s="150">
        <f t="shared" si="8"/>
        <v>871.17448407782388</v>
      </c>
      <c r="J54" s="150">
        <f t="shared" si="9"/>
        <v>1742.3489681556478</v>
      </c>
      <c r="K54" s="150">
        <f t="shared" si="10"/>
        <v>580782.98938521591</v>
      </c>
      <c r="L54" s="32">
        <f t="shared" si="40"/>
        <v>568888.54081895575</v>
      </c>
      <c r="M54" s="150">
        <f t="shared" si="11"/>
        <v>28826.868911731908</v>
      </c>
      <c r="N54" s="150">
        <f t="shared" si="12"/>
        <v>17569.217260130616</v>
      </c>
      <c r="O54" s="150">
        <f t="shared" si="13"/>
        <v>8433.2242848626956</v>
      </c>
      <c r="P54" s="150">
        <f t="shared" si="14"/>
        <v>1054.153035607837</v>
      </c>
      <c r="Q54" s="150">
        <f t="shared" si="15"/>
        <v>2108.3060712156739</v>
      </c>
      <c r="R54" s="150">
        <f t="shared" si="16"/>
        <v>112671.39028921763</v>
      </c>
      <c r="S54" s="150">
        <f t="shared" si="17"/>
        <v>702768.69040522457</v>
      </c>
      <c r="T54" s="28">
        <f t="shared" si="41"/>
        <v>688393.44809361314</v>
      </c>
      <c r="U54" s="150">
        <f t="shared" si="18"/>
        <v>33319.198219999045</v>
      </c>
      <c r="V54" s="150">
        <f t="shared" si="19"/>
        <v>24571.680103244133</v>
      </c>
      <c r="W54" s="150">
        <f t="shared" si="20"/>
        <v>11794.406449557184</v>
      </c>
      <c r="X54" s="150">
        <f t="shared" si="21"/>
        <v>1474.300806194648</v>
      </c>
      <c r="Y54" s="150">
        <f t="shared" si="22"/>
        <v>2948.601612389296</v>
      </c>
      <c r="Z54" s="150">
        <f t="shared" si="23"/>
        <v>213773.61689822396</v>
      </c>
      <c r="AA54" s="150">
        <f t="shared" si="24"/>
        <v>812286.94556178956</v>
      </c>
      <c r="AB54" s="24">
        <f t="shared" si="42"/>
        <v>798189.48171675473</v>
      </c>
      <c r="AC54" s="150">
        <f t="shared" si="25"/>
        <v>39463.078909934498</v>
      </c>
      <c r="AD54" s="150">
        <f t="shared" si="26"/>
        <v>29102.565567798301</v>
      </c>
      <c r="AE54" s="150">
        <f t="shared" si="27"/>
        <v>13969.231472543184</v>
      </c>
      <c r="AF54" s="150">
        <f t="shared" si="28"/>
        <v>1746.153934067898</v>
      </c>
      <c r="AG54" s="150">
        <f t="shared" si="29"/>
        <v>3492.3078681357961</v>
      </c>
      <c r="AH54" s="150">
        <f t="shared" si="30"/>
        <v>352141.04337035946</v>
      </c>
      <c r="AI54" s="150">
        <f t="shared" si="31"/>
        <v>962068.28323300171</v>
      </c>
      <c r="AJ54" s="20">
        <f t="shared" si="43"/>
        <v>945419.32015755819</v>
      </c>
      <c r="AK54" s="150">
        <f t="shared" si="32"/>
        <v>46123.005738630673</v>
      </c>
      <c r="AL54" s="150">
        <f t="shared" si="33"/>
        <v>34014.01603143855</v>
      </c>
      <c r="AM54" s="150">
        <f t="shared" si="34"/>
        <v>16326.727695090503</v>
      </c>
      <c r="AN54" s="150">
        <f t="shared" si="35"/>
        <v>2040.8409618863129</v>
      </c>
      <c r="AO54" s="150">
        <f t="shared" si="36"/>
        <v>4081.6819237726259</v>
      </c>
      <c r="AP54" s="150">
        <f t="shared" si="37"/>
        <v>502046.87662403297</v>
      </c>
      <c r="AQ54" s="150">
        <f t="shared" si="38"/>
        <v>1124430.2820310264</v>
      </c>
      <c r="AR54" s="17">
        <f t="shared" si="44"/>
        <v>1104931.9505181122</v>
      </c>
      <c r="AS54" s="150">
        <f t="shared" si="39"/>
        <v>470155.81885864114</v>
      </c>
    </row>
    <row r="55" spans="1:45" x14ac:dyDescent="0.3">
      <c r="A55">
        <v>9843</v>
      </c>
      <c r="B55" t="s">
        <v>1336</v>
      </c>
      <c r="C55" t="s">
        <v>1337</v>
      </c>
      <c r="D55" s="36">
        <v>389990.01</v>
      </c>
      <c r="E55" s="6">
        <f t="shared" si="4"/>
        <v>475597.57317073166</v>
      </c>
      <c r="F55" s="150">
        <f t="shared" si="5"/>
        <v>21124.543800909269</v>
      </c>
      <c r="G55" s="150">
        <f t="shared" si="6"/>
        <v>12874.852995507734</v>
      </c>
      <c r="H55" s="150">
        <f t="shared" si="7"/>
        <v>6179.9294378437125</v>
      </c>
      <c r="I55" s="150">
        <f t="shared" si="8"/>
        <v>772.49117973046407</v>
      </c>
      <c r="J55" s="150">
        <f t="shared" si="9"/>
        <v>1544.9823594609281</v>
      </c>
      <c r="K55" s="150">
        <f t="shared" si="10"/>
        <v>514994.11982030934</v>
      </c>
      <c r="L55" s="32">
        <f t="shared" si="40"/>
        <v>504447.02876894554</v>
      </c>
      <c r="M55" s="150">
        <f t="shared" si="11"/>
        <v>25561.471760885415</v>
      </c>
      <c r="N55" s="150">
        <f t="shared" si="12"/>
        <v>15579.043711990431</v>
      </c>
      <c r="O55" s="150">
        <f t="shared" si="13"/>
        <v>7477.940981755406</v>
      </c>
      <c r="P55" s="150">
        <f t="shared" si="14"/>
        <v>934.74262271942575</v>
      </c>
      <c r="Q55" s="150">
        <f t="shared" si="15"/>
        <v>1869.4852454388515</v>
      </c>
      <c r="R55" s="150">
        <f t="shared" si="16"/>
        <v>99908.407324994623</v>
      </c>
      <c r="S55" s="150">
        <f t="shared" si="17"/>
        <v>623161.74847961718</v>
      </c>
      <c r="T55" s="28">
        <f t="shared" si="41"/>
        <v>610414.87848380592</v>
      </c>
      <c r="U55" s="150">
        <f t="shared" si="18"/>
        <v>29544.927234509018</v>
      </c>
      <c r="V55" s="150">
        <f t="shared" si="19"/>
        <v>21788.294420729366</v>
      </c>
      <c r="W55" s="150">
        <f t="shared" si="20"/>
        <v>10458.381321950095</v>
      </c>
      <c r="X55" s="150">
        <f t="shared" si="21"/>
        <v>1307.2976652437619</v>
      </c>
      <c r="Y55" s="150">
        <f t="shared" si="22"/>
        <v>2614.5953304875238</v>
      </c>
      <c r="Z55" s="150">
        <f t="shared" si="23"/>
        <v>189558.16146034547</v>
      </c>
      <c r="AA55" s="150">
        <f t="shared" si="24"/>
        <v>720274.19572659058</v>
      </c>
      <c r="AB55" s="24">
        <f t="shared" si="42"/>
        <v>707773.63851802377</v>
      </c>
      <c r="AC55" s="150">
        <f t="shared" si="25"/>
        <v>34992.852683468191</v>
      </c>
      <c r="AD55" s="150">
        <f t="shared" si="26"/>
        <v>25805.938557129932</v>
      </c>
      <c r="AE55" s="150">
        <f t="shared" si="27"/>
        <v>12386.850507422367</v>
      </c>
      <c r="AF55" s="150">
        <f t="shared" si="28"/>
        <v>1548.3563134277958</v>
      </c>
      <c r="AG55" s="150">
        <f t="shared" si="29"/>
        <v>3096.7126268555917</v>
      </c>
      <c r="AH55" s="150">
        <f t="shared" si="30"/>
        <v>312251.85654127219</v>
      </c>
      <c r="AI55" s="150">
        <f t="shared" si="31"/>
        <v>853088.87792165065</v>
      </c>
      <c r="AJ55" s="20">
        <f t="shared" si="43"/>
        <v>838325.84552974999</v>
      </c>
      <c r="AK55" s="150">
        <f t="shared" si="32"/>
        <v>40898.368543777164</v>
      </c>
      <c r="AL55" s="150">
        <f t="shared" si="33"/>
        <v>30161.038749098203</v>
      </c>
      <c r="AM55" s="150">
        <f t="shared" si="34"/>
        <v>14477.298599567137</v>
      </c>
      <c r="AN55" s="150">
        <f t="shared" si="35"/>
        <v>1809.6623249458921</v>
      </c>
      <c r="AO55" s="150">
        <f t="shared" si="36"/>
        <v>3619.3246498917842</v>
      </c>
      <c r="AP55" s="150">
        <f t="shared" si="37"/>
        <v>445176.93193668948</v>
      </c>
      <c r="AQ55" s="150">
        <f t="shared" si="38"/>
        <v>997059.13220159349</v>
      </c>
      <c r="AR55" s="17">
        <f t="shared" si="44"/>
        <v>979769.49690065719</v>
      </c>
      <c r="AS55" s="150">
        <f t="shared" si="39"/>
        <v>416898.37088342611</v>
      </c>
    </row>
    <row r="56" spans="1:45" x14ac:dyDescent="0.3">
      <c r="A56">
        <v>9983</v>
      </c>
      <c r="B56" t="s">
        <v>1641</v>
      </c>
      <c r="C56" t="s">
        <v>1642</v>
      </c>
      <c r="D56" s="36">
        <v>164800</v>
      </c>
      <c r="E56" s="6">
        <f t="shared" si="4"/>
        <v>200975.60975609755</v>
      </c>
      <c r="F56" s="150">
        <f t="shared" si="5"/>
        <v>8926.7025542265746</v>
      </c>
      <c r="G56" s="150">
        <f t="shared" si="6"/>
        <v>5440.5900644985104</v>
      </c>
      <c r="H56" s="150">
        <f t="shared" si="7"/>
        <v>2611.4832309592848</v>
      </c>
      <c r="I56" s="150">
        <f t="shared" si="8"/>
        <v>326.4354038699106</v>
      </c>
      <c r="J56" s="150">
        <f t="shared" si="9"/>
        <v>652.8708077398212</v>
      </c>
      <c r="K56" s="150">
        <f t="shared" si="10"/>
        <v>217623.6025799404</v>
      </c>
      <c r="L56" s="32">
        <f t="shared" si="40"/>
        <v>213166.66634902323</v>
      </c>
      <c r="M56" s="150">
        <f t="shared" si="11"/>
        <v>10801.637062944041</v>
      </c>
      <c r="N56" s="150">
        <f t="shared" si="12"/>
        <v>6583.3132590653368</v>
      </c>
      <c r="O56" s="150">
        <f t="shared" si="13"/>
        <v>3159.9903643513612</v>
      </c>
      <c r="P56" s="150">
        <f t="shared" si="14"/>
        <v>394.99879554392015</v>
      </c>
      <c r="Q56" s="150">
        <f t="shared" si="15"/>
        <v>789.99759108784031</v>
      </c>
      <c r="R56" s="150">
        <f t="shared" si="16"/>
        <v>42218.787930385995</v>
      </c>
      <c r="S56" s="150">
        <f t="shared" si="17"/>
        <v>263332.53036261344</v>
      </c>
      <c r="T56" s="28">
        <f t="shared" si="41"/>
        <v>257946.02270486677</v>
      </c>
      <c r="U56" s="150">
        <f t="shared" si="18"/>
        <v>12484.945468852104</v>
      </c>
      <c r="V56" s="150">
        <f t="shared" si="19"/>
        <v>9207.1869239322295</v>
      </c>
      <c r="W56" s="150">
        <f t="shared" si="20"/>
        <v>4419.4497234874707</v>
      </c>
      <c r="X56" s="150">
        <f t="shared" si="21"/>
        <v>552.43121543593384</v>
      </c>
      <c r="Y56" s="150">
        <f t="shared" si="22"/>
        <v>1104.8624308718677</v>
      </c>
      <c r="Z56" s="150">
        <f t="shared" si="23"/>
        <v>80102.526238210397</v>
      </c>
      <c r="AA56" s="150">
        <f t="shared" si="24"/>
        <v>304369.81566718116</v>
      </c>
      <c r="AB56" s="24">
        <f t="shared" si="42"/>
        <v>299087.39361751941</v>
      </c>
      <c r="AC56" s="150">
        <f t="shared" si="25"/>
        <v>14787.102167656956</v>
      </c>
      <c r="AD56" s="150">
        <f t="shared" si="26"/>
        <v>10904.942601516928</v>
      </c>
      <c r="AE56" s="150">
        <f t="shared" si="27"/>
        <v>5234.3724487281261</v>
      </c>
      <c r="AF56" s="150">
        <f t="shared" si="28"/>
        <v>654.29655609101576</v>
      </c>
      <c r="AG56" s="150">
        <f t="shared" si="29"/>
        <v>1308.5931121820315</v>
      </c>
      <c r="AH56" s="150">
        <f t="shared" si="30"/>
        <v>131949.80547835483</v>
      </c>
      <c r="AI56" s="150">
        <f t="shared" si="31"/>
        <v>360493.9702980803</v>
      </c>
      <c r="AJ56" s="20">
        <f t="shared" si="43"/>
        <v>354255.48296301952</v>
      </c>
      <c r="AK56" s="150">
        <f t="shared" si="32"/>
        <v>17282.625101126247</v>
      </c>
      <c r="AL56" s="150">
        <f t="shared" si="33"/>
        <v>12745.29874714325</v>
      </c>
      <c r="AM56" s="150">
        <f t="shared" si="34"/>
        <v>6117.7433986287597</v>
      </c>
      <c r="AN56" s="150">
        <f t="shared" si="35"/>
        <v>764.71792482859496</v>
      </c>
      <c r="AO56" s="150">
        <f t="shared" si="36"/>
        <v>1529.4358496571899</v>
      </c>
      <c r="AP56" s="150">
        <f t="shared" si="37"/>
        <v>188120.60950783436</v>
      </c>
      <c r="AQ56" s="150">
        <f t="shared" si="38"/>
        <v>421332.18998820661</v>
      </c>
      <c r="AR56" s="17">
        <f t="shared" si="44"/>
        <v>414026.02361334412</v>
      </c>
      <c r="AS56" s="150">
        <f t="shared" si="39"/>
        <v>176170.79863555639</v>
      </c>
    </row>
    <row r="57" spans="1:45" x14ac:dyDescent="0.3">
      <c r="A57">
        <v>9172</v>
      </c>
      <c r="B57" t="s">
        <v>1086</v>
      </c>
      <c r="C57" t="s">
        <v>1331</v>
      </c>
      <c r="D57" s="36">
        <v>468000</v>
      </c>
      <c r="E57" s="6">
        <f t="shared" si="4"/>
        <v>570731.70731707313</v>
      </c>
      <c r="F57" s="150">
        <f t="shared" si="5"/>
        <v>25350.101913701681</v>
      </c>
      <c r="G57" s="150">
        <f t="shared" si="6"/>
        <v>15450.219357920527</v>
      </c>
      <c r="H57" s="150">
        <f t="shared" si="7"/>
        <v>7416.1052918018522</v>
      </c>
      <c r="I57" s="150">
        <f t="shared" si="8"/>
        <v>927.01316147523153</v>
      </c>
      <c r="J57" s="150">
        <f t="shared" si="9"/>
        <v>1854.0263229504631</v>
      </c>
      <c r="K57" s="150">
        <f t="shared" si="10"/>
        <v>618008.77431682101</v>
      </c>
      <c r="L57" s="32">
        <f t="shared" si="40"/>
        <v>605351.9408455271</v>
      </c>
      <c r="M57" s="150">
        <f t="shared" si="11"/>
        <v>30674.551853506131</v>
      </c>
      <c r="N57" s="150">
        <f t="shared" si="12"/>
        <v>18695.331342491365</v>
      </c>
      <c r="O57" s="150">
        <f t="shared" si="13"/>
        <v>8973.7590443958561</v>
      </c>
      <c r="P57" s="150">
        <f t="shared" si="14"/>
        <v>1121.719880549482</v>
      </c>
      <c r="Q57" s="150">
        <f t="shared" si="15"/>
        <v>2243.439761098964</v>
      </c>
      <c r="R57" s="150">
        <f t="shared" si="16"/>
        <v>119893.15989939711</v>
      </c>
      <c r="S57" s="150">
        <f t="shared" si="17"/>
        <v>747813.2536996546</v>
      </c>
      <c r="T57" s="28">
        <f t="shared" si="41"/>
        <v>732516.61787547125</v>
      </c>
      <c r="U57" s="150">
        <f t="shared" si="18"/>
        <v>35454.820870283889</v>
      </c>
      <c r="V57" s="150">
        <f t="shared" si="19"/>
        <v>26146.623060681333</v>
      </c>
      <c r="W57" s="150">
        <f t="shared" si="20"/>
        <v>12550.379069127041</v>
      </c>
      <c r="X57" s="150">
        <f t="shared" si="21"/>
        <v>1568.7973836408801</v>
      </c>
      <c r="Y57" s="150">
        <f t="shared" si="22"/>
        <v>3137.5947672817601</v>
      </c>
      <c r="Z57" s="150">
        <f t="shared" si="23"/>
        <v>227475.62062792759</v>
      </c>
      <c r="AA57" s="150">
        <f t="shared" si="24"/>
        <v>864351.17555971351</v>
      </c>
      <c r="AB57" s="24">
        <f t="shared" si="42"/>
        <v>849350.12265169341</v>
      </c>
      <c r="AC57" s="150">
        <f t="shared" si="25"/>
        <v>41992.498874171448</v>
      </c>
      <c r="AD57" s="150">
        <f t="shared" si="26"/>
        <v>30967.919523725257</v>
      </c>
      <c r="AE57" s="150">
        <f t="shared" si="27"/>
        <v>14864.601371388124</v>
      </c>
      <c r="AF57" s="150">
        <f t="shared" si="28"/>
        <v>1858.0751714235155</v>
      </c>
      <c r="AG57" s="150">
        <f t="shared" si="29"/>
        <v>3716.150342847031</v>
      </c>
      <c r="AH57" s="150">
        <f t="shared" si="30"/>
        <v>374711.82623707561</v>
      </c>
      <c r="AI57" s="150">
        <f t="shared" si="31"/>
        <v>1023732.8768173639</v>
      </c>
      <c r="AJ57" s="20">
        <f t="shared" si="43"/>
        <v>1006016.7841425553</v>
      </c>
      <c r="AK57" s="150">
        <f t="shared" si="32"/>
        <v>49079.299437664347</v>
      </c>
      <c r="AL57" s="150">
        <f t="shared" si="33"/>
        <v>36194.173626596123</v>
      </c>
      <c r="AM57" s="150">
        <f t="shared" si="34"/>
        <v>17373.20334076614</v>
      </c>
      <c r="AN57" s="150">
        <f t="shared" si="35"/>
        <v>2171.6504175957675</v>
      </c>
      <c r="AO57" s="150">
        <f t="shared" si="36"/>
        <v>4343.300835191535</v>
      </c>
      <c r="AP57" s="150">
        <f t="shared" si="37"/>
        <v>534226.00272855884</v>
      </c>
      <c r="AQ57" s="150">
        <f t="shared" si="38"/>
        <v>1196501.607490781</v>
      </c>
      <c r="AR57" s="17">
        <f t="shared" si="44"/>
        <v>1175753.5136592539</v>
      </c>
      <c r="AS57" s="150">
        <f t="shared" si="39"/>
        <v>500290.86020291498</v>
      </c>
    </row>
    <row r="58" spans="1:45" x14ac:dyDescent="0.3">
      <c r="A58">
        <v>5406</v>
      </c>
      <c r="B58" t="s">
        <v>1055</v>
      </c>
      <c r="C58" t="s">
        <v>1247</v>
      </c>
      <c r="D58" s="36">
        <v>35577</v>
      </c>
      <c r="E58" s="6">
        <f t="shared" si="4"/>
        <v>43386.585365853658</v>
      </c>
      <c r="F58" s="150">
        <f t="shared" si="5"/>
        <v>1927.095247401207</v>
      </c>
      <c r="G58" s="150">
        <f t="shared" si="6"/>
        <v>1174.5137908049971</v>
      </c>
      <c r="H58" s="150">
        <f t="shared" si="7"/>
        <v>563.76661958639852</v>
      </c>
      <c r="I58" s="150">
        <f t="shared" si="8"/>
        <v>70.470827448299815</v>
      </c>
      <c r="J58" s="150">
        <f t="shared" si="9"/>
        <v>140.94165489659963</v>
      </c>
      <c r="K58" s="150">
        <f t="shared" si="10"/>
        <v>46980.55163219988</v>
      </c>
      <c r="L58" s="32">
        <f t="shared" si="40"/>
        <v>46018.388887737863</v>
      </c>
      <c r="M58" s="150">
        <f t="shared" si="11"/>
        <v>2331.8558360944185</v>
      </c>
      <c r="N58" s="150">
        <f t="shared" si="12"/>
        <v>1421.2047076320841</v>
      </c>
      <c r="O58" s="150">
        <f t="shared" si="13"/>
        <v>682.17825966340035</v>
      </c>
      <c r="P58" s="150">
        <f t="shared" si="14"/>
        <v>85.272282457925044</v>
      </c>
      <c r="Q58" s="150">
        <f t="shared" si="15"/>
        <v>170.54456491585009</v>
      </c>
      <c r="R58" s="150">
        <f t="shared" si="16"/>
        <v>9114.1857900445557</v>
      </c>
      <c r="S58" s="150">
        <f t="shared" si="17"/>
        <v>56848.188305283365</v>
      </c>
      <c r="T58" s="28">
        <f t="shared" si="41"/>
        <v>55685.349816571885</v>
      </c>
      <c r="U58" s="150">
        <f t="shared" si="18"/>
        <v>2695.2482096198505</v>
      </c>
      <c r="V58" s="150">
        <f t="shared" si="19"/>
        <v>1987.6461722860254</v>
      </c>
      <c r="W58" s="150">
        <f t="shared" si="20"/>
        <v>954.07016269729218</v>
      </c>
      <c r="X58" s="150">
        <f t="shared" si="21"/>
        <v>119.25877033716152</v>
      </c>
      <c r="Y58" s="150">
        <f t="shared" si="22"/>
        <v>238.51754067432304</v>
      </c>
      <c r="Z58" s="150">
        <f t="shared" si="23"/>
        <v>17292.52169888842</v>
      </c>
      <c r="AA58" s="150">
        <f t="shared" si="24"/>
        <v>65707.311480529766</v>
      </c>
      <c r="AB58" s="24">
        <f t="shared" si="42"/>
        <v>64566.942977733546</v>
      </c>
      <c r="AC58" s="150">
        <f t="shared" si="25"/>
        <v>3192.2374624923032</v>
      </c>
      <c r="AD58" s="150">
        <f t="shared" si="26"/>
        <v>2354.1574207170374</v>
      </c>
      <c r="AE58" s="150">
        <f t="shared" si="27"/>
        <v>1129.995561944178</v>
      </c>
      <c r="AF58" s="150">
        <f t="shared" si="28"/>
        <v>141.24944524302225</v>
      </c>
      <c r="AG58" s="150">
        <f t="shared" si="29"/>
        <v>282.4988904860445</v>
      </c>
      <c r="AH58" s="150">
        <f t="shared" si="30"/>
        <v>28485.304790676153</v>
      </c>
      <c r="AI58" s="150">
        <f t="shared" si="31"/>
        <v>77823.38580882769</v>
      </c>
      <c r="AJ58" s="20">
        <f t="shared" si="43"/>
        <v>76476.622071452337</v>
      </c>
      <c r="AK58" s="150">
        <f t="shared" si="32"/>
        <v>3730.9705899439837</v>
      </c>
      <c r="AL58" s="150">
        <f t="shared" si="33"/>
        <v>2751.453237421817</v>
      </c>
      <c r="AM58" s="150">
        <f t="shared" si="34"/>
        <v>1320.6975539624721</v>
      </c>
      <c r="AN58" s="150">
        <f t="shared" si="35"/>
        <v>165.08719424530901</v>
      </c>
      <c r="AO58" s="150">
        <f t="shared" si="36"/>
        <v>330.17438849061801</v>
      </c>
      <c r="AP58" s="150">
        <f t="shared" si="37"/>
        <v>40611.449784346019</v>
      </c>
      <c r="AQ58" s="150">
        <f t="shared" si="38"/>
        <v>90957.131815597255</v>
      </c>
      <c r="AR58" s="17">
        <f t="shared" si="44"/>
        <v>89379.877682596751</v>
      </c>
      <c r="AS58" s="150">
        <f t="shared" si="39"/>
        <v>38031.726353502367</v>
      </c>
    </row>
    <row r="59" spans="1:45" x14ac:dyDescent="0.3">
      <c r="A59">
        <v>6013</v>
      </c>
      <c r="B59" t="s">
        <v>1477</v>
      </c>
      <c r="C59" t="s">
        <v>1478</v>
      </c>
      <c r="D59" s="36">
        <v>170500</v>
      </c>
      <c r="E59" s="6">
        <f t="shared" si="4"/>
        <v>207926.82926829267</v>
      </c>
      <c r="F59" s="150">
        <f t="shared" si="5"/>
        <v>9235.4537954831976</v>
      </c>
      <c r="G59" s="150">
        <f t="shared" si="6"/>
        <v>5628.7658130885684</v>
      </c>
      <c r="H59" s="150">
        <f t="shared" si="7"/>
        <v>2701.8075902825126</v>
      </c>
      <c r="I59" s="150">
        <f t="shared" si="8"/>
        <v>337.72594878531407</v>
      </c>
      <c r="J59" s="150">
        <f t="shared" si="9"/>
        <v>675.45189757062815</v>
      </c>
      <c r="K59" s="150">
        <f t="shared" si="10"/>
        <v>225150.63252354271</v>
      </c>
      <c r="L59" s="32">
        <f t="shared" si="40"/>
        <v>220539.54255162901</v>
      </c>
      <c r="M59" s="150">
        <f t="shared" si="11"/>
        <v>11175.237373980332</v>
      </c>
      <c r="N59" s="150">
        <f t="shared" si="12"/>
        <v>6811.012807467474</v>
      </c>
      <c r="O59" s="150">
        <f t="shared" si="13"/>
        <v>3269.2861475843874</v>
      </c>
      <c r="P59" s="150">
        <f t="shared" si="14"/>
        <v>408.66076844804843</v>
      </c>
      <c r="Q59" s="150">
        <f t="shared" si="15"/>
        <v>817.32153689609686</v>
      </c>
      <c r="R59" s="150">
        <f t="shared" si="16"/>
        <v>43679.02513428891</v>
      </c>
      <c r="S59" s="150">
        <f t="shared" si="17"/>
        <v>272440.51229869894</v>
      </c>
      <c r="T59" s="28">
        <f t="shared" si="41"/>
        <v>266867.69946104242</v>
      </c>
      <c r="U59" s="150">
        <f t="shared" si="18"/>
        <v>12916.767005092741</v>
      </c>
      <c r="V59" s="150">
        <f t="shared" si="19"/>
        <v>9525.6393842866819</v>
      </c>
      <c r="W59" s="150">
        <f t="shared" si="20"/>
        <v>4572.3069044576068</v>
      </c>
      <c r="X59" s="150">
        <f t="shared" si="21"/>
        <v>571.53836305720085</v>
      </c>
      <c r="Y59" s="150">
        <f t="shared" si="22"/>
        <v>1143.0767261144017</v>
      </c>
      <c r="Z59" s="150">
        <f t="shared" si="23"/>
        <v>82873.062643294121</v>
      </c>
      <c r="AA59" s="150">
        <f t="shared" si="24"/>
        <v>314897.16972848534</v>
      </c>
      <c r="AB59" s="24">
        <f t="shared" si="42"/>
        <v>309432.04254725156</v>
      </c>
      <c r="AC59" s="150">
        <f t="shared" si="25"/>
        <v>15298.549269329556</v>
      </c>
      <c r="AD59" s="150">
        <f t="shared" si="26"/>
        <v>11282.115980331531</v>
      </c>
      <c r="AE59" s="150">
        <f t="shared" si="27"/>
        <v>5415.4156705591349</v>
      </c>
      <c r="AF59" s="150">
        <f t="shared" si="28"/>
        <v>676.92695881989187</v>
      </c>
      <c r="AG59" s="150">
        <f t="shared" si="29"/>
        <v>1353.8539176397837</v>
      </c>
      <c r="AH59" s="150">
        <f t="shared" si="30"/>
        <v>136513.60336201152</v>
      </c>
      <c r="AI59" s="150">
        <f t="shared" si="31"/>
        <v>372962.51174649689</v>
      </c>
      <c r="AJ59" s="20">
        <f t="shared" si="43"/>
        <v>366508.25148783263</v>
      </c>
      <c r="AK59" s="150">
        <f t="shared" si="32"/>
        <v>17880.385799405492</v>
      </c>
      <c r="AL59" s="150">
        <f t="shared" si="33"/>
        <v>13186.12522080051</v>
      </c>
      <c r="AM59" s="150">
        <f t="shared" si="34"/>
        <v>6329.3401059842454</v>
      </c>
      <c r="AN59" s="150">
        <f t="shared" si="35"/>
        <v>791.16751324803067</v>
      </c>
      <c r="AO59" s="150">
        <f t="shared" si="36"/>
        <v>1582.3350264960613</v>
      </c>
      <c r="AP59" s="150">
        <f t="shared" si="37"/>
        <v>194627.20825901555</v>
      </c>
      <c r="AQ59" s="150">
        <f t="shared" si="38"/>
        <v>435904.96597687638</v>
      </c>
      <c r="AR59" s="17">
        <f t="shared" si="44"/>
        <v>428346.09845919401</v>
      </c>
      <c r="AS59" s="150">
        <f t="shared" si="39"/>
        <v>182264.0847534124</v>
      </c>
    </row>
    <row r="60" spans="1:45" x14ac:dyDescent="0.3">
      <c r="A60">
        <v>5386</v>
      </c>
      <c r="B60" t="s">
        <v>1218</v>
      </c>
      <c r="C60" t="s">
        <v>1283</v>
      </c>
      <c r="D60" s="36">
        <v>58993.01</v>
      </c>
      <c r="E60" s="6">
        <f t="shared" si="4"/>
        <v>71942.695121951212</v>
      </c>
      <c r="F60" s="150">
        <f t="shared" si="5"/>
        <v>3195.4675549060312</v>
      </c>
      <c r="G60" s="150">
        <f t="shared" si="6"/>
        <v>1947.5533014615369</v>
      </c>
      <c r="H60" s="150">
        <f t="shared" si="7"/>
        <v>934.82558470153765</v>
      </c>
      <c r="I60" s="150">
        <f t="shared" si="8"/>
        <v>116.85319808769221</v>
      </c>
      <c r="J60" s="150">
        <f t="shared" si="9"/>
        <v>233.70639617538441</v>
      </c>
      <c r="K60" s="150">
        <f t="shared" si="10"/>
        <v>77902.132058461473</v>
      </c>
      <c r="L60" s="32">
        <f t="shared" si="40"/>
        <v>76306.694657734159</v>
      </c>
      <c r="M60" s="150">
        <f t="shared" si="11"/>
        <v>3866.6327868363369</v>
      </c>
      <c r="N60" s="150">
        <f t="shared" si="12"/>
        <v>2356.6108308566377</v>
      </c>
      <c r="O60" s="150">
        <f t="shared" si="13"/>
        <v>1131.1731988111862</v>
      </c>
      <c r="P60" s="150">
        <f t="shared" si="14"/>
        <v>141.39664985139828</v>
      </c>
      <c r="Q60" s="150">
        <f t="shared" si="15"/>
        <v>282.79329970279656</v>
      </c>
      <c r="R60" s="150">
        <f t="shared" si="16"/>
        <v>15112.945258283618</v>
      </c>
      <c r="S60" s="150">
        <f t="shared" si="17"/>
        <v>94264.433234265511</v>
      </c>
      <c r="T60" s="28">
        <f t="shared" si="41"/>
        <v>92336.239665585148</v>
      </c>
      <c r="U60" s="150">
        <f t="shared" si="18"/>
        <v>4469.2021413437305</v>
      </c>
      <c r="V60" s="150">
        <f t="shared" si="19"/>
        <v>3295.8717856517187</v>
      </c>
      <c r="W60" s="150">
        <f t="shared" si="20"/>
        <v>1582.018457112825</v>
      </c>
      <c r="X60" s="150">
        <f t="shared" si="21"/>
        <v>197.75230713910312</v>
      </c>
      <c r="Y60" s="150">
        <f t="shared" si="22"/>
        <v>395.50461427820625</v>
      </c>
      <c r="Z60" s="150">
        <f t="shared" si="23"/>
        <v>28674.08453516995</v>
      </c>
      <c r="AA60" s="150">
        <f t="shared" si="24"/>
        <v>108954.43919509814</v>
      </c>
      <c r="AB60" s="24">
        <f t="shared" si="42"/>
        <v>107063.50486985593</v>
      </c>
      <c r="AC60" s="150">
        <f t="shared" si="25"/>
        <v>5293.2989444636432</v>
      </c>
      <c r="AD60" s="150">
        <f t="shared" si="26"/>
        <v>3903.6127909023917</v>
      </c>
      <c r="AE60" s="150">
        <f t="shared" si="27"/>
        <v>1873.7341396331481</v>
      </c>
      <c r="AF60" s="150">
        <f t="shared" si="28"/>
        <v>234.21676745414351</v>
      </c>
      <c r="AG60" s="150">
        <f t="shared" si="29"/>
        <v>468.43353490828702</v>
      </c>
      <c r="AH60" s="150">
        <f t="shared" si="30"/>
        <v>47233.714769918937</v>
      </c>
      <c r="AI60" s="150">
        <f t="shared" si="31"/>
        <v>129045.05093892204</v>
      </c>
      <c r="AJ60" s="20">
        <f t="shared" si="43"/>
        <v>126811.87651087523</v>
      </c>
      <c r="AK60" s="150">
        <f t="shared" si="32"/>
        <v>6186.614535297279</v>
      </c>
      <c r="AL60" s="150">
        <f t="shared" si="33"/>
        <v>4562.4000997767544</v>
      </c>
      <c r="AM60" s="150">
        <f t="shared" si="34"/>
        <v>2189.9520478928421</v>
      </c>
      <c r="AN60" s="150">
        <f t="shared" si="35"/>
        <v>273.74400598660526</v>
      </c>
      <c r="AO60" s="150">
        <f t="shared" si="36"/>
        <v>547.48801197321052</v>
      </c>
      <c r="AP60" s="150">
        <f t="shared" si="37"/>
        <v>67341.025472704903</v>
      </c>
      <c r="AQ60" s="150">
        <f t="shared" si="38"/>
        <v>150823.14379427288</v>
      </c>
      <c r="AR60" s="17">
        <f t="shared" si="44"/>
        <v>148207.77518981945</v>
      </c>
      <c r="AS60" s="150">
        <f t="shared" si="39"/>
        <v>63063.384014656331</v>
      </c>
    </row>
    <row r="61" spans="1:45" x14ac:dyDescent="0.3">
      <c r="A61">
        <v>9873</v>
      </c>
      <c r="B61" t="s">
        <v>1245</v>
      </c>
      <c r="C61" t="s">
        <v>1246</v>
      </c>
      <c r="D61" s="36">
        <v>30927.5</v>
      </c>
      <c r="E61" s="6">
        <f t="shared" si="4"/>
        <v>37716.463414634141</v>
      </c>
      <c r="F61" s="150">
        <f t="shared" si="5"/>
        <v>1675.2463182393349</v>
      </c>
      <c r="G61" s="150">
        <f t="shared" si="6"/>
        <v>1021.0185025471945</v>
      </c>
      <c r="H61" s="150">
        <f t="shared" si="7"/>
        <v>490.08888122265336</v>
      </c>
      <c r="I61" s="150">
        <f t="shared" si="8"/>
        <v>61.261110152831669</v>
      </c>
      <c r="J61" s="150">
        <f t="shared" si="9"/>
        <v>122.52222030566334</v>
      </c>
      <c r="K61" s="150">
        <f t="shared" si="10"/>
        <v>40840.740101887779</v>
      </c>
      <c r="L61" s="32">
        <f t="shared" si="40"/>
        <v>40004.320834401791</v>
      </c>
      <c r="M61" s="150">
        <f t="shared" si="11"/>
        <v>2027.1094069429719</v>
      </c>
      <c r="N61" s="150">
        <f t="shared" si="12"/>
        <v>1235.4697865275677</v>
      </c>
      <c r="O61" s="150">
        <f t="shared" si="13"/>
        <v>593.02549753323251</v>
      </c>
      <c r="P61" s="150">
        <f t="shared" si="14"/>
        <v>74.128187191654064</v>
      </c>
      <c r="Q61" s="150">
        <f t="shared" si="15"/>
        <v>148.25637438330813</v>
      </c>
      <c r="R61" s="150">
        <f t="shared" si="16"/>
        <v>7923.0677410012913</v>
      </c>
      <c r="S61" s="150">
        <f t="shared" si="17"/>
        <v>49418.791461102708</v>
      </c>
      <c r="T61" s="28">
        <f t="shared" si="41"/>
        <v>48407.922434494947</v>
      </c>
      <c r="U61" s="150">
        <f t="shared" si="18"/>
        <v>2343.0106249267196</v>
      </c>
      <c r="V61" s="150">
        <f t="shared" si="19"/>
        <v>1727.8839416863716</v>
      </c>
      <c r="W61" s="150">
        <f t="shared" si="20"/>
        <v>829.38429200945836</v>
      </c>
      <c r="X61" s="150">
        <f t="shared" si="21"/>
        <v>103.6730365011823</v>
      </c>
      <c r="Y61" s="150">
        <f t="shared" si="22"/>
        <v>207.34607300236459</v>
      </c>
      <c r="Z61" s="150">
        <f t="shared" si="23"/>
        <v>15032.590292671432</v>
      </c>
      <c r="AA61" s="150">
        <f t="shared" si="24"/>
        <v>57120.130303681704</v>
      </c>
      <c r="AB61" s="24">
        <f t="shared" si="42"/>
        <v>56128.794697244113</v>
      </c>
      <c r="AC61" s="150">
        <f t="shared" si="25"/>
        <v>2775.0491643823452</v>
      </c>
      <c r="AD61" s="150">
        <f t="shared" si="26"/>
        <v>2046.4964339102839</v>
      </c>
      <c r="AE61" s="150">
        <f t="shared" si="27"/>
        <v>982.3182882769363</v>
      </c>
      <c r="AF61" s="150">
        <f t="shared" si="28"/>
        <v>122.78978603461704</v>
      </c>
      <c r="AG61" s="150">
        <f t="shared" si="29"/>
        <v>245.57957206923408</v>
      </c>
      <c r="AH61" s="150">
        <f t="shared" si="30"/>
        <v>24762.606850314434</v>
      </c>
      <c r="AI61" s="150">
        <f t="shared" si="31"/>
        <v>67652.774674720131</v>
      </c>
      <c r="AJ61" s="20">
        <f t="shared" si="43"/>
        <v>66482.017289677082</v>
      </c>
      <c r="AK61" s="150">
        <f t="shared" si="32"/>
        <v>3243.3761396546233</v>
      </c>
      <c r="AL61" s="150">
        <f t="shared" si="33"/>
        <v>2391.8703094798107</v>
      </c>
      <c r="AM61" s="150">
        <f t="shared" si="34"/>
        <v>1148.0977485503092</v>
      </c>
      <c r="AN61" s="150">
        <f t="shared" si="35"/>
        <v>143.51221856878865</v>
      </c>
      <c r="AO61" s="150">
        <f t="shared" si="36"/>
        <v>287.02443713757731</v>
      </c>
      <c r="AP61" s="150">
        <f t="shared" si="37"/>
        <v>35304.005767922004</v>
      </c>
      <c r="AQ61" s="150">
        <f t="shared" si="38"/>
        <v>79070.092875365648</v>
      </c>
      <c r="AR61" s="17">
        <f t="shared" si="44"/>
        <v>77698.967507898662</v>
      </c>
      <c r="AS61" s="150">
        <f t="shared" si="39"/>
        <v>33061.422177191562</v>
      </c>
    </row>
    <row r="62" spans="1:45" x14ac:dyDescent="0.3">
      <c r="A62">
        <v>9796</v>
      </c>
      <c r="B62" t="s">
        <v>1244</v>
      </c>
      <c r="C62" t="s">
        <v>1282</v>
      </c>
      <c r="D62" s="36">
        <v>28631</v>
      </c>
      <c r="E62" s="6">
        <f t="shared" si="4"/>
        <v>34915.85365853658</v>
      </c>
      <c r="F62" s="150">
        <f t="shared" si="5"/>
        <v>1550.8520681435743</v>
      </c>
      <c r="G62" s="150">
        <f t="shared" si="6"/>
        <v>945.20348383893713</v>
      </c>
      <c r="H62" s="150">
        <f t="shared" si="7"/>
        <v>453.6976722426898</v>
      </c>
      <c r="I62" s="150">
        <f t="shared" si="8"/>
        <v>56.712209030336226</v>
      </c>
      <c r="J62" s="150">
        <f t="shared" si="9"/>
        <v>113.42441806067245</v>
      </c>
      <c r="K62" s="150">
        <f t="shared" si="10"/>
        <v>37808.139353557483</v>
      </c>
      <c r="L62" s="32">
        <f t="shared" si="40"/>
        <v>37033.827816983518</v>
      </c>
      <c r="M62" s="150">
        <f t="shared" si="11"/>
        <v>1876.587807943876</v>
      </c>
      <c r="N62" s="150">
        <f t="shared" si="12"/>
        <v>1143.7308368950219</v>
      </c>
      <c r="O62" s="150">
        <f t="shared" si="13"/>
        <v>548.99080170961054</v>
      </c>
      <c r="P62" s="150">
        <f t="shared" si="14"/>
        <v>68.623850213701317</v>
      </c>
      <c r="Q62" s="150">
        <f t="shared" si="15"/>
        <v>137.24770042740263</v>
      </c>
      <c r="R62" s="150">
        <f t="shared" si="16"/>
        <v>7334.7458570077752</v>
      </c>
      <c r="S62" s="150">
        <f t="shared" si="17"/>
        <v>45749.233475800873</v>
      </c>
      <c r="T62" s="28">
        <f t="shared" si="41"/>
        <v>44813.425825625243</v>
      </c>
      <c r="U62" s="150">
        <f t="shared" si="18"/>
        <v>2169.0320007202945</v>
      </c>
      <c r="V62" s="150">
        <f t="shared" si="19"/>
        <v>1599.5811214751434</v>
      </c>
      <c r="W62" s="150">
        <f t="shared" si="20"/>
        <v>767.79893830806884</v>
      </c>
      <c r="X62" s="150">
        <f t="shared" si="21"/>
        <v>95.974867288508605</v>
      </c>
      <c r="Y62" s="150">
        <f t="shared" si="22"/>
        <v>191.94973457701721</v>
      </c>
      <c r="Z62" s="150">
        <f t="shared" si="23"/>
        <v>13916.355756833747</v>
      </c>
      <c r="AA62" s="150">
        <f t="shared" si="24"/>
        <v>52878.714759508875</v>
      </c>
      <c r="AB62" s="24">
        <f t="shared" si="42"/>
        <v>51960.990088975712</v>
      </c>
      <c r="AC62" s="150">
        <f t="shared" si="25"/>
        <v>2568.9898189453047</v>
      </c>
      <c r="AD62" s="150">
        <f t="shared" si="26"/>
        <v>1894.5352647089267</v>
      </c>
      <c r="AE62" s="150">
        <f t="shared" si="27"/>
        <v>909.37692706028486</v>
      </c>
      <c r="AF62" s="150">
        <f t="shared" si="28"/>
        <v>113.67211588253561</v>
      </c>
      <c r="AG62" s="150">
        <f t="shared" si="29"/>
        <v>227.34423176507121</v>
      </c>
      <c r="AH62" s="150">
        <f t="shared" si="30"/>
        <v>22923.876702978014</v>
      </c>
      <c r="AI62" s="150">
        <f t="shared" si="31"/>
        <v>62629.264949055432</v>
      </c>
      <c r="AJ62" s="20">
        <f t="shared" si="43"/>
        <v>61545.441339285258</v>
      </c>
      <c r="AK62" s="150">
        <f t="shared" si="32"/>
        <v>3002.5415004268543</v>
      </c>
      <c r="AL62" s="150">
        <f t="shared" si="33"/>
        <v>2214.2636433826356</v>
      </c>
      <c r="AM62" s="150">
        <f t="shared" si="34"/>
        <v>1062.8465488236652</v>
      </c>
      <c r="AN62" s="150">
        <f t="shared" si="35"/>
        <v>132.85581860295815</v>
      </c>
      <c r="AO62" s="150">
        <f t="shared" si="36"/>
        <v>265.7116372059163</v>
      </c>
      <c r="AP62" s="150">
        <f t="shared" si="37"/>
        <v>32682.531376327704</v>
      </c>
      <c r="AQ62" s="150">
        <f t="shared" si="38"/>
        <v>73198.798128351598</v>
      </c>
      <c r="AR62" s="17">
        <f t="shared" si="44"/>
        <v>71929.48472132071</v>
      </c>
      <c r="AS62" s="150">
        <f t="shared" si="39"/>
        <v>30606.469270234313</v>
      </c>
    </row>
    <row r="63" spans="1:45" x14ac:dyDescent="0.3">
      <c r="A63">
        <v>9871</v>
      </c>
      <c r="B63" t="s">
        <v>1240</v>
      </c>
      <c r="C63" t="s">
        <v>1241</v>
      </c>
      <c r="D63" s="36">
        <v>38659.5</v>
      </c>
      <c r="E63" s="6">
        <f t="shared" si="4"/>
        <v>47145.731707317071</v>
      </c>
      <c r="F63" s="150">
        <f t="shared" si="5"/>
        <v>2094.0646686597224</v>
      </c>
      <c r="G63" s="150">
        <f t="shared" si="6"/>
        <v>1276.2772548451467</v>
      </c>
      <c r="H63" s="150">
        <f t="shared" si="7"/>
        <v>612.61308232567035</v>
      </c>
      <c r="I63" s="150">
        <f t="shared" si="8"/>
        <v>76.576635290708793</v>
      </c>
      <c r="J63" s="150">
        <f t="shared" si="9"/>
        <v>153.15327058141759</v>
      </c>
      <c r="K63" s="150">
        <f t="shared" si="10"/>
        <v>51051.09019380586</v>
      </c>
      <c r="L63" s="32">
        <f t="shared" si="40"/>
        <v>50005.56272888388</v>
      </c>
      <c r="M63" s="150">
        <f t="shared" si="11"/>
        <v>2533.8949516679922</v>
      </c>
      <c r="N63" s="150">
        <f t="shared" si="12"/>
        <v>1544.342226570609</v>
      </c>
      <c r="O63" s="150">
        <f t="shared" si="13"/>
        <v>741.28426875389232</v>
      </c>
      <c r="P63" s="150">
        <f t="shared" si="14"/>
        <v>92.66053359423654</v>
      </c>
      <c r="Q63" s="150">
        <f t="shared" si="15"/>
        <v>185.32106718847308</v>
      </c>
      <c r="R63" s="150">
        <f t="shared" si="16"/>
        <v>9903.8666989973153</v>
      </c>
      <c r="S63" s="150">
        <f t="shared" si="17"/>
        <v>61773.689062824356</v>
      </c>
      <c r="T63" s="28">
        <f t="shared" si="41"/>
        <v>60510.098693924745</v>
      </c>
      <c r="U63" s="150">
        <f t="shared" si="18"/>
        <v>2928.7727509289316</v>
      </c>
      <c r="V63" s="150">
        <f t="shared" si="19"/>
        <v>2159.861910714551</v>
      </c>
      <c r="W63" s="150">
        <f t="shared" si="20"/>
        <v>1036.7337171429847</v>
      </c>
      <c r="X63" s="150">
        <f t="shared" si="21"/>
        <v>129.59171464287309</v>
      </c>
      <c r="Y63" s="150">
        <f t="shared" si="22"/>
        <v>259.18342928574617</v>
      </c>
      <c r="Z63" s="150">
        <f t="shared" si="23"/>
        <v>18790.798623216597</v>
      </c>
      <c r="AA63" s="150">
        <f t="shared" si="24"/>
        <v>71400.393742629793</v>
      </c>
      <c r="AB63" s="24">
        <f t="shared" si="42"/>
        <v>70161.220227891332</v>
      </c>
      <c r="AC63" s="150">
        <f t="shared" si="25"/>
        <v>3468.8226714231437</v>
      </c>
      <c r="AD63" s="150">
        <f t="shared" si="26"/>
        <v>2558.1288137338815</v>
      </c>
      <c r="AE63" s="150">
        <f t="shared" si="27"/>
        <v>1227.9018305922632</v>
      </c>
      <c r="AF63" s="150">
        <f t="shared" si="28"/>
        <v>153.4877288240329</v>
      </c>
      <c r="AG63" s="150">
        <f t="shared" si="29"/>
        <v>306.9754576480658</v>
      </c>
      <c r="AH63" s="150">
        <f t="shared" si="30"/>
        <v>30953.358646179968</v>
      </c>
      <c r="AI63" s="150">
        <f t="shared" si="31"/>
        <v>84566.241776326671</v>
      </c>
      <c r="AJ63" s="20">
        <f t="shared" si="43"/>
        <v>83102.790313160513</v>
      </c>
      <c r="AK63" s="150">
        <f t="shared" si="32"/>
        <v>4054.2332833555229</v>
      </c>
      <c r="AL63" s="150">
        <f t="shared" si="33"/>
        <v>2989.847554096993</v>
      </c>
      <c r="AM63" s="150">
        <f t="shared" si="34"/>
        <v>1435.1268259665567</v>
      </c>
      <c r="AN63" s="150">
        <f t="shared" si="35"/>
        <v>179.39085324581959</v>
      </c>
      <c r="AO63" s="150">
        <f t="shared" si="36"/>
        <v>358.78170649163917</v>
      </c>
      <c r="AP63" s="150">
        <f t="shared" si="37"/>
        <v>44130.149898471624</v>
      </c>
      <c r="AQ63" s="150">
        <f t="shared" si="38"/>
        <v>98837.935672627878</v>
      </c>
      <c r="AR63" s="17">
        <f t="shared" si="44"/>
        <v>97124.023421602411</v>
      </c>
      <c r="AS63" s="150">
        <f t="shared" si="39"/>
        <v>41326.911346185028</v>
      </c>
    </row>
    <row r="64" spans="1:45" x14ac:dyDescent="0.3">
      <c r="A64">
        <v>9302</v>
      </c>
      <c r="B64" t="s">
        <v>188</v>
      </c>
      <c r="C64" t="s">
        <v>189</v>
      </c>
      <c r="D64" s="36">
        <v>502645</v>
      </c>
      <c r="E64" s="6">
        <f t="shared" si="4"/>
        <v>612981.70731707313</v>
      </c>
      <c r="F64" s="150">
        <f t="shared" si="5"/>
        <v>27226.713624813208</v>
      </c>
      <c r="G64" s="150">
        <f t="shared" si="6"/>
        <v>16593.964763166587</v>
      </c>
      <c r="H64" s="150">
        <f t="shared" si="7"/>
        <v>7965.1030863199621</v>
      </c>
      <c r="I64" s="150">
        <f t="shared" si="8"/>
        <v>995.63788578999527</v>
      </c>
      <c r="J64" s="150">
        <f t="shared" si="9"/>
        <v>1991.2757715799905</v>
      </c>
      <c r="K64" s="150">
        <f t="shared" si="10"/>
        <v>663758.59052666347</v>
      </c>
      <c r="L64" s="32">
        <f t="shared" si="40"/>
        <v>650164.7997997863</v>
      </c>
      <c r="M64" s="150">
        <f t="shared" si="11"/>
        <v>32945.320761550407</v>
      </c>
      <c r="N64" s="150">
        <f t="shared" si="12"/>
        <v>20079.30517659524</v>
      </c>
      <c r="O64" s="150">
        <f t="shared" si="13"/>
        <v>9638.0664847657154</v>
      </c>
      <c r="P64" s="150">
        <f t="shared" si="14"/>
        <v>1204.7583105957144</v>
      </c>
      <c r="Q64" s="150">
        <f t="shared" si="15"/>
        <v>2409.5166211914288</v>
      </c>
      <c r="R64" s="150">
        <f t="shared" si="16"/>
        <v>128768.58409750527</v>
      </c>
      <c r="S64" s="150">
        <f t="shared" si="17"/>
        <v>803172.20706380962</v>
      </c>
      <c r="T64" s="28">
        <f t="shared" si="41"/>
        <v>786743.19528208592</v>
      </c>
      <c r="U64" s="150">
        <f t="shared" si="18"/>
        <v>38079.462470820181</v>
      </c>
      <c r="V64" s="150">
        <f t="shared" si="19"/>
        <v>28082.199462256769</v>
      </c>
      <c r="W64" s="150">
        <f t="shared" si="20"/>
        <v>13479.455741883248</v>
      </c>
      <c r="X64" s="150">
        <f t="shared" si="21"/>
        <v>1684.931967735406</v>
      </c>
      <c r="Y64" s="150">
        <f t="shared" si="22"/>
        <v>3369.8639354708121</v>
      </c>
      <c r="Z64" s="150">
        <f t="shared" si="23"/>
        <v>244315.13532163389</v>
      </c>
      <c r="AA64" s="150">
        <f t="shared" si="24"/>
        <v>928337.17230600887</v>
      </c>
      <c r="AB64" s="24">
        <f t="shared" si="42"/>
        <v>912225.62478688126</v>
      </c>
      <c r="AC64" s="150">
        <f t="shared" si="25"/>
        <v>45101.1102491622</v>
      </c>
      <c r="AD64" s="150">
        <f t="shared" si="26"/>
        <v>33260.405788467695</v>
      </c>
      <c r="AE64" s="150">
        <f t="shared" si="27"/>
        <v>15964.994778464496</v>
      </c>
      <c r="AF64" s="150">
        <f t="shared" si="28"/>
        <v>1995.6243473080619</v>
      </c>
      <c r="AG64" s="150">
        <f t="shared" si="29"/>
        <v>3991.2486946161239</v>
      </c>
      <c r="AH64" s="150">
        <f t="shared" si="30"/>
        <v>402450.91004045913</v>
      </c>
      <c r="AI64" s="150">
        <f t="shared" si="31"/>
        <v>1099517.5467262049</v>
      </c>
      <c r="AJ64" s="20">
        <f t="shared" si="43"/>
        <v>1080489.9710797751</v>
      </c>
      <c r="AK64" s="150">
        <f t="shared" si="32"/>
        <v>52712.530909924775</v>
      </c>
      <c r="AL64" s="150">
        <f t="shared" si="33"/>
        <v>38873.547868676083</v>
      </c>
      <c r="AM64" s="150">
        <f t="shared" si="34"/>
        <v>18659.302976964522</v>
      </c>
      <c r="AN64" s="150">
        <f t="shared" si="35"/>
        <v>2332.4128721205652</v>
      </c>
      <c r="AO64" s="150">
        <f t="shared" si="36"/>
        <v>4664.8257442411305</v>
      </c>
      <c r="AP64" s="150">
        <f t="shared" si="37"/>
        <v>573773.56654165906</v>
      </c>
      <c r="AQ64" s="150">
        <f t="shared" si="38"/>
        <v>1285075.9626008624</v>
      </c>
      <c r="AR64" s="17">
        <f t="shared" si="44"/>
        <v>1262791.9334898626</v>
      </c>
      <c r="AS64" s="150">
        <f t="shared" si="39"/>
        <v>537326.28082626965</v>
      </c>
    </row>
    <row r="65" spans="1:45" x14ac:dyDescent="0.3">
      <c r="A65">
        <v>4103</v>
      </c>
      <c r="B65" t="s">
        <v>601</v>
      </c>
      <c r="C65" t="s">
        <v>602</v>
      </c>
      <c r="D65" s="36">
        <v>7475</v>
      </c>
      <c r="E65" s="6">
        <f t="shared" si="4"/>
        <v>9115.8536585365855</v>
      </c>
      <c r="F65" s="150">
        <f t="shared" si="5"/>
        <v>404.89746112162419</v>
      </c>
      <c r="G65" s="150">
        <f t="shared" si="6"/>
        <v>246.77433696678622</v>
      </c>
      <c r="H65" s="150">
        <f t="shared" si="7"/>
        <v>118.4516817440574</v>
      </c>
      <c r="I65" s="150">
        <f t="shared" si="8"/>
        <v>14.806460218007174</v>
      </c>
      <c r="J65" s="150">
        <f t="shared" si="9"/>
        <v>29.612920436014349</v>
      </c>
      <c r="K65" s="150">
        <f t="shared" si="10"/>
        <v>9870.9734786714489</v>
      </c>
      <c r="L65" s="32">
        <f t="shared" si="40"/>
        <v>9668.8157218382821</v>
      </c>
      <c r="M65" s="150">
        <f t="shared" si="11"/>
        <v>489.94075877127852</v>
      </c>
      <c r="N65" s="150">
        <f t="shared" si="12"/>
        <v>298.6059867203482</v>
      </c>
      <c r="O65" s="150">
        <f t="shared" si="13"/>
        <v>143.33087362576714</v>
      </c>
      <c r="P65" s="150">
        <f t="shared" si="14"/>
        <v>17.916359203220892</v>
      </c>
      <c r="Q65" s="150">
        <f t="shared" si="15"/>
        <v>35.832718406441785</v>
      </c>
      <c r="R65" s="150">
        <f t="shared" si="16"/>
        <v>1914.960192837593</v>
      </c>
      <c r="S65" s="150">
        <f t="shared" si="17"/>
        <v>11944.239468813928</v>
      </c>
      <c r="T65" s="28">
        <f t="shared" si="41"/>
        <v>11699.918202177665</v>
      </c>
      <c r="U65" s="150">
        <f t="shared" si="18"/>
        <v>566.29227778925656</v>
      </c>
      <c r="V65" s="150">
        <f t="shared" si="19"/>
        <v>417.61967388588238</v>
      </c>
      <c r="W65" s="150">
        <f t="shared" si="20"/>
        <v>200.45744346522355</v>
      </c>
      <c r="X65" s="150">
        <f t="shared" si="21"/>
        <v>25.057180433152944</v>
      </c>
      <c r="Y65" s="150">
        <f t="shared" si="22"/>
        <v>50.114360866305887</v>
      </c>
      <c r="Z65" s="150">
        <f t="shared" si="23"/>
        <v>3633.291162807177</v>
      </c>
      <c r="AA65" s="150">
        <f t="shared" si="24"/>
        <v>13805.609054078757</v>
      </c>
      <c r="AB65" s="24">
        <f t="shared" si="42"/>
        <v>13566.00890346455</v>
      </c>
      <c r="AC65" s="150">
        <f t="shared" si="25"/>
        <v>670.71352368468297</v>
      </c>
      <c r="AD65" s="150">
        <f t="shared" si="26"/>
        <v>494.626492392834</v>
      </c>
      <c r="AE65" s="150">
        <f t="shared" si="27"/>
        <v>237.42071634856032</v>
      </c>
      <c r="AF65" s="150">
        <f t="shared" si="28"/>
        <v>29.67758954357004</v>
      </c>
      <c r="AG65" s="150">
        <f t="shared" si="29"/>
        <v>59.35517908714008</v>
      </c>
      <c r="AH65" s="150">
        <f t="shared" si="30"/>
        <v>5984.9805579532913</v>
      </c>
      <c r="AI65" s="150">
        <f t="shared" si="31"/>
        <v>16351.289004721786</v>
      </c>
      <c r="AJ65" s="20">
        <f t="shared" si="43"/>
        <v>16068.323635610261</v>
      </c>
      <c r="AK65" s="150">
        <f t="shared" si="32"/>
        <v>783.90547712936109</v>
      </c>
      <c r="AL65" s="150">
        <f t="shared" si="33"/>
        <v>578.10138431368807</v>
      </c>
      <c r="AM65" s="150">
        <f t="shared" si="34"/>
        <v>277.48866447057031</v>
      </c>
      <c r="AN65" s="150">
        <f t="shared" si="35"/>
        <v>34.686083058821289</v>
      </c>
      <c r="AO65" s="150">
        <f t="shared" si="36"/>
        <v>69.372166117642578</v>
      </c>
      <c r="AP65" s="150">
        <f t="shared" si="37"/>
        <v>8532.7764324700365</v>
      </c>
      <c r="AQ65" s="150">
        <f t="shared" si="38"/>
        <v>19110.789564088864</v>
      </c>
      <c r="AR65" s="17">
        <f t="shared" si="44"/>
        <v>18779.396398724195</v>
      </c>
      <c r="AS65" s="150">
        <f t="shared" si="39"/>
        <v>7990.7567949076711</v>
      </c>
    </row>
    <row r="66" spans="1:45" x14ac:dyDescent="0.3">
      <c r="A66">
        <v>8178</v>
      </c>
      <c r="B66" t="s">
        <v>892</v>
      </c>
      <c r="C66" t="s">
        <v>893</v>
      </c>
      <c r="D66" s="36">
        <v>1430</v>
      </c>
      <c r="E66" s="6">
        <f t="shared" si="4"/>
        <v>1743.9024390243901</v>
      </c>
      <c r="F66" s="150">
        <f t="shared" si="5"/>
        <v>77.458644736310703</v>
      </c>
      <c r="G66" s="150">
        <f t="shared" si="6"/>
        <v>47.209003593646059</v>
      </c>
      <c r="H66" s="150">
        <f t="shared" si="7"/>
        <v>22.660321724950105</v>
      </c>
      <c r="I66" s="150">
        <f t="shared" si="8"/>
        <v>2.8325402156187631</v>
      </c>
      <c r="J66" s="150">
        <f t="shared" si="9"/>
        <v>5.6650804312375262</v>
      </c>
      <c r="K66" s="150">
        <f t="shared" si="10"/>
        <v>1888.3601437458422</v>
      </c>
      <c r="L66" s="32">
        <f t="shared" si="40"/>
        <v>1849.6864859168884</v>
      </c>
      <c r="M66" s="150">
        <f t="shared" si="11"/>
        <v>93.727797330157628</v>
      </c>
      <c r="N66" s="150">
        <f t="shared" si="12"/>
        <v>57.124623546501397</v>
      </c>
      <c r="O66" s="150">
        <f t="shared" si="13"/>
        <v>27.419819302320668</v>
      </c>
      <c r="P66" s="150">
        <f t="shared" si="14"/>
        <v>3.4274774127900836</v>
      </c>
      <c r="Q66" s="150">
        <f t="shared" si="15"/>
        <v>6.8549548255801671</v>
      </c>
      <c r="R66" s="150">
        <f t="shared" si="16"/>
        <v>366.34021080371343</v>
      </c>
      <c r="S66" s="150">
        <f t="shared" si="17"/>
        <v>2284.9849418600556</v>
      </c>
      <c r="T66" s="28">
        <f t="shared" si="41"/>
        <v>2238.2452212861622</v>
      </c>
      <c r="U66" s="150">
        <f t="shared" si="18"/>
        <v>108.33417488142298</v>
      </c>
      <c r="V66" s="150">
        <f t="shared" si="19"/>
        <v>79.892459352081843</v>
      </c>
      <c r="W66" s="150">
        <f t="shared" si="20"/>
        <v>38.348380488999283</v>
      </c>
      <c r="X66" s="150">
        <f t="shared" si="21"/>
        <v>4.7935475611249103</v>
      </c>
      <c r="Y66" s="150">
        <f t="shared" si="22"/>
        <v>9.5870951222498206</v>
      </c>
      <c r="Z66" s="150">
        <f t="shared" si="23"/>
        <v>695.064396363112</v>
      </c>
      <c r="AA66" s="150">
        <f t="shared" si="24"/>
        <v>2641.0730364324577</v>
      </c>
      <c r="AB66" s="24">
        <f t="shared" si="42"/>
        <v>2595.2364858801743</v>
      </c>
      <c r="AC66" s="150">
        <f t="shared" si="25"/>
        <v>128.31041322663498</v>
      </c>
      <c r="AD66" s="150">
        <f t="shared" si="26"/>
        <v>94.624198544716052</v>
      </c>
      <c r="AE66" s="150">
        <f t="shared" si="27"/>
        <v>45.419615301463708</v>
      </c>
      <c r="AF66" s="150">
        <f t="shared" si="28"/>
        <v>5.6774519126829635</v>
      </c>
      <c r="AG66" s="150">
        <f t="shared" si="29"/>
        <v>11.354903825365927</v>
      </c>
      <c r="AH66" s="150">
        <f t="shared" si="30"/>
        <v>1144.9528023910643</v>
      </c>
      <c r="AI66" s="150">
        <f t="shared" si="31"/>
        <v>3128.0726791641673</v>
      </c>
      <c r="AJ66" s="20">
        <f t="shared" si="43"/>
        <v>3073.9401737689191</v>
      </c>
      <c r="AK66" s="150">
        <f t="shared" si="32"/>
        <v>149.96452605952996</v>
      </c>
      <c r="AL66" s="150">
        <f t="shared" si="33"/>
        <v>110.59330830348816</v>
      </c>
      <c r="AM66" s="150">
        <f t="shared" si="34"/>
        <v>53.084787985674318</v>
      </c>
      <c r="AN66" s="150">
        <f t="shared" si="35"/>
        <v>6.6355984982092897</v>
      </c>
      <c r="AO66" s="150">
        <f t="shared" si="36"/>
        <v>13.271196996418579</v>
      </c>
      <c r="AP66" s="150">
        <f t="shared" si="37"/>
        <v>1632.3572305594853</v>
      </c>
      <c r="AQ66" s="150">
        <f t="shared" si="38"/>
        <v>3655.9771339996087</v>
      </c>
      <c r="AR66" s="17">
        <f t="shared" si="44"/>
        <v>3592.5801806254985</v>
      </c>
      <c r="AS66" s="150">
        <f t="shared" si="39"/>
        <v>1528.6665172866847</v>
      </c>
    </row>
    <row r="67" spans="1:45" x14ac:dyDescent="0.3">
      <c r="A67">
        <v>8176</v>
      </c>
      <c r="B67" t="s">
        <v>896</v>
      </c>
      <c r="C67" t="s">
        <v>897</v>
      </c>
      <c r="D67" s="36">
        <v>1430</v>
      </c>
      <c r="E67" s="6">
        <f t="shared" si="4"/>
        <v>1743.9024390243901</v>
      </c>
      <c r="F67" s="150">
        <f t="shared" si="5"/>
        <v>77.458644736310703</v>
      </c>
      <c r="G67" s="150">
        <f t="shared" si="6"/>
        <v>47.209003593646059</v>
      </c>
      <c r="H67" s="150">
        <f t="shared" si="7"/>
        <v>22.660321724950105</v>
      </c>
      <c r="I67" s="150">
        <f t="shared" si="8"/>
        <v>2.8325402156187631</v>
      </c>
      <c r="J67" s="150">
        <f t="shared" si="9"/>
        <v>5.6650804312375262</v>
      </c>
      <c r="K67" s="150">
        <f t="shared" si="10"/>
        <v>1888.3601437458422</v>
      </c>
      <c r="L67" s="32">
        <f t="shared" si="40"/>
        <v>1849.6864859168884</v>
      </c>
      <c r="M67" s="150">
        <f t="shared" si="11"/>
        <v>93.727797330157628</v>
      </c>
      <c r="N67" s="150">
        <f t="shared" si="12"/>
        <v>57.124623546501397</v>
      </c>
      <c r="O67" s="150">
        <f t="shared" si="13"/>
        <v>27.419819302320668</v>
      </c>
      <c r="P67" s="150">
        <f t="shared" si="14"/>
        <v>3.4274774127900836</v>
      </c>
      <c r="Q67" s="150">
        <f t="shared" si="15"/>
        <v>6.8549548255801671</v>
      </c>
      <c r="R67" s="150">
        <f t="shared" si="16"/>
        <v>366.34021080371343</v>
      </c>
      <c r="S67" s="150">
        <f t="shared" si="17"/>
        <v>2284.9849418600556</v>
      </c>
      <c r="T67" s="28">
        <f t="shared" si="41"/>
        <v>2238.2452212861622</v>
      </c>
      <c r="U67" s="150">
        <f t="shared" si="18"/>
        <v>108.33417488142298</v>
      </c>
      <c r="V67" s="150">
        <f t="shared" si="19"/>
        <v>79.892459352081843</v>
      </c>
      <c r="W67" s="150">
        <f t="shared" si="20"/>
        <v>38.348380488999283</v>
      </c>
      <c r="X67" s="150">
        <f t="shared" si="21"/>
        <v>4.7935475611249103</v>
      </c>
      <c r="Y67" s="150">
        <f t="shared" si="22"/>
        <v>9.5870951222498206</v>
      </c>
      <c r="Z67" s="150">
        <f t="shared" si="23"/>
        <v>695.064396363112</v>
      </c>
      <c r="AA67" s="150">
        <f t="shared" si="24"/>
        <v>2641.0730364324577</v>
      </c>
      <c r="AB67" s="24">
        <f t="shared" si="42"/>
        <v>2595.2364858801743</v>
      </c>
      <c r="AC67" s="150">
        <f t="shared" si="25"/>
        <v>128.31041322663498</v>
      </c>
      <c r="AD67" s="150">
        <f t="shared" si="26"/>
        <v>94.624198544716052</v>
      </c>
      <c r="AE67" s="150">
        <f t="shared" si="27"/>
        <v>45.419615301463708</v>
      </c>
      <c r="AF67" s="150">
        <f t="shared" si="28"/>
        <v>5.6774519126829635</v>
      </c>
      <c r="AG67" s="150">
        <f t="shared" si="29"/>
        <v>11.354903825365927</v>
      </c>
      <c r="AH67" s="150">
        <f t="shared" si="30"/>
        <v>1144.9528023910643</v>
      </c>
      <c r="AI67" s="150">
        <f t="shared" si="31"/>
        <v>3128.0726791641673</v>
      </c>
      <c r="AJ67" s="20">
        <f t="shared" si="43"/>
        <v>3073.9401737689191</v>
      </c>
      <c r="AK67" s="150">
        <f t="shared" si="32"/>
        <v>149.96452605952996</v>
      </c>
      <c r="AL67" s="150">
        <f t="shared" si="33"/>
        <v>110.59330830348816</v>
      </c>
      <c r="AM67" s="150">
        <f t="shared" si="34"/>
        <v>53.084787985674318</v>
      </c>
      <c r="AN67" s="150">
        <f t="shared" si="35"/>
        <v>6.6355984982092897</v>
      </c>
      <c r="AO67" s="150">
        <f t="shared" si="36"/>
        <v>13.271196996418579</v>
      </c>
      <c r="AP67" s="150">
        <f t="shared" si="37"/>
        <v>1632.3572305594853</v>
      </c>
      <c r="AQ67" s="150">
        <f t="shared" si="38"/>
        <v>3655.9771339996087</v>
      </c>
      <c r="AR67" s="17">
        <f t="shared" si="44"/>
        <v>3592.5801806254985</v>
      </c>
      <c r="AS67" s="150">
        <f t="shared" si="39"/>
        <v>1528.6665172866847</v>
      </c>
    </row>
    <row r="68" spans="1:45" x14ac:dyDescent="0.3">
      <c r="A68">
        <v>8182</v>
      </c>
      <c r="B68" t="s">
        <v>898</v>
      </c>
      <c r="C68" t="s">
        <v>899</v>
      </c>
      <c r="D68" s="36">
        <v>1430</v>
      </c>
      <c r="E68" s="6">
        <f t="shared" si="4"/>
        <v>1743.9024390243901</v>
      </c>
      <c r="F68" s="150">
        <f t="shared" si="5"/>
        <v>77.458644736310703</v>
      </c>
      <c r="G68" s="150">
        <f t="shared" si="6"/>
        <v>47.209003593646059</v>
      </c>
      <c r="H68" s="150">
        <f t="shared" si="7"/>
        <v>22.660321724950105</v>
      </c>
      <c r="I68" s="150">
        <f t="shared" si="8"/>
        <v>2.8325402156187631</v>
      </c>
      <c r="J68" s="150">
        <f t="shared" si="9"/>
        <v>5.6650804312375262</v>
      </c>
      <c r="K68" s="150">
        <f t="shared" si="10"/>
        <v>1888.3601437458422</v>
      </c>
      <c r="L68" s="32">
        <f t="shared" si="40"/>
        <v>1849.6864859168884</v>
      </c>
      <c r="M68" s="150">
        <f t="shared" si="11"/>
        <v>93.727797330157628</v>
      </c>
      <c r="N68" s="150">
        <f t="shared" si="12"/>
        <v>57.124623546501397</v>
      </c>
      <c r="O68" s="150">
        <f t="shared" si="13"/>
        <v>27.419819302320668</v>
      </c>
      <c r="P68" s="150">
        <f t="shared" si="14"/>
        <v>3.4274774127900836</v>
      </c>
      <c r="Q68" s="150">
        <f t="shared" si="15"/>
        <v>6.8549548255801671</v>
      </c>
      <c r="R68" s="150">
        <f t="shared" si="16"/>
        <v>366.34021080371343</v>
      </c>
      <c r="S68" s="150">
        <f t="shared" si="17"/>
        <v>2284.9849418600556</v>
      </c>
      <c r="T68" s="28">
        <f t="shared" si="41"/>
        <v>2238.2452212861622</v>
      </c>
      <c r="U68" s="150">
        <f t="shared" si="18"/>
        <v>108.33417488142298</v>
      </c>
      <c r="V68" s="150">
        <f t="shared" si="19"/>
        <v>79.892459352081843</v>
      </c>
      <c r="W68" s="150">
        <f t="shared" si="20"/>
        <v>38.348380488999283</v>
      </c>
      <c r="X68" s="150">
        <f t="shared" si="21"/>
        <v>4.7935475611249103</v>
      </c>
      <c r="Y68" s="150">
        <f t="shared" si="22"/>
        <v>9.5870951222498206</v>
      </c>
      <c r="Z68" s="150">
        <f t="shared" si="23"/>
        <v>695.064396363112</v>
      </c>
      <c r="AA68" s="150">
        <f t="shared" si="24"/>
        <v>2641.0730364324577</v>
      </c>
      <c r="AB68" s="24">
        <f t="shared" si="42"/>
        <v>2595.2364858801743</v>
      </c>
      <c r="AC68" s="150">
        <f t="shared" si="25"/>
        <v>128.31041322663498</v>
      </c>
      <c r="AD68" s="150">
        <f t="shared" si="26"/>
        <v>94.624198544716052</v>
      </c>
      <c r="AE68" s="150">
        <f t="shared" si="27"/>
        <v>45.419615301463708</v>
      </c>
      <c r="AF68" s="150">
        <f t="shared" si="28"/>
        <v>5.6774519126829635</v>
      </c>
      <c r="AG68" s="150">
        <f t="shared" si="29"/>
        <v>11.354903825365927</v>
      </c>
      <c r="AH68" s="150">
        <f t="shared" si="30"/>
        <v>1144.9528023910643</v>
      </c>
      <c r="AI68" s="150">
        <f t="shared" si="31"/>
        <v>3128.0726791641673</v>
      </c>
      <c r="AJ68" s="20">
        <f t="shared" si="43"/>
        <v>3073.9401737689191</v>
      </c>
      <c r="AK68" s="150">
        <f t="shared" si="32"/>
        <v>149.96452605952996</v>
      </c>
      <c r="AL68" s="150">
        <f t="shared" si="33"/>
        <v>110.59330830348816</v>
      </c>
      <c r="AM68" s="150">
        <f t="shared" si="34"/>
        <v>53.084787985674318</v>
      </c>
      <c r="AN68" s="150">
        <f t="shared" si="35"/>
        <v>6.6355984982092897</v>
      </c>
      <c r="AO68" s="150">
        <f t="shared" si="36"/>
        <v>13.271196996418579</v>
      </c>
      <c r="AP68" s="150">
        <f t="shared" si="37"/>
        <v>1632.3572305594853</v>
      </c>
      <c r="AQ68" s="150">
        <f t="shared" si="38"/>
        <v>3655.9771339996087</v>
      </c>
      <c r="AR68" s="17">
        <f t="shared" si="44"/>
        <v>3592.5801806254985</v>
      </c>
      <c r="AS68" s="150">
        <f t="shared" si="39"/>
        <v>1528.6665172866847</v>
      </c>
    </row>
    <row r="69" spans="1:45" x14ac:dyDescent="0.3">
      <c r="A69">
        <v>9890</v>
      </c>
      <c r="B69" t="s">
        <v>1347</v>
      </c>
      <c r="C69" t="s">
        <v>1348</v>
      </c>
      <c r="D69" s="36">
        <v>243283</v>
      </c>
      <c r="E69" s="6">
        <f t="shared" si="4"/>
        <v>296686.58536585362</v>
      </c>
      <c r="F69" s="150">
        <f t="shared" si="5"/>
        <v>13177.882145023686</v>
      </c>
      <c r="G69" s="150">
        <f t="shared" si="6"/>
        <v>8031.5720428482455</v>
      </c>
      <c r="H69" s="150">
        <f t="shared" si="7"/>
        <v>3855.1545805671581</v>
      </c>
      <c r="I69" s="150">
        <f t="shared" si="8"/>
        <v>481.89432257089476</v>
      </c>
      <c r="J69" s="150">
        <f t="shared" si="9"/>
        <v>963.78864514178952</v>
      </c>
      <c r="K69" s="150">
        <f t="shared" si="10"/>
        <v>321262.88171392982</v>
      </c>
      <c r="L69" s="32">
        <f t="shared" si="40"/>
        <v>314683.41073658626</v>
      </c>
      <c r="M69" s="150">
        <f t="shared" si="11"/>
        <v>15945.720082428488</v>
      </c>
      <c r="N69" s="150">
        <f t="shared" si="12"/>
        <v>9718.4963568276216</v>
      </c>
      <c r="O69" s="150">
        <f t="shared" si="13"/>
        <v>4664.8782512772586</v>
      </c>
      <c r="P69" s="150">
        <f t="shared" si="14"/>
        <v>583.10978140965733</v>
      </c>
      <c r="Q69" s="150">
        <f t="shared" si="15"/>
        <v>1166.2195628193147</v>
      </c>
      <c r="R69" s="150">
        <f t="shared" si="16"/>
        <v>62324.717136335537</v>
      </c>
      <c r="S69" s="150">
        <f t="shared" si="17"/>
        <v>388739.85427310487</v>
      </c>
      <c r="T69" s="28">
        <f t="shared" si="41"/>
        <v>380788.12039871421</v>
      </c>
      <c r="U69" s="150">
        <f t="shared" si="18"/>
        <v>18430.673473900159</v>
      </c>
      <c r="V69" s="150">
        <f t="shared" si="19"/>
        <v>13591.942089896873</v>
      </c>
      <c r="W69" s="150">
        <f t="shared" si="20"/>
        <v>6524.1322031504988</v>
      </c>
      <c r="X69" s="150">
        <f t="shared" si="21"/>
        <v>815.51652539381234</v>
      </c>
      <c r="Y69" s="150">
        <f t="shared" si="22"/>
        <v>1631.0330507876247</v>
      </c>
      <c r="Z69" s="150">
        <f t="shared" si="23"/>
        <v>118249.89618210279</v>
      </c>
      <c r="AA69" s="150">
        <f t="shared" si="24"/>
        <v>449320.39966601232</v>
      </c>
      <c r="AB69" s="24">
        <f t="shared" si="42"/>
        <v>441522.32027579471</v>
      </c>
      <c r="AC69" s="150">
        <f t="shared" si="25"/>
        <v>21829.190392318487</v>
      </c>
      <c r="AD69" s="150">
        <f t="shared" si="26"/>
        <v>16098.223003184725</v>
      </c>
      <c r="AE69" s="150">
        <f t="shared" si="27"/>
        <v>7727.1470415286685</v>
      </c>
      <c r="AF69" s="150">
        <f t="shared" si="28"/>
        <v>965.89338019108357</v>
      </c>
      <c r="AG69" s="150">
        <f t="shared" si="29"/>
        <v>1931.7867603821671</v>
      </c>
      <c r="AH69" s="150">
        <f t="shared" si="30"/>
        <v>194788.49833853517</v>
      </c>
      <c r="AI69" s="150">
        <f t="shared" si="31"/>
        <v>532172.66126230499</v>
      </c>
      <c r="AJ69" s="20">
        <f t="shared" si="43"/>
        <v>522963.20789861807</v>
      </c>
      <c r="AK69" s="150">
        <f t="shared" si="32"/>
        <v>25513.16069464379</v>
      </c>
      <c r="AL69" s="150">
        <f t="shared" si="33"/>
        <v>18815.015261536719</v>
      </c>
      <c r="AM69" s="150">
        <f t="shared" si="34"/>
        <v>9031.2073255376254</v>
      </c>
      <c r="AN69" s="150">
        <f t="shared" si="35"/>
        <v>1128.9009156922032</v>
      </c>
      <c r="AO69" s="150">
        <f t="shared" si="36"/>
        <v>2257.8018313844063</v>
      </c>
      <c r="AP69" s="150">
        <f t="shared" si="37"/>
        <v>277709.62526028196</v>
      </c>
      <c r="AQ69" s="150">
        <f t="shared" si="38"/>
        <v>621983.97558799072</v>
      </c>
      <c r="AR69" s="17">
        <f t="shared" si="44"/>
        <v>611198.38047770143</v>
      </c>
      <c r="AS69" s="150">
        <f t="shared" si="39"/>
        <v>260068.93449304652</v>
      </c>
    </row>
    <row r="70" spans="1:45" x14ac:dyDescent="0.3">
      <c r="A70">
        <v>9968</v>
      </c>
      <c r="B70" t="s">
        <v>1639</v>
      </c>
      <c r="C70" t="s">
        <v>1640</v>
      </c>
      <c r="D70" s="36">
        <v>398012</v>
      </c>
      <c r="E70" s="6">
        <f t="shared" ref="E70:E133" si="45">D70/(($B$1-$C$2)/100-(0.08))</f>
        <v>485380.48780487804</v>
      </c>
      <c r="F70" s="150">
        <f t="shared" ref="F70:F132" si="46">K70*$F$3</f>
        <v>21559.070006145801</v>
      </c>
      <c r="G70" s="150">
        <f t="shared" ref="G70:G132" si="47">K70*$G$2</f>
        <v>13139.685271548431</v>
      </c>
      <c r="H70" s="150">
        <f t="shared" ref="H70:H132" si="48">K70*$H$2</f>
        <v>6307.0489303432469</v>
      </c>
      <c r="I70" s="150">
        <f t="shared" ref="I70:I132" si="49">K70*$I$2</f>
        <v>788.38111629290586</v>
      </c>
      <c r="J70" s="150">
        <f t="shared" ref="J70:J132" si="50">K70*$J$2</f>
        <v>1576.7622325858117</v>
      </c>
      <c r="K70" s="150">
        <f t="shared" ref="K70:K132" si="51">E70*$J$1</f>
        <v>525587.41086193721</v>
      </c>
      <c r="L70" s="32">
        <f t="shared" ref="L70:L133" si="52">F70+H70+J70+E70</f>
        <v>514823.36897395289</v>
      </c>
      <c r="M70" s="150">
        <f t="shared" ref="M70:M132" si="53">S70*$M$3</f>
        <v>26087.264385294198</v>
      </c>
      <c r="N70" s="150">
        <f t="shared" ref="N70:N132" si="54">S70*$N$2</f>
        <v>15899.500466426654</v>
      </c>
      <c r="O70" s="150">
        <f t="shared" ref="O70:O132" si="55">S70*$O$2</f>
        <v>7631.760223884794</v>
      </c>
      <c r="P70" s="150">
        <f t="shared" ref="P70:P132" si="56">S70*$P$2</f>
        <v>953.97002798559924</v>
      </c>
      <c r="Q70" s="150">
        <f t="shared" ref="Q70:Q132" si="57">S70*$Q$2</f>
        <v>1907.9400559711985</v>
      </c>
      <c r="R70" s="150">
        <f t="shared" ref="R70:R132" si="58">S70*$R$3</f>
        <v>101963.49649119414</v>
      </c>
      <c r="S70" s="150">
        <f t="shared" ref="S70:S132" si="59">E70*$S$1</f>
        <v>635980.01865706616</v>
      </c>
      <c r="T70" s="28">
        <f t="shared" ref="T70:T133" si="60">R70+Q70+O70+M70+E70</f>
        <v>622970.94896122231</v>
      </c>
      <c r="U70" s="150">
        <f t="shared" ref="U70:U132" si="61">AA70*$U$3</f>
        <v>30152.658470562885</v>
      </c>
      <c r="V70" s="150">
        <f t="shared" ref="V70:V132" si="62">AA70*$V$3</f>
        <v>22236.473798350209</v>
      </c>
      <c r="W70" s="150">
        <f t="shared" ref="W70:W132" si="63">AA70*$W$3</f>
        <v>10673.507423208101</v>
      </c>
      <c r="X70" s="150">
        <f t="shared" ref="X70:X132" si="64">AA70*$X$3</f>
        <v>1334.1884279010126</v>
      </c>
      <c r="Y70" s="150">
        <f t="shared" ref="Y70:Y132" si="65">AA70*$Y$3</f>
        <v>2668.3768558020251</v>
      </c>
      <c r="Z70" s="150">
        <f t="shared" ref="Z70:Z132" si="66">AA70*$Z$3</f>
        <v>193457.32204564684</v>
      </c>
      <c r="AA70" s="150">
        <f t="shared" ref="AA70:AA132" si="67">E70*$AA$1</f>
        <v>735090.04292066814</v>
      </c>
      <c r="AB70" s="24">
        <f t="shared" ref="AB70:AB133" si="68">U70+W70+Y70+Z70+E70</f>
        <v>722332.35260009789</v>
      </c>
      <c r="AC70" s="150">
        <f t="shared" ref="AC70:AC132" si="69">AI70*$AC$3</f>
        <v>35712.646286125491</v>
      </c>
      <c r="AD70" s="150">
        <f t="shared" ref="AD70:AD132" si="70">AI70*$AD$3</f>
        <v>26336.759798027644</v>
      </c>
      <c r="AE70" s="150">
        <f t="shared" ref="AE70:AE132" si="71">AI70*$AE$3</f>
        <v>12641.644703053271</v>
      </c>
      <c r="AF70" s="150">
        <f t="shared" ref="AF70:AF132" si="72">AI70*$AF$3</f>
        <v>1580.2055878816589</v>
      </c>
      <c r="AG70" s="150">
        <f t="shared" ref="AG70:AG132" si="73">AI70*$AG$3</f>
        <v>3160.4111757633177</v>
      </c>
      <c r="AH70" s="150">
        <f t="shared" ref="AH70:AH132" si="74">AI70*$AH$3</f>
        <v>318674.79355613451</v>
      </c>
      <c r="AI70" s="150">
        <f t="shared" ref="AI70:AI132" si="75">E70*$AI$1</f>
        <v>870636.68753810402</v>
      </c>
      <c r="AJ70" s="20">
        <f t="shared" ref="AJ70:AJ133" si="76">AC70+AE70+AG70+AH70+E70</f>
        <v>855569.98352595465</v>
      </c>
      <c r="AK70" s="150">
        <f t="shared" ref="AK70:AK132" si="77">AQ70*$AK$3</f>
        <v>41739.637025178767</v>
      </c>
      <c r="AL70" s="150">
        <f t="shared" ref="AL70:AL132" si="78">AQ70*$AL$3</f>
        <v>30781.443233907645</v>
      </c>
      <c r="AM70" s="150">
        <f t="shared" ref="AM70:AM132" si="79">AQ70*$AM$3</f>
        <v>14775.09275227567</v>
      </c>
      <c r="AN70" s="150">
        <f t="shared" ref="AN70:AN132" si="80">AQ70*$AN$3</f>
        <v>1846.8865940344588</v>
      </c>
      <c r="AO70" s="150">
        <f t="shared" ref="AO70:AO132" si="81">AQ70*$AO$3</f>
        <v>3693.7731880689175</v>
      </c>
      <c r="AP70" s="150">
        <f t="shared" ref="AP70:AP132" si="82">AQ70*$AP$3</f>
        <v>454334.10213247687</v>
      </c>
      <c r="AQ70" s="150">
        <f t="shared" ref="AQ70:AQ132" si="83">E70*$AQ$1</f>
        <v>1017568.3713688478</v>
      </c>
      <c r="AR70" s="17">
        <f t="shared" ref="AR70:AR133" si="84">AK70+AM70+AO70+AP70+E70</f>
        <v>999923.0929028783</v>
      </c>
      <c r="AS70" s="150">
        <f t="shared" ref="AS70:AS132" si="85">L70/1.21</f>
        <v>425473.85865615943</v>
      </c>
    </row>
    <row r="71" spans="1:45" x14ac:dyDescent="0.3">
      <c r="A71">
        <v>9971</v>
      </c>
      <c r="B71" t="s">
        <v>1671</v>
      </c>
      <c r="C71" t="s">
        <v>1672</v>
      </c>
      <c r="D71" s="36">
        <v>729688</v>
      </c>
      <c r="E71" s="6">
        <f t="shared" si="45"/>
        <v>889863.41463414626</v>
      </c>
      <c r="F71" s="150">
        <f t="shared" si="46"/>
        <v>39524.925566677673</v>
      </c>
      <c r="G71" s="150">
        <f t="shared" si="47"/>
        <v>24089.400988979301</v>
      </c>
      <c r="H71" s="150">
        <f t="shared" si="48"/>
        <v>11562.912474710065</v>
      </c>
      <c r="I71" s="150">
        <f t="shared" si="49"/>
        <v>1445.3640593387581</v>
      </c>
      <c r="J71" s="150">
        <f t="shared" si="50"/>
        <v>2890.7281186775162</v>
      </c>
      <c r="K71" s="150">
        <f t="shared" si="51"/>
        <v>963576.039559172</v>
      </c>
      <c r="L71" s="32">
        <f t="shared" si="52"/>
        <v>943841.9807942115</v>
      </c>
      <c r="M71" s="150">
        <f t="shared" si="53"/>
        <v>47826.607677096545</v>
      </c>
      <c r="N71" s="150">
        <f t="shared" si="54"/>
        <v>29149.057556922737</v>
      </c>
      <c r="O71" s="150">
        <f t="shared" si="55"/>
        <v>13991.547627322912</v>
      </c>
      <c r="P71" s="150">
        <f t="shared" si="56"/>
        <v>1748.943453415364</v>
      </c>
      <c r="Q71" s="150">
        <f t="shared" si="57"/>
        <v>3497.8869068307281</v>
      </c>
      <c r="R71" s="150">
        <f t="shared" si="58"/>
        <v>186932.90611254549</v>
      </c>
      <c r="S71" s="150">
        <f t="shared" si="59"/>
        <v>1165962.3022769094</v>
      </c>
      <c r="T71" s="28">
        <f t="shared" si="60"/>
        <v>1142112.3629579418</v>
      </c>
      <c r="U71" s="150">
        <f t="shared" si="61"/>
        <v>55279.823357255787</v>
      </c>
      <c r="V71" s="150">
        <f t="shared" si="62"/>
        <v>40766.83138440692</v>
      </c>
      <c r="W71" s="150">
        <f t="shared" si="63"/>
        <v>19568.079064515325</v>
      </c>
      <c r="X71" s="150">
        <f t="shared" si="64"/>
        <v>2446.0098830644156</v>
      </c>
      <c r="Y71" s="150">
        <f t="shared" si="65"/>
        <v>4892.0197661288312</v>
      </c>
      <c r="Z71" s="150">
        <f t="shared" si="66"/>
        <v>354671.43304434023</v>
      </c>
      <c r="AA71" s="150">
        <f t="shared" si="67"/>
        <v>1347663.8474184107</v>
      </c>
      <c r="AB71" s="24">
        <f t="shared" si="68"/>
        <v>1324274.7698663864</v>
      </c>
      <c r="AC71" s="150">
        <f t="shared" si="69"/>
        <v>65473.12503952226</v>
      </c>
      <c r="AD71" s="150">
        <f t="shared" si="70"/>
        <v>48284.01551587187</v>
      </c>
      <c r="AE71" s="150">
        <f t="shared" si="71"/>
        <v>23176.3274476185</v>
      </c>
      <c r="AF71" s="150">
        <f t="shared" si="72"/>
        <v>2897.0409309523125</v>
      </c>
      <c r="AG71" s="150">
        <f t="shared" si="73"/>
        <v>5794.0818619046249</v>
      </c>
      <c r="AH71" s="150">
        <f t="shared" si="74"/>
        <v>584236.58774204971</v>
      </c>
      <c r="AI71" s="150">
        <f t="shared" si="75"/>
        <v>1596165.8021775826</v>
      </c>
      <c r="AJ71" s="20">
        <f t="shared" si="76"/>
        <v>1568543.5367252412</v>
      </c>
      <c r="AK71" s="150">
        <f t="shared" si="77"/>
        <v>76522.597965962428</v>
      </c>
      <c r="AL71" s="150">
        <f t="shared" si="78"/>
        <v>56432.594370178784</v>
      </c>
      <c r="AM71" s="150">
        <f t="shared" si="79"/>
        <v>27087.645297685816</v>
      </c>
      <c r="AN71" s="150">
        <f t="shared" si="80"/>
        <v>3385.955662210727</v>
      </c>
      <c r="AO71" s="150">
        <f t="shared" si="81"/>
        <v>6771.9113244214541</v>
      </c>
      <c r="AP71" s="150">
        <f t="shared" si="82"/>
        <v>832945.09290383884</v>
      </c>
      <c r="AQ71" s="150">
        <f t="shared" si="83"/>
        <v>1865540.3097579763</v>
      </c>
      <c r="AR71" s="17">
        <f t="shared" si="84"/>
        <v>1833190.6621260548</v>
      </c>
      <c r="AS71" s="150">
        <f t="shared" si="85"/>
        <v>780034.69487124914</v>
      </c>
    </row>
    <row r="72" spans="1:45" x14ac:dyDescent="0.3">
      <c r="A72">
        <v>9969</v>
      </c>
      <c r="B72" t="s">
        <v>1564</v>
      </c>
      <c r="C72" t="s">
        <v>1559</v>
      </c>
      <c r="D72" s="36">
        <v>437813.01</v>
      </c>
      <c r="E72" s="6">
        <f t="shared" si="45"/>
        <v>533918.30487804872</v>
      </c>
      <c r="F72" s="150">
        <f t="shared" si="46"/>
        <v>23714.966715052335</v>
      </c>
      <c r="G72" s="150">
        <f t="shared" si="47"/>
        <v>14453.647526178318</v>
      </c>
      <c r="H72" s="150">
        <f t="shared" si="48"/>
        <v>6937.7508125655922</v>
      </c>
      <c r="I72" s="150">
        <f t="shared" si="49"/>
        <v>867.21885157069903</v>
      </c>
      <c r="J72" s="150">
        <f t="shared" si="50"/>
        <v>1734.4377031413981</v>
      </c>
      <c r="K72" s="150">
        <f t="shared" si="51"/>
        <v>578145.90104713268</v>
      </c>
      <c r="L72" s="32">
        <f t="shared" si="52"/>
        <v>566305.46010880801</v>
      </c>
      <c r="M72" s="150">
        <f t="shared" si="53"/>
        <v>28695.978370479912</v>
      </c>
      <c r="N72" s="150">
        <f t="shared" si="54"/>
        <v>17489.442923084371</v>
      </c>
      <c r="O72" s="150">
        <f t="shared" si="55"/>
        <v>8394.9326030804987</v>
      </c>
      <c r="P72" s="150">
        <f t="shared" si="56"/>
        <v>1049.3665753850623</v>
      </c>
      <c r="Q72" s="150">
        <f t="shared" si="57"/>
        <v>2098.7331507701247</v>
      </c>
      <c r="R72" s="150">
        <f t="shared" si="58"/>
        <v>112159.79746574006</v>
      </c>
      <c r="S72" s="150">
        <f t="shared" si="59"/>
        <v>699577.7169233748</v>
      </c>
      <c r="T72" s="28">
        <f t="shared" si="60"/>
        <v>685267.74646811932</v>
      </c>
      <c r="U72" s="150">
        <f t="shared" si="61"/>
        <v>33167.909923567961</v>
      </c>
      <c r="V72" s="150">
        <f t="shared" si="62"/>
        <v>24460.110563103215</v>
      </c>
      <c r="W72" s="150">
        <f t="shared" si="63"/>
        <v>11740.853070289544</v>
      </c>
      <c r="X72" s="150">
        <f t="shared" si="64"/>
        <v>1467.606633786193</v>
      </c>
      <c r="Y72" s="150">
        <f t="shared" si="65"/>
        <v>2935.213267572386</v>
      </c>
      <c r="Z72" s="150">
        <f t="shared" si="66"/>
        <v>212802.96189899798</v>
      </c>
      <c r="AA72" s="150">
        <f t="shared" si="67"/>
        <v>808598.69630093279</v>
      </c>
      <c r="AB72" s="24">
        <f t="shared" si="68"/>
        <v>794565.24303847656</v>
      </c>
      <c r="AC72" s="150">
        <f t="shared" si="69"/>
        <v>39283.893866501305</v>
      </c>
      <c r="AD72" s="150">
        <f t="shared" si="70"/>
        <v>28970.423205384446</v>
      </c>
      <c r="AE72" s="150">
        <f t="shared" si="71"/>
        <v>13905.803138584533</v>
      </c>
      <c r="AF72" s="150">
        <f t="shared" si="72"/>
        <v>1738.2253923230667</v>
      </c>
      <c r="AG72" s="150">
        <f t="shared" si="73"/>
        <v>3476.4507846461333</v>
      </c>
      <c r="AH72" s="150">
        <f t="shared" si="74"/>
        <v>350542.12078515178</v>
      </c>
      <c r="AI72" s="150">
        <f t="shared" si="75"/>
        <v>957699.94067386596</v>
      </c>
      <c r="AJ72" s="20">
        <f t="shared" si="76"/>
        <v>941126.57345293253</v>
      </c>
      <c r="AK72" s="150">
        <f t="shared" si="77"/>
        <v>45913.580802340031</v>
      </c>
      <c r="AL72" s="150">
        <f t="shared" si="78"/>
        <v>33859.57286308262</v>
      </c>
      <c r="AM72" s="150">
        <f t="shared" si="79"/>
        <v>16252.594974279657</v>
      </c>
      <c r="AN72" s="150">
        <f t="shared" si="80"/>
        <v>2031.5743717849571</v>
      </c>
      <c r="AO72" s="150">
        <f t="shared" si="81"/>
        <v>4063.1487435699141</v>
      </c>
      <c r="AP72" s="150">
        <f t="shared" si="82"/>
        <v>499767.29545909946</v>
      </c>
      <c r="AQ72" s="150">
        <f t="shared" si="83"/>
        <v>1119324.7227465329</v>
      </c>
      <c r="AR72" s="17">
        <f t="shared" si="84"/>
        <v>1099914.924857338</v>
      </c>
      <c r="AS72" s="150">
        <f t="shared" si="85"/>
        <v>468021.04141223803</v>
      </c>
    </row>
    <row r="73" spans="1:45" x14ac:dyDescent="0.3">
      <c r="A73">
        <v>7714</v>
      </c>
      <c r="B73" t="s">
        <v>487</v>
      </c>
      <c r="C73" t="s">
        <v>488</v>
      </c>
      <c r="D73" s="36">
        <v>14000</v>
      </c>
      <c r="E73" s="6">
        <f t="shared" si="45"/>
        <v>17073.170731707316</v>
      </c>
      <c r="F73" s="150">
        <f t="shared" si="46"/>
        <v>758.33638203381099</v>
      </c>
      <c r="G73" s="150">
        <f t="shared" si="47"/>
        <v>462.18604916856276</v>
      </c>
      <c r="H73" s="150">
        <f t="shared" si="48"/>
        <v>221.84930360091013</v>
      </c>
      <c r="I73" s="150">
        <f t="shared" si="49"/>
        <v>27.731162950113767</v>
      </c>
      <c r="J73" s="150">
        <f t="shared" si="50"/>
        <v>55.462325900227533</v>
      </c>
      <c r="K73" s="150">
        <f t="shared" si="51"/>
        <v>18487.44196674251</v>
      </c>
      <c r="L73" s="32">
        <f t="shared" si="52"/>
        <v>18108.818743242264</v>
      </c>
      <c r="M73" s="150">
        <f t="shared" si="53"/>
        <v>917.61479903650832</v>
      </c>
      <c r="N73" s="150">
        <f t="shared" si="54"/>
        <v>559.26204870700667</v>
      </c>
      <c r="O73" s="150">
        <f t="shared" si="55"/>
        <v>268.44578337936321</v>
      </c>
      <c r="P73" s="150">
        <f t="shared" si="56"/>
        <v>33.555722922420401</v>
      </c>
      <c r="Q73" s="150">
        <f t="shared" si="57"/>
        <v>67.111445844840802</v>
      </c>
      <c r="R73" s="150">
        <f t="shared" si="58"/>
        <v>3586.5475183580338</v>
      </c>
      <c r="S73" s="150">
        <f t="shared" si="59"/>
        <v>22370.481948280267</v>
      </c>
      <c r="T73" s="28">
        <f t="shared" si="60"/>
        <v>21912.890278326064</v>
      </c>
      <c r="U73" s="150">
        <f t="shared" si="61"/>
        <v>1060.6142995384068</v>
      </c>
      <c r="V73" s="150">
        <f t="shared" si="62"/>
        <v>782.1639377126894</v>
      </c>
      <c r="W73" s="150">
        <f t="shared" si="63"/>
        <v>375.43869010209096</v>
      </c>
      <c r="X73" s="150">
        <f t="shared" si="64"/>
        <v>46.92983626276137</v>
      </c>
      <c r="Y73" s="150">
        <f t="shared" si="65"/>
        <v>93.85967252552274</v>
      </c>
      <c r="Z73" s="150">
        <f t="shared" si="66"/>
        <v>6804.8262581003983</v>
      </c>
      <c r="AA73" s="150">
        <f t="shared" si="67"/>
        <v>25856.659097940148</v>
      </c>
      <c r="AB73" s="24">
        <f t="shared" si="68"/>
        <v>25407.909651973736</v>
      </c>
      <c r="AC73" s="150">
        <f t="shared" si="69"/>
        <v>1256.1858637572657</v>
      </c>
      <c r="AD73" s="150">
        <f t="shared" si="70"/>
        <v>926.39075498323427</v>
      </c>
      <c r="AE73" s="150">
        <f t="shared" si="71"/>
        <v>444.66756239195246</v>
      </c>
      <c r="AF73" s="150">
        <f t="shared" si="72"/>
        <v>55.583445298994057</v>
      </c>
      <c r="AG73" s="150">
        <f t="shared" si="73"/>
        <v>111.16689059798811</v>
      </c>
      <c r="AH73" s="150">
        <f t="shared" si="74"/>
        <v>11209.328135297135</v>
      </c>
      <c r="AI73" s="150">
        <f t="shared" si="75"/>
        <v>30624.487768040803</v>
      </c>
      <c r="AJ73" s="20">
        <f t="shared" si="76"/>
        <v>30094.519183751658</v>
      </c>
      <c r="AK73" s="150">
        <f t="shared" si="77"/>
        <v>1468.1841712121814</v>
      </c>
      <c r="AL73" s="150">
        <f t="shared" si="78"/>
        <v>1082.7316896844995</v>
      </c>
      <c r="AM73" s="150">
        <f t="shared" si="79"/>
        <v>519.71121104855979</v>
      </c>
      <c r="AN73" s="150">
        <f t="shared" si="80"/>
        <v>64.963901381069974</v>
      </c>
      <c r="AO73" s="150">
        <f t="shared" si="81"/>
        <v>129.92780276213995</v>
      </c>
      <c r="AP73" s="150">
        <f t="shared" si="82"/>
        <v>15981.119739743212</v>
      </c>
      <c r="AQ73" s="150">
        <f t="shared" si="83"/>
        <v>35792.783130066098</v>
      </c>
      <c r="AR73" s="17">
        <f t="shared" si="84"/>
        <v>35172.113656473404</v>
      </c>
      <c r="AS73" s="150">
        <f t="shared" si="85"/>
        <v>14965.965903506003</v>
      </c>
    </row>
    <row r="74" spans="1:45" x14ac:dyDescent="0.3">
      <c r="A74">
        <v>8310</v>
      </c>
      <c r="B74" t="s">
        <v>1322</v>
      </c>
      <c r="C74" t="s">
        <v>1324</v>
      </c>
      <c r="D74" s="36">
        <v>295000</v>
      </c>
      <c r="E74" s="6">
        <f t="shared" si="45"/>
        <v>359756.09756097558</v>
      </c>
      <c r="F74" s="150">
        <f t="shared" si="46"/>
        <v>15979.230907141016</v>
      </c>
      <c r="G74" s="150">
        <f t="shared" si="47"/>
        <v>9738.9203217661434</v>
      </c>
      <c r="H74" s="150">
        <f t="shared" si="48"/>
        <v>4674.681754447749</v>
      </c>
      <c r="I74" s="150">
        <f t="shared" si="49"/>
        <v>584.33521930596862</v>
      </c>
      <c r="J74" s="150">
        <f t="shared" si="50"/>
        <v>1168.6704386119372</v>
      </c>
      <c r="K74" s="150">
        <f t="shared" si="51"/>
        <v>389556.81287064572</v>
      </c>
      <c r="L74" s="32">
        <f t="shared" si="52"/>
        <v>381578.68066117627</v>
      </c>
      <c r="M74" s="150">
        <f t="shared" si="53"/>
        <v>19335.454693983567</v>
      </c>
      <c r="N74" s="150">
        <f t="shared" si="54"/>
        <v>11784.450312040499</v>
      </c>
      <c r="O74" s="150">
        <f t="shared" si="55"/>
        <v>5656.5361497794393</v>
      </c>
      <c r="P74" s="150">
        <f t="shared" si="56"/>
        <v>707.06701872242991</v>
      </c>
      <c r="Q74" s="150">
        <f t="shared" si="57"/>
        <v>1414.1340374448598</v>
      </c>
      <c r="R74" s="150">
        <f t="shared" si="58"/>
        <v>75573.67985111571</v>
      </c>
      <c r="S74" s="150">
        <f t="shared" si="59"/>
        <v>471378.01248161989</v>
      </c>
      <c r="T74" s="28">
        <f t="shared" si="60"/>
        <v>461735.90229329915</v>
      </c>
      <c r="U74" s="150">
        <f t="shared" si="61"/>
        <v>22348.658454559285</v>
      </c>
      <c r="V74" s="150">
        <f t="shared" si="62"/>
        <v>16481.311544660239</v>
      </c>
      <c r="W74" s="150">
        <f t="shared" si="63"/>
        <v>7911.0295414369148</v>
      </c>
      <c r="X74" s="150">
        <f t="shared" si="64"/>
        <v>988.87869267961435</v>
      </c>
      <c r="Y74" s="150">
        <f t="shared" si="65"/>
        <v>1977.7573853592287</v>
      </c>
      <c r="Z74" s="150">
        <f t="shared" si="66"/>
        <v>143387.41043854409</v>
      </c>
      <c r="AA74" s="150">
        <f t="shared" si="67"/>
        <v>544836.74527802446</v>
      </c>
      <c r="AB74" s="24">
        <f t="shared" si="68"/>
        <v>535380.95338087506</v>
      </c>
      <c r="AC74" s="150">
        <f t="shared" si="69"/>
        <v>26469.630700599526</v>
      </c>
      <c r="AD74" s="150">
        <f t="shared" si="70"/>
        <v>19520.376622861007</v>
      </c>
      <c r="AE74" s="150">
        <f t="shared" si="71"/>
        <v>9369.7807789732833</v>
      </c>
      <c r="AF74" s="150">
        <f t="shared" si="72"/>
        <v>1171.2225973716604</v>
      </c>
      <c r="AG74" s="150">
        <f t="shared" si="73"/>
        <v>2342.4451947433208</v>
      </c>
      <c r="AH74" s="150">
        <f t="shared" si="74"/>
        <v>236196.55713661818</v>
      </c>
      <c r="AI74" s="150">
        <f t="shared" si="75"/>
        <v>645301.70654085977</v>
      </c>
      <c r="AJ74" s="20">
        <f t="shared" si="76"/>
        <v>634134.51137190987</v>
      </c>
      <c r="AK74" s="150">
        <f t="shared" si="77"/>
        <v>30936.737893399531</v>
      </c>
      <c r="AL74" s="150">
        <f t="shared" si="78"/>
        <v>22814.703461209094</v>
      </c>
      <c r="AM74" s="150">
        <f t="shared" si="79"/>
        <v>10951.057661380366</v>
      </c>
      <c r="AN74" s="150">
        <f t="shared" si="80"/>
        <v>1368.8822076725457</v>
      </c>
      <c r="AO74" s="150">
        <f t="shared" si="81"/>
        <v>2737.7644153450915</v>
      </c>
      <c r="AP74" s="150">
        <f t="shared" si="82"/>
        <v>336745.02308744623</v>
      </c>
      <c r="AQ74" s="150">
        <f t="shared" si="83"/>
        <v>754205.07309782133</v>
      </c>
      <c r="AR74" s="17">
        <f t="shared" si="84"/>
        <v>741126.68061854679</v>
      </c>
      <c r="AS74" s="150">
        <f t="shared" si="85"/>
        <v>315354.28153816221</v>
      </c>
    </row>
    <row r="75" spans="1:45" x14ac:dyDescent="0.3">
      <c r="A75">
        <v>9703</v>
      </c>
      <c r="B75" t="s">
        <v>104</v>
      </c>
      <c r="C75" t="s">
        <v>105</v>
      </c>
      <c r="D75" s="36">
        <v>43127.09</v>
      </c>
      <c r="E75" s="6">
        <f t="shared" si="45"/>
        <v>52594.012195121941</v>
      </c>
      <c r="F75" s="150">
        <f t="shared" si="46"/>
        <v>2336.0600998747536</v>
      </c>
      <c r="G75" s="150">
        <f t="shared" si="47"/>
        <v>1423.7670956597879</v>
      </c>
      <c r="H75" s="150">
        <f t="shared" si="48"/>
        <v>683.40820591669819</v>
      </c>
      <c r="I75" s="150">
        <f t="shared" si="49"/>
        <v>85.426025739587274</v>
      </c>
      <c r="J75" s="150">
        <f t="shared" si="50"/>
        <v>170.85205147917455</v>
      </c>
      <c r="K75" s="150">
        <f t="shared" si="51"/>
        <v>56950.683826391512</v>
      </c>
      <c r="L75" s="32">
        <f t="shared" si="52"/>
        <v>55784.332552392567</v>
      </c>
      <c r="M75" s="150">
        <f t="shared" si="53"/>
        <v>2826.7182873842426</v>
      </c>
      <c r="N75" s="150">
        <f t="shared" si="54"/>
        <v>1722.8103362979612</v>
      </c>
      <c r="O75" s="150">
        <f t="shared" si="55"/>
        <v>826.94896142302139</v>
      </c>
      <c r="P75" s="150">
        <f t="shared" si="56"/>
        <v>103.36862017787767</v>
      </c>
      <c r="Q75" s="150">
        <f t="shared" si="57"/>
        <v>206.73724035575535</v>
      </c>
      <c r="R75" s="150">
        <f t="shared" si="58"/>
        <v>11048.382686678824</v>
      </c>
      <c r="S75" s="150">
        <f t="shared" si="59"/>
        <v>68912.413451918444</v>
      </c>
      <c r="T75" s="28">
        <f t="shared" si="60"/>
        <v>67502.799370963781</v>
      </c>
      <c r="U75" s="150">
        <f t="shared" si="61"/>
        <v>3267.2291679628443</v>
      </c>
      <c r="V75" s="150">
        <f t="shared" si="62"/>
        <v>2409.4610383206814</v>
      </c>
      <c r="W75" s="150">
        <f t="shared" si="63"/>
        <v>1156.5412983939273</v>
      </c>
      <c r="X75" s="150">
        <f t="shared" si="64"/>
        <v>144.56766229924091</v>
      </c>
      <c r="Y75" s="150">
        <f t="shared" si="65"/>
        <v>289.13532459848182</v>
      </c>
      <c r="Z75" s="150">
        <f t="shared" si="66"/>
        <v>20962.311033389931</v>
      </c>
      <c r="AA75" s="150">
        <f t="shared" si="67"/>
        <v>79651.604572584518</v>
      </c>
      <c r="AB75" s="24">
        <f t="shared" si="68"/>
        <v>78269.229019467122</v>
      </c>
      <c r="AC75" s="150">
        <f t="shared" si="69"/>
        <v>3869.6886287848092</v>
      </c>
      <c r="AD75" s="150">
        <f t="shared" si="70"/>
        <v>2853.7526760949918</v>
      </c>
      <c r="AE75" s="150">
        <f t="shared" si="71"/>
        <v>1369.8012845255962</v>
      </c>
      <c r="AF75" s="150">
        <f t="shared" si="72"/>
        <v>171.22516056569953</v>
      </c>
      <c r="AG75" s="150">
        <f t="shared" si="73"/>
        <v>342.45032113139905</v>
      </c>
      <c r="AH75" s="150">
        <f t="shared" si="74"/>
        <v>34530.407380749406</v>
      </c>
      <c r="AI75" s="150">
        <f t="shared" si="75"/>
        <v>94338.931441156761</v>
      </c>
      <c r="AJ75" s="20">
        <f t="shared" si="76"/>
        <v>92706.359810313152</v>
      </c>
      <c r="AK75" s="150">
        <f t="shared" si="77"/>
        <v>4522.7507777459386</v>
      </c>
      <c r="AL75" s="150">
        <f t="shared" si="78"/>
        <v>3335.3619304911049</v>
      </c>
      <c r="AM75" s="150">
        <f t="shared" si="79"/>
        <v>1600.9737266357304</v>
      </c>
      <c r="AN75" s="150">
        <f t="shared" si="80"/>
        <v>200.1217158294663</v>
      </c>
      <c r="AO75" s="150">
        <f t="shared" si="81"/>
        <v>400.24343165893259</v>
      </c>
      <c r="AP75" s="150">
        <f t="shared" si="82"/>
        <v>49229.942094048711</v>
      </c>
      <c r="AQ75" s="150">
        <f t="shared" si="83"/>
        <v>110259.89852863157</v>
      </c>
      <c r="AR75" s="17">
        <f t="shared" si="84"/>
        <v>108347.92222521125</v>
      </c>
      <c r="AS75" s="150">
        <f t="shared" si="85"/>
        <v>46102.754175531045</v>
      </c>
    </row>
    <row r="76" spans="1:45" x14ac:dyDescent="0.3">
      <c r="A76">
        <v>8787</v>
      </c>
      <c r="B76" t="s">
        <v>1068</v>
      </c>
      <c r="C76" t="s">
        <v>1069</v>
      </c>
      <c r="D76" s="36">
        <v>53665.08</v>
      </c>
      <c r="E76" s="6">
        <f t="shared" si="45"/>
        <v>65445.219512195123</v>
      </c>
      <c r="F76" s="150">
        <f t="shared" si="46"/>
        <v>2906.8701863396454</v>
      </c>
      <c r="G76" s="150">
        <f t="shared" si="47"/>
        <v>1771.6608073939185</v>
      </c>
      <c r="H76" s="150">
        <f t="shared" si="48"/>
        <v>850.39718754908085</v>
      </c>
      <c r="I76" s="150">
        <f t="shared" si="49"/>
        <v>106.29964844363511</v>
      </c>
      <c r="J76" s="150">
        <f t="shared" si="50"/>
        <v>212.59929688727021</v>
      </c>
      <c r="K76" s="150">
        <f t="shared" si="51"/>
        <v>70866.432295756735</v>
      </c>
      <c r="L76" s="32">
        <f t="shared" si="52"/>
        <v>69415.086182971121</v>
      </c>
      <c r="M76" s="150">
        <f t="shared" si="53"/>
        <v>3517.4193999627246</v>
      </c>
      <c r="N76" s="150">
        <f t="shared" si="54"/>
        <v>2143.7744703446724</v>
      </c>
      <c r="O76" s="150">
        <f t="shared" si="55"/>
        <v>1029.0117457654426</v>
      </c>
      <c r="P76" s="150">
        <f t="shared" si="56"/>
        <v>128.62646822068032</v>
      </c>
      <c r="Q76" s="150">
        <f t="shared" si="57"/>
        <v>257.25293644136065</v>
      </c>
      <c r="R76" s="150">
        <f t="shared" si="58"/>
        <v>13748.025678320382</v>
      </c>
      <c r="S76" s="150">
        <f t="shared" si="59"/>
        <v>85750.978813786889</v>
      </c>
      <c r="T76" s="28">
        <f t="shared" si="60"/>
        <v>83996.929272685025</v>
      </c>
      <c r="U76" s="150">
        <f t="shared" si="61"/>
        <v>4065.5679452766121</v>
      </c>
      <c r="V76" s="150">
        <f t="shared" si="62"/>
        <v>2998.2064493190355</v>
      </c>
      <c r="W76" s="150">
        <f t="shared" si="63"/>
        <v>1439.139095673137</v>
      </c>
      <c r="X76" s="150">
        <f t="shared" si="64"/>
        <v>179.89238695914213</v>
      </c>
      <c r="Y76" s="150">
        <f t="shared" si="65"/>
        <v>359.78477391828426</v>
      </c>
      <c r="Z76" s="150">
        <f t="shared" si="66"/>
        <v>26084.396109075606</v>
      </c>
      <c r="AA76" s="150">
        <f t="shared" si="67"/>
        <v>99114.262787406129</v>
      </c>
      <c r="AB76" s="24">
        <f t="shared" si="68"/>
        <v>97394.107436138758</v>
      </c>
      <c r="AC76" s="150">
        <f t="shared" si="69"/>
        <v>4815.2367766716261</v>
      </c>
      <c r="AD76" s="150">
        <f t="shared" si="70"/>
        <v>3551.0595698168331</v>
      </c>
      <c r="AE76" s="150">
        <f t="shared" si="71"/>
        <v>1704.5085935120799</v>
      </c>
      <c r="AF76" s="150">
        <f t="shared" si="72"/>
        <v>213.06357418900998</v>
      </c>
      <c r="AG76" s="150">
        <f t="shared" si="73"/>
        <v>426.12714837801997</v>
      </c>
      <c r="AH76" s="150">
        <f t="shared" si="74"/>
        <v>42967.820794783678</v>
      </c>
      <c r="AI76" s="150">
        <f t="shared" si="75"/>
        <v>117390.39900220936</v>
      </c>
      <c r="AJ76" s="20">
        <f t="shared" si="76"/>
        <v>115358.91282554052</v>
      </c>
      <c r="AK76" s="150">
        <f t="shared" si="77"/>
        <v>5627.8729287739579</v>
      </c>
      <c r="AL76" s="150">
        <f t="shared" si="78"/>
        <v>4150.3487675324177</v>
      </c>
      <c r="AM76" s="150">
        <f t="shared" si="79"/>
        <v>1992.1674084155604</v>
      </c>
      <c r="AN76" s="150">
        <f t="shared" si="80"/>
        <v>249.02092605194505</v>
      </c>
      <c r="AO76" s="150">
        <f t="shared" si="81"/>
        <v>498.04185210389011</v>
      </c>
      <c r="AP76" s="150">
        <f t="shared" si="82"/>
        <v>61259.147808778485</v>
      </c>
      <c r="AQ76" s="150">
        <f t="shared" si="83"/>
        <v>137201.61214983198</v>
      </c>
      <c r="AR76" s="17">
        <f t="shared" si="84"/>
        <v>134822.449510267</v>
      </c>
      <c r="AS76" s="150">
        <f t="shared" si="85"/>
        <v>57367.839820637295</v>
      </c>
    </row>
    <row r="77" spans="1:45" x14ac:dyDescent="0.3">
      <c r="A77">
        <v>9363</v>
      </c>
      <c r="B77" t="s">
        <v>560</v>
      </c>
      <c r="C77" t="s">
        <v>561</v>
      </c>
      <c r="D77" s="36">
        <v>18638.71</v>
      </c>
      <c r="E77" s="6">
        <f t="shared" si="45"/>
        <v>22730.134146341461</v>
      </c>
      <c r="F77" s="150">
        <f t="shared" si="46"/>
        <v>1009.6008505126723</v>
      </c>
      <c r="G77" s="150">
        <f t="shared" si="47"/>
        <v>615.32512403561304</v>
      </c>
      <c r="H77" s="150">
        <f t="shared" si="48"/>
        <v>295.35605953709421</v>
      </c>
      <c r="I77" s="150">
        <f t="shared" si="49"/>
        <v>36.919507442136776</v>
      </c>
      <c r="J77" s="150">
        <f t="shared" si="50"/>
        <v>73.839014884273553</v>
      </c>
      <c r="K77" s="150">
        <f t="shared" si="51"/>
        <v>24613.004961424518</v>
      </c>
      <c r="L77" s="32">
        <f t="shared" si="52"/>
        <v>24108.930071275499</v>
      </c>
      <c r="M77" s="150">
        <f t="shared" si="53"/>
        <v>1221.6540093535541</v>
      </c>
      <c r="N77" s="150">
        <f t="shared" si="54"/>
        <v>744.56593856112659</v>
      </c>
      <c r="O77" s="150">
        <f t="shared" si="55"/>
        <v>357.39165050934076</v>
      </c>
      <c r="P77" s="150">
        <f t="shared" si="56"/>
        <v>44.673956313667595</v>
      </c>
      <c r="Q77" s="150">
        <f t="shared" si="57"/>
        <v>89.347912627335191</v>
      </c>
      <c r="R77" s="150">
        <f t="shared" si="58"/>
        <v>4774.9013639925042</v>
      </c>
      <c r="S77" s="150">
        <f t="shared" si="59"/>
        <v>29782.637542445063</v>
      </c>
      <c r="T77" s="28">
        <f t="shared" si="60"/>
        <v>29173.429082824194</v>
      </c>
      <c r="U77" s="150">
        <f t="shared" si="61"/>
        <v>1412.0344536392499</v>
      </c>
      <c r="V77" s="150">
        <f t="shared" si="62"/>
        <v>1041.3233433917771</v>
      </c>
      <c r="W77" s="150">
        <f t="shared" si="63"/>
        <v>499.83520482805307</v>
      </c>
      <c r="X77" s="150">
        <f t="shared" si="64"/>
        <v>62.479400603506633</v>
      </c>
      <c r="Y77" s="150">
        <f t="shared" si="65"/>
        <v>124.95880120701327</v>
      </c>
      <c r="Z77" s="150">
        <f t="shared" si="66"/>
        <v>9059.5130875084615</v>
      </c>
      <c r="AA77" s="150">
        <f t="shared" si="67"/>
        <v>34423.912178240571</v>
      </c>
      <c r="AB77" s="24">
        <f t="shared" si="68"/>
        <v>33826.47569352424</v>
      </c>
      <c r="AC77" s="150">
        <f t="shared" si="69"/>
        <v>1672.406001476513</v>
      </c>
      <c r="AD77" s="150">
        <f t="shared" si="70"/>
        <v>1233.3377592009683</v>
      </c>
      <c r="AE77" s="150">
        <f t="shared" si="71"/>
        <v>592.00212441646477</v>
      </c>
      <c r="AF77" s="150">
        <f t="shared" si="72"/>
        <v>74.000265552058096</v>
      </c>
      <c r="AG77" s="150">
        <f t="shared" si="73"/>
        <v>148.00053110411619</v>
      </c>
      <c r="AH77" s="150">
        <f t="shared" si="74"/>
        <v>14923.386886331715</v>
      </c>
      <c r="AI77" s="150">
        <f t="shared" si="75"/>
        <v>40771.496171932835</v>
      </c>
      <c r="AJ77" s="20">
        <f t="shared" si="76"/>
        <v>40065.929689670273</v>
      </c>
      <c r="AK77" s="150">
        <f t="shared" si="77"/>
        <v>1954.6470709867283</v>
      </c>
      <c r="AL77" s="150">
        <f t="shared" si="78"/>
        <v>1441.4801408456699</v>
      </c>
      <c r="AM77" s="150">
        <f t="shared" si="79"/>
        <v>691.91046760592155</v>
      </c>
      <c r="AN77" s="150">
        <f t="shared" si="80"/>
        <v>86.488808450740194</v>
      </c>
      <c r="AO77" s="150">
        <f t="shared" si="81"/>
        <v>172.97761690148039</v>
      </c>
      <c r="AP77" s="150">
        <f t="shared" si="82"/>
        <v>21276.246878882088</v>
      </c>
      <c r="AQ77" s="150">
        <f t="shared" si="83"/>
        <v>47652.236061013878</v>
      </c>
      <c r="AR77" s="17">
        <f t="shared" si="84"/>
        <v>46825.916180717679</v>
      </c>
      <c r="AS77" s="150">
        <f t="shared" si="85"/>
        <v>19924.735596095456</v>
      </c>
    </row>
    <row r="78" spans="1:45" x14ac:dyDescent="0.3">
      <c r="A78">
        <v>9381</v>
      </c>
      <c r="B78" t="s">
        <v>219</v>
      </c>
      <c r="C78" t="s">
        <v>220</v>
      </c>
      <c r="D78" s="36">
        <v>18052.16</v>
      </c>
      <c r="E78" s="6">
        <f t="shared" si="45"/>
        <v>22014.82926829268</v>
      </c>
      <c r="F78" s="150">
        <f t="shared" si="46"/>
        <v>977.82926444967723</v>
      </c>
      <c r="G78" s="150">
        <f t="shared" si="47"/>
        <v>595.96117923991153</v>
      </c>
      <c r="H78" s="150">
        <f t="shared" si="48"/>
        <v>286.0613660351575</v>
      </c>
      <c r="I78" s="150">
        <f t="shared" si="49"/>
        <v>35.757670754394688</v>
      </c>
      <c r="J78" s="150">
        <f t="shared" si="50"/>
        <v>71.515341508789376</v>
      </c>
      <c r="K78" s="150">
        <f t="shared" si="51"/>
        <v>23838.44716959646</v>
      </c>
      <c r="L78" s="32">
        <f t="shared" si="52"/>
        <v>23350.235240286303</v>
      </c>
      <c r="M78" s="150">
        <f t="shared" si="53"/>
        <v>1183.2092264696353</v>
      </c>
      <c r="N78" s="150">
        <f t="shared" si="54"/>
        <v>721.13485608476276</v>
      </c>
      <c r="O78" s="150">
        <f t="shared" si="55"/>
        <v>346.14473092068607</v>
      </c>
      <c r="P78" s="150">
        <f t="shared" si="56"/>
        <v>43.268091365085759</v>
      </c>
      <c r="Q78" s="150">
        <f t="shared" si="57"/>
        <v>86.536182730171518</v>
      </c>
      <c r="R78" s="150">
        <f t="shared" si="58"/>
        <v>4624.637832071583</v>
      </c>
      <c r="S78" s="150">
        <f t="shared" si="59"/>
        <v>28845.394243390507</v>
      </c>
      <c r="T78" s="28">
        <f t="shared" si="60"/>
        <v>28255.357240484758</v>
      </c>
      <c r="U78" s="150">
        <f t="shared" si="61"/>
        <v>1367.5985023968033</v>
      </c>
      <c r="V78" s="150">
        <f t="shared" si="62"/>
        <v>1008.5534678442501</v>
      </c>
      <c r="W78" s="150">
        <f t="shared" si="63"/>
        <v>484.10566456524009</v>
      </c>
      <c r="X78" s="150">
        <f t="shared" si="64"/>
        <v>60.513208070655011</v>
      </c>
      <c r="Y78" s="150">
        <f t="shared" si="65"/>
        <v>121.02641614131002</v>
      </c>
      <c r="Z78" s="150">
        <f t="shared" si="66"/>
        <v>8774.4151702449763</v>
      </c>
      <c r="AA78" s="150">
        <f t="shared" si="67"/>
        <v>33340.61050724794</v>
      </c>
      <c r="AB78" s="24">
        <f t="shared" si="68"/>
        <v>32761.97502164101</v>
      </c>
      <c r="AC78" s="150">
        <f t="shared" si="69"/>
        <v>1619.7763001631683</v>
      </c>
      <c r="AD78" s="150">
        <f t="shared" si="70"/>
        <v>1194.5252951055813</v>
      </c>
      <c r="AE78" s="150">
        <f t="shared" si="71"/>
        <v>573.37214165067905</v>
      </c>
      <c r="AF78" s="150">
        <f t="shared" si="72"/>
        <v>71.671517706334882</v>
      </c>
      <c r="AG78" s="150">
        <f t="shared" si="73"/>
        <v>143.34303541266976</v>
      </c>
      <c r="AH78" s="150">
        <f t="shared" si="74"/>
        <v>14453.756070777536</v>
      </c>
      <c r="AI78" s="150">
        <f t="shared" si="75"/>
        <v>39488.439507622526</v>
      </c>
      <c r="AJ78" s="20">
        <f t="shared" si="76"/>
        <v>38805.076816296729</v>
      </c>
      <c r="AK78" s="150">
        <f t="shared" si="77"/>
        <v>1893.1353977278347</v>
      </c>
      <c r="AL78" s="150">
        <f t="shared" si="78"/>
        <v>1396.1175499467809</v>
      </c>
      <c r="AM78" s="150">
        <f t="shared" si="79"/>
        <v>670.13642397445483</v>
      </c>
      <c r="AN78" s="150">
        <f t="shared" si="80"/>
        <v>83.767052996806854</v>
      </c>
      <c r="AO78" s="150">
        <f t="shared" si="81"/>
        <v>167.53410599361371</v>
      </c>
      <c r="AP78" s="150">
        <f t="shared" si="82"/>
        <v>20606.695037214486</v>
      </c>
      <c r="AQ78" s="150">
        <f t="shared" si="83"/>
        <v>46152.646279232424</v>
      </c>
      <c r="AR78" s="17">
        <f t="shared" si="84"/>
        <v>45352.330233203073</v>
      </c>
      <c r="AS78" s="150">
        <f t="shared" si="85"/>
        <v>19297.715074616779</v>
      </c>
    </row>
    <row r="79" spans="1:45" x14ac:dyDescent="0.3">
      <c r="A79">
        <v>1221</v>
      </c>
      <c r="B79" t="s">
        <v>204</v>
      </c>
      <c r="C79" t="s">
        <v>1036</v>
      </c>
      <c r="D79" s="36">
        <v>159250</v>
      </c>
      <c r="E79" s="6">
        <f t="shared" si="45"/>
        <v>194207.31707317071</v>
      </c>
      <c r="F79" s="150">
        <f t="shared" si="46"/>
        <v>8626.0763456345994</v>
      </c>
      <c r="G79" s="150">
        <f t="shared" si="47"/>
        <v>5257.3663092924016</v>
      </c>
      <c r="H79" s="150">
        <f t="shared" si="48"/>
        <v>2523.5358284603526</v>
      </c>
      <c r="I79" s="150">
        <f t="shared" si="49"/>
        <v>315.44197855754408</v>
      </c>
      <c r="J79" s="150">
        <f t="shared" si="50"/>
        <v>630.88395711508815</v>
      </c>
      <c r="K79" s="150">
        <f t="shared" si="51"/>
        <v>210294.65237169605</v>
      </c>
      <c r="L79" s="32">
        <f t="shared" si="52"/>
        <v>205987.81320438074</v>
      </c>
      <c r="M79" s="150">
        <f t="shared" si="53"/>
        <v>10437.86833904028</v>
      </c>
      <c r="N79" s="150">
        <f t="shared" si="54"/>
        <v>6361.6058040422004</v>
      </c>
      <c r="O79" s="150">
        <f t="shared" si="55"/>
        <v>3053.570785940256</v>
      </c>
      <c r="P79" s="150">
        <f t="shared" si="56"/>
        <v>381.696348242532</v>
      </c>
      <c r="Q79" s="150">
        <f t="shared" si="57"/>
        <v>763.39269648506399</v>
      </c>
      <c r="R79" s="150">
        <f t="shared" si="58"/>
        <v>40796.978021322626</v>
      </c>
      <c r="S79" s="150">
        <f t="shared" si="59"/>
        <v>254464.23216168801</v>
      </c>
      <c r="T79" s="28">
        <f t="shared" si="60"/>
        <v>249259.12691595894</v>
      </c>
      <c r="U79" s="150">
        <f t="shared" si="61"/>
        <v>12064.487657249378</v>
      </c>
      <c r="V79" s="150">
        <f t="shared" si="62"/>
        <v>8897.1147914818412</v>
      </c>
      <c r="W79" s="150">
        <f t="shared" si="63"/>
        <v>4270.6150999112842</v>
      </c>
      <c r="X79" s="150">
        <f t="shared" si="64"/>
        <v>533.82688748891053</v>
      </c>
      <c r="Y79" s="150">
        <f t="shared" si="65"/>
        <v>1067.6537749778211</v>
      </c>
      <c r="Z79" s="150">
        <f t="shared" si="66"/>
        <v>77404.898685892025</v>
      </c>
      <c r="AA79" s="150">
        <f t="shared" si="67"/>
        <v>294119.49723906914</v>
      </c>
      <c r="AB79" s="24">
        <f t="shared" si="68"/>
        <v>289014.97229120124</v>
      </c>
      <c r="AC79" s="150">
        <f t="shared" si="69"/>
        <v>14289.114200238897</v>
      </c>
      <c r="AD79" s="150">
        <f t="shared" si="70"/>
        <v>10537.694837934288</v>
      </c>
      <c r="AE79" s="150">
        <f t="shared" si="71"/>
        <v>5058.093522208459</v>
      </c>
      <c r="AF79" s="150">
        <f t="shared" si="72"/>
        <v>632.26169027605738</v>
      </c>
      <c r="AG79" s="150">
        <f t="shared" si="73"/>
        <v>1264.5233805521148</v>
      </c>
      <c r="AH79" s="150">
        <f t="shared" si="74"/>
        <v>127506.10753900489</v>
      </c>
      <c r="AI79" s="150">
        <f t="shared" si="75"/>
        <v>348353.54836146411</v>
      </c>
      <c r="AJ79" s="20">
        <f t="shared" si="76"/>
        <v>342325.15571517509</v>
      </c>
      <c r="AK79" s="150">
        <f t="shared" si="77"/>
        <v>16700.594947538561</v>
      </c>
      <c r="AL79" s="150">
        <f t="shared" si="78"/>
        <v>12316.07297016118</v>
      </c>
      <c r="AM79" s="150">
        <f t="shared" si="79"/>
        <v>5911.7150256773666</v>
      </c>
      <c r="AN79" s="150">
        <f t="shared" si="80"/>
        <v>738.96437820967083</v>
      </c>
      <c r="AO79" s="150">
        <f t="shared" si="81"/>
        <v>1477.9287564193417</v>
      </c>
      <c r="AP79" s="150">
        <f t="shared" si="82"/>
        <v>181785.23703957902</v>
      </c>
      <c r="AQ79" s="150">
        <f t="shared" si="83"/>
        <v>407142.90810450184</v>
      </c>
      <c r="AR79" s="17">
        <f t="shared" si="84"/>
        <v>400082.79284238501</v>
      </c>
      <c r="AS79" s="150">
        <f t="shared" si="85"/>
        <v>170237.86215238078</v>
      </c>
    </row>
    <row r="80" spans="1:45" x14ac:dyDescent="0.3">
      <c r="A80">
        <v>9892</v>
      </c>
      <c r="B80" t="s">
        <v>1329</v>
      </c>
      <c r="C80" t="s">
        <v>1330</v>
      </c>
      <c r="D80" s="36">
        <v>28000</v>
      </c>
      <c r="E80" s="6">
        <f t="shared" si="45"/>
        <v>34146.341463414632</v>
      </c>
      <c r="F80" s="150">
        <f t="shared" si="46"/>
        <v>1516.672764067622</v>
      </c>
      <c r="G80" s="150">
        <f t="shared" si="47"/>
        <v>924.37209833712552</v>
      </c>
      <c r="H80" s="150">
        <f t="shared" si="48"/>
        <v>443.69860720182027</v>
      </c>
      <c r="I80" s="150">
        <f t="shared" si="49"/>
        <v>55.462325900227533</v>
      </c>
      <c r="J80" s="150">
        <f t="shared" si="50"/>
        <v>110.92465180045507</v>
      </c>
      <c r="K80" s="150">
        <f t="shared" si="51"/>
        <v>36974.88393348502</v>
      </c>
      <c r="L80" s="32">
        <f t="shared" si="52"/>
        <v>36217.637486484527</v>
      </c>
      <c r="M80" s="150">
        <f t="shared" si="53"/>
        <v>1835.2295980730166</v>
      </c>
      <c r="N80" s="150">
        <f t="shared" si="54"/>
        <v>1118.5240974140133</v>
      </c>
      <c r="O80" s="150">
        <f t="shared" si="55"/>
        <v>536.89156675872641</v>
      </c>
      <c r="P80" s="150">
        <f t="shared" si="56"/>
        <v>67.111445844840802</v>
      </c>
      <c r="Q80" s="150">
        <f t="shared" si="57"/>
        <v>134.2228916896816</v>
      </c>
      <c r="R80" s="150">
        <f t="shared" si="58"/>
        <v>7173.0950367160676</v>
      </c>
      <c r="S80" s="150">
        <f t="shared" si="59"/>
        <v>44740.963896560534</v>
      </c>
      <c r="T80" s="28">
        <f t="shared" si="60"/>
        <v>43825.780556652127</v>
      </c>
      <c r="U80" s="150">
        <f t="shared" si="61"/>
        <v>2121.2285990768137</v>
      </c>
      <c r="V80" s="150">
        <f t="shared" si="62"/>
        <v>1564.3278754253788</v>
      </c>
      <c r="W80" s="150">
        <f t="shared" si="63"/>
        <v>750.87738020418192</v>
      </c>
      <c r="X80" s="150">
        <f t="shared" si="64"/>
        <v>93.85967252552274</v>
      </c>
      <c r="Y80" s="150">
        <f t="shared" si="65"/>
        <v>187.71934505104548</v>
      </c>
      <c r="Z80" s="150">
        <f t="shared" si="66"/>
        <v>13609.652516200797</v>
      </c>
      <c r="AA80" s="150">
        <f t="shared" si="67"/>
        <v>51713.318195880296</v>
      </c>
      <c r="AB80" s="24">
        <f t="shared" si="68"/>
        <v>50815.819303947472</v>
      </c>
      <c r="AC80" s="150">
        <f t="shared" si="69"/>
        <v>2512.3717275145314</v>
      </c>
      <c r="AD80" s="150">
        <f t="shared" si="70"/>
        <v>1852.7815099664685</v>
      </c>
      <c r="AE80" s="150">
        <f t="shared" si="71"/>
        <v>889.33512478390492</v>
      </c>
      <c r="AF80" s="150">
        <f t="shared" si="72"/>
        <v>111.16689059798811</v>
      </c>
      <c r="AG80" s="150">
        <f t="shared" si="73"/>
        <v>222.33378119597623</v>
      </c>
      <c r="AH80" s="150">
        <f t="shared" si="74"/>
        <v>22418.656270594271</v>
      </c>
      <c r="AI80" s="150">
        <f t="shared" si="75"/>
        <v>61248.975536081605</v>
      </c>
      <c r="AJ80" s="20">
        <f t="shared" si="76"/>
        <v>60189.038367503315</v>
      </c>
      <c r="AK80" s="150">
        <f t="shared" si="77"/>
        <v>2936.3683424243627</v>
      </c>
      <c r="AL80" s="150">
        <f t="shared" si="78"/>
        <v>2165.4633793689991</v>
      </c>
      <c r="AM80" s="150">
        <f t="shared" si="79"/>
        <v>1039.4224220971196</v>
      </c>
      <c r="AN80" s="150">
        <f t="shared" si="80"/>
        <v>129.92780276213995</v>
      </c>
      <c r="AO80" s="150">
        <f t="shared" si="81"/>
        <v>259.85560552427989</v>
      </c>
      <c r="AP80" s="150">
        <f t="shared" si="82"/>
        <v>31962.239479486423</v>
      </c>
      <c r="AQ80" s="150">
        <f t="shared" si="83"/>
        <v>71585.566260132196</v>
      </c>
      <c r="AR80" s="17">
        <f t="shared" si="84"/>
        <v>70344.227312946809</v>
      </c>
      <c r="AS80" s="150">
        <f t="shared" si="85"/>
        <v>29931.931807012006</v>
      </c>
    </row>
    <row r="81" spans="1:45" x14ac:dyDescent="0.3">
      <c r="A81">
        <v>9740</v>
      </c>
      <c r="B81" t="s">
        <v>235</v>
      </c>
      <c r="C81" t="s">
        <v>236</v>
      </c>
      <c r="D81" s="36">
        <v>11700</v>
      </c>
      <c r="E81" s="6">
        <f t="shared" si="45"/>
        <v>14268.292682926829</v>
      </c>
      <c r="F81" s="150">
        <f t="shared" si="46"/>
        <v>633.75254784254207</v>
      </c>
      <c r="G81" s="150">
        <f t="shared" si="47"/>
        <v>386.25548394801319</v>
      </c>
      <c r="H81" s="150">
        <f t="shared" si="48"/>
        <v>185.40263229504632</v>
      </c>
      <c r="I81" s="150">
        <f t="shared" si="49"/>
        <v>23.17532903688079</v>
      </c>
      <c r="J81" s="150">
        <f t="shared" si="50"/>
        <v>46.350658073761579</v>
      </c>
      <c r="K81" s="150">
        <f t="shared" si="51"/>
        <v>15450.219357920527</v>
      </c>
      <c r="L81" s="32">
        <f t="shared" si="52"/>
        <v>15133.798521138178</v>
      </c>
      <c r="M81" s="150">
        <f t="shared" si="53"/>
        <v>766.86379633765341</v>
      </c>
      <c r="N81" s="150">
        <f t="shared" si="54"/>
        <v>467.38328356228425</v>
      </c>
      <c r="O81" s="150">
        <f t="shared" si="55"/>
        <v>224.34397610989643</v>
      </c>
      <c r="P81" s="150">
        <f t="shared" si="56"/>
        <v>28.042997013737054</v>
      </c>
      <c r="Q81" s="150">
        <f t="shared" si="57"/>
        <v>56.085994027474108</v>
      </c>
      <c r="R81" s="150">
        <f t="shared" si="58"/>
        <v>2997.3289974849285</v>
      </c>
      <c r="S81" s="150">
        <f t="shared" si="59"/>
        <v>18695.331342491369</v>
      </c>
      <c r="T81" s="28">
        <f t="shared" si="60"/>
        <v>18312.915446886782</v>
      </c>
      <c r="U81" s="150">
        <f t="shared" si="61"/>
        <v>886.37052175709709</v>
      </c>
      <c r="V81" s="150">
        <f t="shared" si="62"/>
        <v>653.66557651703329</v>
      </c>
      <c r="W81" s="150">
        <f t="shared" si="63"/>
        <v>313.75947672817597</v>
      </c>
      <c r="X81" s="150">
        <f t="shared" si="64"/>
        <v>39.219934591021996</v>
      </c>
      <c r="Y81" s="150">
        <f t="shared" si="65"/>
        <v>78.439869182043992</v>
      </c>
      <c r="Z81" s="150">
        <f t="shared" si="66"/>
        <v>5686.8905156981891</v>
      </c>
      <c r="AA81" s="150">
        <f t="shared" si="67"/>
        <v>21608.779388992836</v>
      </c>
      <c r="AB81" s="24">
        <f t="shared" si="68"/>
        <v>21233.753066292335</v>
      </c>
      <c r="AC81" s="150">
        <f t="shared" si="69"/>
        <v>1049.8124718542863</v>
      </c>
      <c r="AD81" s="150">
        <f t="shared" si="70"/>
        <v>774.19798809313147</v>
      </c>
      <c r="AE81" s="150">
        <f t="shared" si="71"/>
        <v>371.61503428470314</v>
      </c>
      <c r="AF81" s="150">
        <f t="shared" si="72"/>
        <v>46.451879285587893</v>
      </c>
      <c r="AG81" s="150">
        <f t="shared" si="73"/>
        <v>92.903758571175786</v>
      </c>
      <c r="AH81" s="150">
        <f t="shared" si="74"/>
        <v>9367.7956559268914</v>
      </c>
      <c r="AI81" s="150">
        <f t="shared" si="75"/>
        <v>25593.3219204341</v>
      </c>
      <c r="AJ81" s="20">
        <f t="shared" si="76"/>
        <v>25150.419603563885</v>
      </c>
      <c r="AK81" s="150">
        <f t="shared" si="77"/>
        <v>1226.9824859416087</v>
      </c>
      <c r="AL81" s="150">
        <f t="shared" si="78"/>
        <v>904.85434066490313</v>
      </c>
      <c r="AM81" s="150">
        <f t="shared" si="79"/>
        <v>434.3300835191535</v>
      </c>
      <c r="AN81" s="150">
        <f t="shared" si="80"/>
        <v>54.291260439894188</v>
      </c>
      <c r="AO81" s="150">
        <f t="shared" si="81"/>
        <v>108.58252087978838</v>
      </c>
      <c r="AP81" s="150">
        <f t="shared" si="82"/>
        <v>13355.65006821397</v>
      </c>
      <c r="AQ81" s="150">
        <f t="shared" si="83"/>
        <v>29912.540187269526</v>
      </c>
      <c r="AR81" s="17">
        <f t="shared" si="84"/>
        <v>29393.837841481349</v>
      </c>
      <c r="AS81" s="150">
        <f t="shared" si="85"/>
        <v>12507.271505072875</v>
      </c>
    </row>
    <row r="82" spans="1:45" x14ac:dyDescent="0.3">
      <c r="A82">
        <v>4163</v>
      </c>
      <c r="B82" t="s">
        <v>514</v>
      </c>
      <c r="C82" t="s">
        <v>515</v>
      </c>
      <c r="D82" s="36">
        <v>11700</v>
      </c>
      <c r="E82" s="6">
        <f t="shared" si="45"/>
        <v>14268.292682926829</v>
      </c>
      <c r="F82" s="150">
        <f t="shared" si="46"/>
        <v>633.75254784254207</v>
      </c>
      <c r="G82" s="150">
        <f t="shared" si="47"/>
        <v>386.25548394801319</v>
      </c>
      <c r="H82" s="150">
        <f t="shared" si="48"/>
        <v>185.40263229504632</v>
      </c>
      <c r="I82" s="150">
        <f t="shared" si="49"/>
        <v>23.17532903688079</v>
      </c>
      <c r="J82" s="150">
        <f t="shared" si="50"/>
        <v>46.350658073761579</v>
      </c>
      <c r="K82" s="150">
        <f t="shared" si="51"/>
        <v>15450.219357920527</v>
      </c>
      <c r="L82" s="32">
        <f t="shared" si="52"/>
        <v>15133.798521138178</v>
      </c>
      <c r="M82" s="150">
        <f t="shared" si="53"/>
        <v>766.86379633765341</v>
      </c>
      <c r="N82" s="150">
        <f t="shared" si="54"/>
        <v>467.38328356228425</v>
      </c>
      <c r="O82" s="150">
        <f t="shared" si="55"/>
        <v>224.34397610989643</v>
      </c>
      <c r="P82" s="150">
        <f t="shared" si="56"/>
        <v>28.042997013737054</v>
      </c>
      <c r="Q82" s="150">
        <f t="shared" si="57"/>
        <v>56.085994027474108</v>
      </c>
      <c r="R82" s="150">
        <f t="shared" si="58"/>
        <v>2997.3289974849285</v>
      </c>
      <c r="S82" s="150">
        <f t="shared" si="59"/>
        <v>18695.331342491369</v>
      </c>
      <c r="T82" s="28">
        <f t="shared" si="60"/>
        <v>18312.915446886782</v>
      </c>
      <c r="U82" s="150">
        <f t="shared" si="61"/>
        <v>886.37052175709709</v>
      </c>
      <c r="V82" s="150">
        <f t="shared" si="62"/>
        <v>653.66557651703329</v>
      </c>
      <c r="W82" s="150">
        <f t="shared" si="63"/>
        <v>313.75947672817597</v>
      </c>
      <c r="X82" s="150">
        <f t="shared" si="64"/>
        <v>39.219934591021996</v>
      </c>
      <c r="Y82" s="150">
        <f t="shared" si="65"/>
        <v>78.439869182043992</v>
      </c>
      <c r="Z82" s="150">
        <f t="shared" si="66"/>
        <v>5686.8905156981891</v>
      </c>
      <c r="AA82" s="150">
        <f t="shared" si="67"/>
        <v>21608.779388992836</v>
      </c>
      <c r="AB82" s="24">
        <f t="shared" si="68"/>
        <v>21233.753066292335</v>
      </c>
      <c r="AC82" s="150">
        <f t="shared" si="69"/>
        <v>1049.8124718542863</v>
      </c>
      <c r="AD82" s="150">
        <f t="shared" si="70"/>
        <v>774.19798809313147</v>
      </c>
      <c r="AE82" s="150">
        <f t="shared" si="71"/>
        <v>371.61503428470314</v>
      </c>
      <c r="AF82" s="150">
        <f t="shared" si="72"/>
        <v>46.451879285587893</v>
      </c>
      <c r="AG82" s="150">
        <f t="shared" si="73"/>
        <v>92.903758571175786</v>
      </c>
      <c r="AH82" s="150">
        <f t="shared" si="74"/>
        <v>9367.7956559268914</v>
      </c>
      <c r="AI82" s="150">
        <f t="shared" si="75"/>
        <v>25593.3219204341</v>
      </c>
      <c r="AJ82" s="20">
        <f t="shared" si="76"/>
        <v>25150.419603563885</v>
      </c>
      <c r="AK82" s="150">
        <f t="shared" si="77"/>
        <v>1226.9824859416087</v>
      </c>
      <c r="AL82" s="150">
        <f t="shared" si="78"/>
        <v>904.85434066490313</v>
      </c>
      <c r="AM82" s="150">
        <f t="shared" si="79"/>
        <v>434.3300835191535</v>
      </c>
      <c r="AN82" s="150">
        <f t="shared" si="80"/>
        <v>54.291260439894188</v>
      </c>
      <c r="AO82" s="150">
        <f t="shared" si="81"/>
        <v>108.58252087978838</v>
      </c>
      <c r="AP82" s="150">
        <f t="shared" si="82"/>
        <v>13355.65006821397</v>
      </c>
      <c r="AQ82" s="150">
        <f t="shared" si="83"/>
        <v>29912.540187269526</v>
      </c>
      <c r="AR82" s="17">
        <f t="shared" si="84"/>
        <v>29393.837841481349</v>
      </c>
      <c r="AS82" s="150">
        <f t="shared" si="85"/>
        <v>12507.271505072875</v>
      </c>
    </row>
    <row r="83" spans="1:45" x14ac:dyDescent="0.3">
      <c r="A83">
        <v>9949</v>
      </c>
      <c r="B83" t="s">
        <v>1486</v>
      </c>
      <c r="C83" t="s">
        <v>1488</v>
      </c>
      <c r="D83" s="36">
        <v>489400</v>
      </c>
      <c r="E83" s="6">
        <f t="shared" si="45"/>
        <v>596829.26829268283</v>
      </c>
      <c r="F83" s="150">
        <f t="shared" si="46"/>
        <v>26509.273240524788</v>
      </c>
      <c r="G83" s="150">
        <f t="shared" si="47"/>
        <v>16156.703747363899</v>
      </c>
      <c r="H83" s="150">
        <f t="shared" si="48"/>
        <v>7755.2177987346713</v>
      </c>
      <c r="I83" s="150">
        <f t="shared" si="49"/>
        <v>969.40222484183391</v>
      </c>
      <c r="J83" s="150">
        <f t="shared" si="50"/>
        <v>1938.8044496836678</v>
      </c>
      <c r="K83" s="150">
        <f t="shared" si="51"/>
        <v>646268.14989455591</v>
      </c>
      <c r="L83" s="32">
        <f t="shared" si="52"/>
        <v>633032.56378162594</v>
      </c>
      <c r="M83" s="150">
        <f t="shared" si="53"/>
        <v>32077.191617747649</v>
      </c>
      <c r="N83" s="150">
        <f t="shared" si="54"/>
        <v>19550.203331229215</v>
      </c>
      <c r="O83" s="150">
        <f t="shared" si="55"/>
        <v>9384.0975989900235</v>
      </c>
      <c r="P83" s="150">
        <f t="shared" si="56"/>
        <v>1173.0121998737529</v>
      </c>
      <c r="Q83" s="150">
        <f t="shared" si="57"/>
        <v>2346.0243997475059</v>
      </c>
      <c r="R83" s="150">
        <f t="shared" si="58"/>
        <v>125375.45396317296</v>
      </c>
      <c r="S83" s="150">
        <f t="shared" si="59"/>
        <v>782008.13324916863</v>
      </c>
      <c r="T83" s="28">
        <f t="shared" si="60"/>
        <v>766012.0358723409</v>
      </c>
      <c r="U83" s="150">
        <f t="shared" si="61"/>
        <v>37076.045585292595</v>
      </c>
      <c r="V83" s="150">
        <f t="shared" si="62"/>
        <v>27342.216508327871</v>
      </c>
      <c r="W83" s="150">
        <f t="shared" si="63"/>
        <v>13124.263923997378</v>
      </c>
      <c r="X83" s="150">
        <f t="shared" si="64"/>
        <v>1640.5329904996722</v>
      </c>
      <c r="Y83" s="150">
        <f t="shared" si="65"/>
        <v>3281.0659809993444</v>
      </c>
      <c r="Z83" s="150">
        <f t="shared" si="66"/>
        <v>237877.28362245247</v>
      </c>
      <c r="AA83" s="150">
        <f t="shared" si="67"/>
        <v>903874.9258951362</v>
      </c>
      <c r="AB83" s="24">
        <f t="shared" si="68"/>
        <v>888187.92740542465</v>
      </c>
      <c r="AC83" s="150">
        <f t="shared" si="69"/>
        <v>43912.668694486129</v>
      </c>
      <c r="AD83" s="150">
        <f t="shared" si="70"/>
        <v>32383.973963485343</v>
      </c>
      <c r="AE83" s="150">
        <f t="shared" si="71"/>
        <v>15544.307502472966</v>
      </c>
      <c r="AF83" s="150">
        <f t="shared" si="72"/>
        <v>1943.0384378091208</v>
      </c>
      <c r="AG83" s="150">
        <f t="shared" si="73"/>
        <v>3886.0768756182415</v>
      </c>
      <c r="AH83" s="150">
        <f t="shared" si="74"/>
        <v>391846.08495817264</v>
      </c>
      <c r="AI83" s="150">
        <f t="shared" si="75"/>
        <v>1070544.5938342263</v>
      </c>
      <c r="AJ83" s="20">
        <f t="shared" si="76"/>
        <v>1052018.4063234329</v>
      </c>
      <c r="AK83" s="150">
        <f t="shared" si="77"/>
        <v>51323.523813660104</v>
      </c>
      <c r="AL83" s="150">
        <f t="shared" si="78"/>
        <v>37849.206352256711</v>
      </c>
      <c r="AM83" s="150">
        <f t="shared" si="79"/>
        <v>18167.619049083223</v>
      </c>
      <c r="AN83" s="150">
        <f t="shared" si="80"/>
        <v>2270.9523811354029</v>
      </c>
      <c r="AO83" s="150">
        <f t="shared" si="81"/>
        <v>4541.9047622708058</v>
      </c>
      <c r="AP83" s="150">
        <f t="shared" si="82"/>
        <v>558654.28575930907</v>
      </c>
      <c r="AQ83" s="150">
        <f t="shared" si="83"/>
        <v>1251213.4331324534</v>
      </c>
      <c r="AR83" s="17">
        <f t="shared" si="84"/>
        <v>1229516.6016770061</v>
      </c>
      <c r="AS83" s="150">
        <f t="shared" si="85"/>
        <v>523167.40808398841</v>
      </c>
    </row>
    <row r="84" spans="1:45" x14ac:dyDescent="0.3">
      <c r="A84">
        <v>4048</v>
      </c>
      <c r="B84" t="s">
        <v>346</v>
      </c>
      <c r="C84" t="s">
        <v>347</v>
      </c>
      <c r="D84" s="36">
        <v>6303.79</v>
      </c>
      <c r="E84" s="6">
        <f t="shared" si="45"/>
        <v>7687.5487804878039</v>
      </c>
      <c r="F84" s="150">
        <f t="shared" si="46"/>
        <v>341.45666440720839</v>
      </c>
      <c r="G84" s="150">
        <f t="shared" si="47"/>
        <v>208.10884249202101</v>
      </c>
      <c r="H84" s="150">
        <f t="shared" si="48"/>
        <v>99.892244396170085</v>
      </c>
      <c r="I84" s="150">
        <f t="shared" si="49"/>
        <v>12.486530549521261</v>
      </c>
      <c r="J84" s="150">
        <f t="shared" si="50"/>
        <v>24.973061099042521</v>
      </c>
      <c r="K84" s="150">
        <f t="shared" si="51"/>
        <v>8324.3536996808398</v>
      </c>
      <c r="L84" s="32">
        <f t="shared" si="52"/>
        <v>8153.8707503902251</v>
      </c>
      <c r="M84" s="150">
        <f t="shared" si="53"/>
        <v>413.1750710013107</v>
      </c>
      <c r="N84" s="150">
        <f t="shared" si="54"/>
        <v>251.81932214419581</v>
      </c>
      <c r="O84" s="150">
        <f t="shared" si="55"/>
        <v>120.873274629214</v>
      </c>
      <c r="P84" s="150">
        <f t="shared" si="56"/>
        <v>15.109159328651749</v>
      </c>
      <c r="Q84" s="150">
        <f t="shared" si="57"/>
        <v>30.218318657303499</v>
      </c>
      <c r="R84" s="150">
        <f t="shared" si="58"/>
        <v>1614.9173129107276</v>
      </c>
      <c r="S84" s="150">
        <f t="shared" si="59"/>
        <v>10072.772885767832</v>
      </c>
      <c r="T84" s="28">
        <f t="shared" si="60"/>
        <v>9866.7327576863609</v>
      </c>
      <c r="U84" s="150">
        <f t="shared" si="61"/>
        <v>477.56355823480095</v>
      </c>
      <c r="V84" s="150">
        <f t="shared" si="62"/>
        <v>352.1855149224196</v>
      </c>
      <c r="W84" s="150">
        <f t="shared" si="63"/>
        <v>169.04904716276141</v>
      </c>
      <c r="X84" s="150">
        <f t="shared" si="64"/>
        <v>21.131130895345176</v>
      </c>
      <c r="Y84" s="150">
        <f t="shared" si="65"/>
        <v>42.262261790690353</v>
      </c>
      <c r="Z84" s="150">
        <f t="shared" si="66"/>
        <v>3064.0139798250502</v>
      </c>
      <c r="AA84" s="150">
        <f t="shared" si="67"/>
        <v>11642.496361071722</v>
      </c>
      <c r="AB84" s="24">
        <f t="shared" si="68"/>
        <v>11440.437627501107</v>
      </c>
      <c r="AC84" s="150">
        <f t="shared" si="69"/>
        <v>565.62370614960093</v>
      </c>
      <c r="AD84" s="150">
        <f t="shared" si="70"/>
        <v>417.12662695398296</v>
      </c>
      <c r="AE84" s="150">
        <f t="shared" si="71"/>
        <v>200.22078093791183</v>
      </c>
      <c r="AF84" s="150">
        <f t="shared" si="72"/>
        <v>25.027597617238978</v>
      </c>
      <c r="AG84" s="150">
        <f t="shared" si="73"/>
        <v>50.055195234477956</v>
      </c>
      <c r="AH84" s="150">
        <f t="shared" si="74"/>
        <v>5047.2321861431938</v>
      </c>
      <c r="AI84" s="150">
        <f t="shared" si="75"/>
        <v>13789.309981949851</v>
      </c>
      <c r="AJ84" s="20">
        <f t="shared" si="76"/>
        <v>13550.680648952988</v>
      </c>
      <c r="AK84" s="150">
        <f t="shared" si="77"/>
        <v>661.08033547468824</v>
      </c>
      <c r="AL84" s="150">
        <f t="shared" si="78"/>
        <v>487.52237129401789</v>
      </c>
      <c r="AM84" s="150">
        <f t="shared" si="79"/>
        <v>234.01073822112858</v>
      </c>
      <c r="AN84" s="150">
        <f t="shared" si="80"/>
        <v>29.251342277641072</v>
      </c>
      <c r="AO84" s="150">
        <f t="shared" si="81"/>
        <v>58.502684555282144</v>
      </c>
      <c r="AP84" s="150">
        <f t="shared" si="82"/>
        <v>7195.8302002997043</v>
      </c>
      <c r="AQ84" s="150">
        <f t="shared" si="83"/>
        <v>16116.442026248526</v>
      </c>
      <c r="AR84" s="17">
        <f t="shared" si="84"/>
        <v>15836.972739038607</v>
      </c>
      <c r="AS84" s="150">
        <f t="shared" si="85"/>
        <v>6738.7361573472936</v>
      </c>
    </row>
    <row r="85" spans="1:45" x14ac:dyDescent="0.3">
      <c r="A85">
        <v>4050</v>
      </c>
      <c r="B85" t="s">
        <v>375</v>
      </c>
      <c r="C85" t="s">
        <v>376</v>
      </c>
      <c r="D85" s="36">
        <v>12998.13</v>
      </c>
      <c r="E85" s="6">
        <f t="shared" si="45"/>
        <v>15851.378048780485</v>
      </c>
      <c r="F85" s="150">
        <f t="shared" si="46"/>
        <v>704.06820552893851</v>
      </c>
      <c r="G85" s="150">
        <f t="shared" si="47"/>
        <v>429.11102509138357</v>
      </c>
      <c r="H85" s="150">
        <f t="shared" si="48"/>
        <v>205.97329204386409</v>
      </c>
      <c r="I85" s="150">
        <f t="shared" si="49"/>
        <v>25.746661505483011</v>
      </c>
      <c r="J85" s="150">
        <f t="shared" si="50"/>
        <v>51.493323010966023</v>
      </c>
      <c r="K85" s="150">
        <f t="shared" si="51"/>
        <v>17164.441003655342</v>
      </c>
      <c r="L85" s="32">
        <f t="shared" si="52"/>
        <v>16812.912869364252</v>
      </c>
      <c r="M85" s="150">
        <f t="shared" si="53"/>
        <v>851.94831770002918</v>
      </c>
      <c r="N85" s="150">
        <f t="shared" si="54"/>
        <v>519.24005808285744</v>
      </c>
      <c r="O85" s="150">
        <f t="shared" si="55"/>
        <v>249.2352278797716</v>
      </c>
      <c r="P85" s="150">
        <f t="shared" si="56"/>
        <v>31.15440348497145</v>
      </c>
      <c r="Q85" s="150">
        <f t="shared" si="57"/>
        <v>62.3088069699429</v>
      </c>
      <c r="R85" s="150">
        <f t="shared" si="58"/>
        <v>3329.8864924853647</v>
      </c>
      <c r="S85" s="150">
        <f t="shared" si="59"/>
        <v>20769.602323314299</v>
      </c>
      <c r="T85" s="28">
        <f t="shared" si="60"/>
        <v>20344.756893815593</v>
      </c>
      <c r="U85" s="150">
        <f t="shared" si="61"/>
        <v>984.71446751851079</v>
      </c>
      <c r="V85" s="150">
        <f t="shared" si="62"/>
        <v>726.1906102643884</v>
      </c>
      <c r="W85" s="150">
        <f t="shared" si="63"/>
        <v>348.57149292690644</v>
      </c>
      <c r="X85" s="150">
        <f t="shared" si="64"/>
        <v>43.571436615863306</v>
      </c>
      <c r="Y85" s="150">
        <f t="shared" si="65"/>
        <v>87.142873231726611</v>
      </c>
      <c r="Z85" s="150">
        <f t="shared" si="66"/>
        <v>6317.8583093001798</v>
      </c>
      <c r="AA85" s="150">
        <f t="shared" si="67"/>
        <v>24006.301165764908</v>
      </c>
      <c r="AB85" s="24">
        <f t="shared" si="68"/>
        <v>23589.665191757809</v>
      </c>
      <c r="AC85" s="150">
        <f t="shared" si="69"/>
        <v>1166.2905115199446</v>
      </c>
      <c r="AD85" s="150">
        <f t="shared" si="70"/>
        <v>860.09624743358745</v>
      </c>
      <c r="AE85" s="150">
        <f t="shared" si="71"/>
        <v>412.84619876812201</v>
      </c>
      <c r="AF85" s="150">
        <f t="shared" si="72"/>
        <v>51.605774846015251</v>
      </c>
      <c r="AG85" s="150">
        <f t="shared" si="73"/>
        <v>103.2115496920305</v>
      </c>
      <c r="AH85" s="150">
        <f t="shared" si="74"/>
        <v>10407.164593946409</v>
      </c>
      <c r="AI85" s="150">
        <f t="shared" si="75"/>
        <v>28432.933799457438</v>
      </c>
      <c r="AJ85" s="20">
        <f t="shared" si="76"/>
        <v>27940.890902706989</v>
      </c>
      <c r="AK85" s="150">
        <f t="shared" si="77"/>
        <v>1363.117765811299</v>
      </c>
      <c r="AL85" s="150">
        <f t="shared" si="78"/>
        <v>1005.2490898313415</v>
      </c>
      <c r="AM85" s="150">
        <f t="shared" si="79"/>
        <v>482.51956311904394</v>
      </c>
      <c r="AN85" s="150">
        <f t="shared" si="80"/>
        <v>60.314945389880492</v>
      </c>
      <c r="AO85" s="150">
        <f t="shared" si="81"/>
        <v>120.62989077976098</v>
      </c>
      <c r="AP85" s="150">
        <f t="shared" si="82"/>
        <v>14837.4765659106</v>
      </c>
      <c r="AQ85" s="150">
        <f t="shared" si="83"/>
        <v>33231.37487045757</v>
      </c>
      <c r="AR85" s="17">
        <f t="shared" si="84"/>
        <v>32655.121834401187</v>
      </c>
      <c r="AS85" s="150">
        <f t="shared" si="85"/>
        <v>13894.969313524176</v>
      </c>
    </row>
    <row r="86" spans="1:45" x14ac:dyDescent="0.3">
      <c r="A86">
        <v>2756</v>
      </c>
      <c r="B86" t="s">
        <v>774</v>
      </c>
      <c r="C86" t="s">
        <v>775</v>
      </c>
      <c r="D86" s="36">
        <v>2275.0100000000002</v>
      </c>
      <c r="E86" s="6">
        <f t="shared" si="45"/>
        <v>2774.4024390243903</v>
      </c>
      <c r="F86" s="150">
        <f t="shared" si="46"/>
        <v>123.2302037493386</v>
      </c>
      <c r="G86" s="150">
        <f t="shared" si="47"/>
        <v>75.105563122783721</v>
      </c>
      <c r="H86" s="150">
        <f t="shared" si="48"/>
        <v>36.050670298936183</v>
      </c>
      <c r="I86" s="150">
        <f t="shared" si="49"/>
        <v>4.5063337873670228</v>
      </c>
      <c r="J86" s="150">
        <f t="shared" si="50"/>
        <v>9.0126675747340457</v>
      </c>
      <c r="K86" s="150">
        <f t="shared" si="51"/>
        <v>3004.2225249113485</v>
      </c>
      <c r="L86" s="32">
        <f t="shared" si="52"/>
        <v>2942.6959806473992</v>
      </c>
      <c r="M86" s="150">
        <f t="shared" si="53"/>
        <v>149.11306028257476</v>
      </c>
      <c r="N86" s="150">
        <f t="shared" si="54"/>
        <v>90.880482387780532</v>
      </c>
      <c r="O86" s="150">
        <f t="shared" si="55"/>
        <v>43.622631546134649</v>
      </c>
      <c r="P86" s="150">
        <f t="shared" si="56"/>
        <v>5.4528289432668311</v>
      </c>
      <c r="Q86" s="150">
        <f t="shared" si="57"/>
        <v>10.905657886533662</v>
      </c>
      <c r="R86" s="150">
        <f t="shared" si="58"/>
        <v>582.81653355283652</v>
      </c>
      <c r="S86" s="150">
        <f t="shared" si="59"/>
        <v>3635.2192955112209</v>
      </c>
      <c r="T86" s="28">
        <f t="shared" si="60"/>
        <v>3560.8603222924698</v>
      </c>
      <c r="U86" s="150">
        <f t="shared" si="61"/>
        <v>172.35058125663366</v>
      </c>
      <c r="V86" s="150">
        <f t="shared" si="62"/>
        <v>127.10219856683898</v>
      </c>
      <c r="W86" s="150">
        <f t="shared" si="63"/>
        <v>61.009055312082708</v>
      </c>
      <c r="X86" s="150">
        <f t="shared" si="64"/>
        <v>7.6261319140103385</v>
      </c>
      <c r="Y86" s="150">
        <f t="shared" si="65"/>
        <v>15.252263828020677</v>
      </c>
      <c r="Z86" s="150">
        <f t="shared" si="66"/>
        <v>1105.7891275314992</v>
      </c>
      <c r="AA86" s="150">
        <f t="shared" si="67"/>
        <v>4201.725572457487</v>
      </c>
      <c r="AB86" s="24">
        <f t="shared" si="68"/>
        <v>4128.8034669526269</v>
      </c>
      <c r="AC86" s="150">
        <f t="shared" si="69"/>
        <v>204.13110013617265</v>
      </c>
      <c r="AD86" s="150">
        <f t="shared" si="70"/>
        <v>150.53915939245769</v>
      </c>
      <c r="AE86" s="150">
        <f t="shared" si="71"/>
        <v>72.258796508379689</v>
      </c>
      <c r="AF86" s="150">
        <f t="shared" si="72"/>
        <v>9.0323495635474611</v>
      </c>
      <c r="AG86" s="150">
        <f t="shared" si="73"/>
        <v>18.064699127094922</v>
      </c>
      <c r="AH86" s="150">
        <f t="shared" si="74"/>
        <v>1821.5238286487381</v>
      </c>
      <c r="AI86" s="150">
        <f t="shared" si="75"/>
        <v>4976.5011369407503</v>
      </c>
      <c r="AJ86" s="20">
        <f t="shared" si="76"/>
        <v>4890.380863444776</v>
      </c>
      <c r="AK86" s="150">
        <f t="shared" si="77"/>
        <v>238.58097652495891</v>
      </c>
      <c r="AL86" s="150">
        <f t="shared" si="78"/>
        <v>175.94467295350952</v>
      </c>
      <c r="AM86" s="150">
        <f t="shared" si="79"/>
        <v>84.453443017684577</v>
      </c>
      <c r="AN86" s="150">
        <f t="shared" si="80"/>
        <v>10.556680377210572</v>
      </c>
      <c r="AO86" s="150">
        <f t="shared" si="81"/>
        <v>21.113360754421144</v>
      </c>
      <c r="AP86" s="150">
        <f t="shared" si="82"/>
        <v>2596.9433727938008</v>
      </c>
      <c r="AQ86" s="150">
        <f t="shared" si="83"/>
        <v>5816.3528249094061</v>
      </c>
      <c r="AR86" s="17">
        <f t="shared" si="84"/>
        <v>5715.4935921152555</v>
      </c>
      <c r="AS86" s="150">
        <f t="shared" si="85"/>
        <v>2431.9801492953711</v>
      </c>
    </row>
    <row r="87" spans="1:45" x14ac:dyDescent="0.3">
      <c r="A87">
        <v>2727</v>
      </c>
      <c r="B87" t="s">
        <v>800</v>
      </c>
      <c r="C87" t="s">
        <v>801</v>
      </c>
      <c r="D87" s="36">
        <v>1852.5</v>
      </c>
      <c r="E87" s="6">
        <f t="shared" si="45"/>
        <v>2259.1463414634145</v>
      </c>
      <c r="F87" s="150">
        <f t="shared" si="46"/>
        <v>100.34415340840249</v>
      </c>
      <c r="G87" s="150">
        <f t="shared" si="47"/>
        <v>61.157118291768747</v>
      </c>
      <c r="H87" s="150">
        <f t="shared" si="48"/>
        <v>29.355416780048998</v>
      </c>
      <c r="I87" s="150">
        <f t="shared" si="49"/>
        <v>3.6694270975061247</v>
      </c>
      <c r="J87" s="150">
        <f t="shared" si="50"/>
        <v>7.3388541950122494</v>
      </c>
      <c r="K87" s="150">
        <f t="shared" si="51"/>
        <v>2446.2847316707498</v>
      </c>
      <c r="L87" s="32">
        <f t="shared" si="52"/>
        <v>2396.1847658468782</v>
      </c>
      <c r="M87" s="150">
        <f t="shared" si="53"/>
        <v>121.42010108679513</v>
      </c>
      <c r="N87" s="150">
        <f t="shared" si="54"/>
        <v>74.002353230694993</v>
      </c>
      <c r="O87" s="150">
        <f t="shared" si="55"/>
        <v>35.521129550733598</v>
      </c>
      <c r="P87" s="150">
        <f t="shared" si="56"/>
        <v>4.4401411938416997</v>
      </c>
      <c r="Q87" s="150">
        <f t="shared" si="57"/>
        <v>8.8802823876833994</v>
      </c>
      <c r="R87" s="150">
        <f t="shared" si="58"/>
        <v>474.57709126844702</v>
      </c>
      <c r="S87" s="150">
        <f t="shared" si="59"/>
        <v>2960.0941292277998</v>
      </c>
      <c r="T87" s="28">
        <f t="shared" si="60"/>
        <v>2899.5449457570739</v>
      </c>
      <c r="U87" s="150">
        <f t="shared" si="61"/>
        <v>140.34199927820706</v>
      </c>
      <c r="V87" s="150">
        <f t="shared" si="62"/>
        <v>103.49704961519693</v>
      </c>
      <c r="W87" s="150">
        <f t="shared" si="63"/>
        <v>49.67858381529453</v>
      </c>
      <c r="X87" s="150">
        <f t="shared" si="64"/>
        <v>6.2098229769118163</v>
      </c>
      <c r="Y87" s="150">
        <f t="shared" si="65"/>
        <v>12.419645953823633</v>
      </c>
      <c r="Z87" s="150">
        <f t="shared" si="66"/>
        <v>900.42433165221337</v>
      </c>
      <c r="AA87" s="150">
        <f t="shared" si="67"/>
        <v>3421.3900699238657</v>
      </c>
      <c r="AB87" s="24">
        <f t="shared" si="68"/>
        <v>3362.0109021629532</v>
      </c>
      <c r="AC87" s="150">
        <f t="shared" si="69"/>
        <v>166.22030804359534</v>
      </c>
      <c r="AD87" s="150">
        <f t="shared" si="70"/>
        <v>122.58134811474581</v>
      </c>
      <c r="AE87" s="150">
        <f t="shared" si="71"/>
        <v>58.839047095077994</v>
      </c>
      <c r="AF87" s="150">
        <f t="shared" si="72"/>
        <v>7.3548808868847493</v>
      </c>
      <c r="AG87" s="150">
        <f t="shared" si="73"/>
        <v>14.709761773769499</v>
      </c>
      <c r="AH87" s="150">
        <f t="shared" si="74"/>
        <v>1483.2343121884244</v>
      </c>
      <c r="AI87" s="150">
        <f t="shared" si="75"/>
        <v>4052.2759707353989</v>
      </c>
      <c r="AJ87" s="20">
        <f t="shared" si="76"/>
        <v>3982.1497705642814</v>
      </c>
      <c r="AK87" s="150">
        <f t="shared" si="77"/>
        <v>194.27222694075471</v>
      </c>
      <c r="AL87" s="150">
        <f t="shared" si="78"/>
        <v>143.26860393860966</v>
      </c>
      <c r="AM87" s="150">
        <f t="shared" si="79"/>
        <v>68.768929890532632</v>
      </c>
      <c r="AN87" s="150">
        <f t="shared" si="80"/>
        <v>8.5961162363165791</v>
      </c>
      <c r="AO87" s="150">
        <f t="shared" si="81"/>
        <v>17.192232472633158</v>
      </c>
      <c r="AP87" s="150">
        <f t="shared" si="82"/>
        <v>2114.6445941338784</v>
      </c>
      <c r="AQ87" s="150">
        <f t="shared" si="83"/>
        <v>4736.1521963176747</v>
      </c>
      <c r="AR87" s="17">
        <f t="shared" si="84"/>
        <v>4654.0243249012128</v>
      </c>
      <c r="AS87" s="150">
        <f t="shared" si="85"/>
        <v>1980.3179883032053</v>
      </c>
    </row>
    <row r="88" spans="1:45" x14ac:dyDescent="0.3">
      <c r="A88">
        <v>3476</v>
      </c>
      <c r="B88" t="s">
        <v>26</v>
      </c>
      <c r="C88" t="s">
        <v>27</v>
      </c>
      <c r="D88" s="36">
        <v>114286</v>
      </c>
      <c r="E88" s="6">
        <f t="shared" si="45"/>
        <v>139373.1707317073</v>
      </c>
      <c r="F88" s="150">
        <f t="shared" si="46"/>
        <v>6190.5165540797234</v>
      </c>
      <c r="G88" s="150">
        <f t="shared" si="47"/>
        <v>3772.9567725198831</v>
      </c>
      <c r="H88" s="150">
        <f t="shared" si="48"/>
        <v>1811.019250809544</v>
      </c>
      <c r="I88" s="150">
        <f t="shared" si="49"/>
        <v>226.377406351193</v>
      </c>
      <c r="J88" s="150">
        <f t="shared" si="50"/>
        <v>452.754812702386</v>
      </c>
      <c r="K88" s="150">
        <f t="shared" si="51"/>
        <v>150918.27090079532</v>
      </c>
      <c r="L88" s="32">
        <f t="shared" si="52"/>
        <v>147827.46134929894</v>
      </c>
      <c r="M88" s="150">
        <f t="shared" si="53"/>
        <v>7490.7517801918839</v>
      </c>
      <c r="N88" s="150">
        <f t="shared" si="54"/>
        <v>4565.4158927520684</v>
      </c>
      <c r="O88" s="150">
        <f t="shared" si="55"/>
        <v>2191.3996285209928</v>
      </c>
      <c r="P88" s="150">
        <f t="shared" si="56"/>
        <v>273.9249535651241</v>
      </c>
      <c r="Q88" s="150">
        <f t="shared" si="57"/>
        <v>547.8499071302482</v>
      </c>
      <c r="R88" s="150">
        <f t="shared" si="58"/>
        <v>29278.012120219017</v>
      </c>
      <c r="S88" s="150">
        <f t="shared" si="59"/>
        <v>182616.63571008274</v>
      </c>
      <c r="T88" s="28">
        <f t="shared" si="60"/>
        <v>178881.18416776945</v>
      </c>
      <c r="U88" s="150">
        <f t="shared" si="61"/>
        <v>8658.0975597890265</v>
      </c>
      <c r="V88" s="150">
        <f t="shared" si="62"/>
        <v>6385.0276989594586</v>
      </c>
      <c r="W88" s="150">
        <f t="shared" si="63"/>
        <v>3064.8132955005399</v>
      </c>
      <c r="X88" s="150">
        <f t="shared" si="64"/>
        <v>383.10166193756748</v>
      </c>
      <c r="Y88" s="150">
        <f t="shared" si="65"/>
        <v>766.20332387513497</v>
      </c>
      <c r="Z88" s="150">
        <f t="shared" si="66"/>
        <v>55549.740980947288</v>
      </c>
      <c r="AA88" s="150">
        <f t="shared" si="67"/>
        <v>211075.29583337053</v>
      </c>
      <c r="AB88" s="24">
        <f t="shared" si="68"/>
        <v>207412.0258918193</v>
      </c>
      <c r="AC88" s="150">
        <f t="shared" si="69"/>
        <v>10254.604116097347</v>
      </c>
      <c r="AD88" s="150">
        <f t="shared" si="70"/>
        <v>7562.3924160009929</v>
      </c>
      <c r="AE88" s="150">
        <f t="shared" si="71"/>
        <v>3629.9483596804766</v>
      </c>
      <c r="AF88" s="150">
        <f t="shared" si="72"/>
        <v>453.74354496005958</v>
      </c>
      <c r="AG88" s="150">
        <f t="shared" si="73"/>
        <v>907.48708992011916</v>
      </c>
      <c r="AH88" s="150">
        <f t="shared" si="74"/>
        <v>91504.948233612013</v>
      </c>
      <c r="AI88" s="150">
        <f t="shared" si="75"/>
        <v>249996.44350416507</v>
      </c>
      <c r="AJ88" s="20">
        <f t="shared" si="76"/>
        <v>245670.15853101725</v>
      </c>
      <c r="AK88" s="150">
        <f t="shared" si="77"/>
        <v>11985.20687079681</v>
      </c>
      <c r="AL88" s="150">
        <f t="shared" si="78"/>
        <v>8838.648134805906</v>
      </c>
      <c r="AM88" s="150">
        <f t="shared" si="79"/>
        <v>4242.5511047068348</v>
      </c>
      <c r="AN88" s="150">
        <f t="shared" si="80"/>
        <v>530.31888808835436</v>
      </c>
      <c r="AO88" s="150">
        <f t="shared" si="81"/>
        <v>1060.6377761767087</v>
      </c>
      <c r="AP88" s="150">
        <f t="shared" si="82"/>
        <v>130458.44646973518</v>
      </c>
      <c r="AQ88" s="150">
        <f t="shared" si="83"/>
        <v>292186.71520019526</v>
      </c>
      <c r="AR88" s="17">
        <f t="shared" si="84"/>
        <v>287120.01295312284</v>
      </c>
      <c r="AS88" s="150">
        <f t="shared" si="85"/>
        <v>122171.45566057765</v>
      </c>
    </row>
    <row r="89" spans="1:45" x14ac:dyDescent="0.3">
      <c r="A89">
        <v>3937</v>
      </c>
      <c r="B89" t="s">
        <v>259</v>
      </c>
      <c r="C89" t="s">
        <v>260</v>
      </c>
      <c r="D89" s="36">
        <v>35577.35</v>
      </c>
      <c r="E89" s="6">
        <f t="shared" si="45"/>
        <v>43387.012195121948</v>
      </c>
      <c r="F89" s="150">
        <f t="shared" si="46"/>
        <v>1927.1142058107578</v>
      </c>
      <c r="G89" s="150">
        <f t="shared" si="47"/>
        <v>1174.5253454562262</v>
      </c>
      <c r="H89" s="150">
        <f t="shared" si="48"/>
        <v>563.77216581898858</v>
      </c>
      <c r="I89" s="150">
        <f t="shared" si="49"/>
        <v>70.471520727373573</v>
      </c>
      <c r="J89" s="150">
        <f t="shared" si="50"/>
        <v>140.94304145474715</v>
      </c>
      <c r="K89" s="150">
        <f t="shared" si="51"/>
        <v>46981.013818249048</v>
      </c>
      <c r="L89" s="32">
        <f t="shared" si="52"/>
        <v>46018.841608206443</v>
      </c>
      <c r="M89" s="150">
        <f t="shared" si="53"/>
        <v>2331.8787764643939</v>
      </c>
      <c r="N89" s="150">
        <f t="shared" si="54"/>
        <v>1421.2186891833016</v>
      </c>
      <c r="O89" s="150">
        <f t="shared" si="55"/>
        <v>682.18497080798477</v>
      </c>
      <c r="P89" s="150">
        <f t="shared" si="56"/>
        <v>85.273121350998096</v>
      </c>
      <c r="Q89" s="150">
        <f t="shared" si="57"/>
        <v>170.54624270199619</v>
      </c>
      <c r="R89" s="150">
        <f t="shared" si="58"/>
        <v>9114.2754537325127</v>
      </c>
      <c r="S89" s="150">
        <f t="shared" si="59"/>
        <v>56848.747567332066</v>
      </c>
      <c r="T89" s="28">
        <f t="shared" si="60"/>
        <v>55685.897638828836</v>
      </c>
      <c r="U89" s="150">
        <f t="shared" si="61"/>
        <v>2695.2747249773383</v>
      </c>
      <c r="V89" s="150">
        <f t="shared" si="62"/>
        <v>1987.6657263844679</v>
      </c>
      <c r="W89" s="150">
        <f t="shared" si="63"/>
        <v>954.07954866454463</v>
      </c>
      <c r="X89" s="150">
        <f t="shared" si="64"/>
        <v>119.25994358306808</v>
      </c>
      <c r="Y89" s="150">
        <f t="shared" si="65"/>
        <v>238.51988716613616</v>
      </c>
      <c r="Z89" s="150">
        <f t="shared" si="66"/>
        <v>17292.691819544871</v>
      </c>
      <c r="AA89" s="150">
        <f t="shared" si="67"/>
        <v>65707.957897007203</v>
      </c>
      <c r="AB89" s="24">
        <f t="shared" si="68"/>
        <v>64567.578175474839</v>
      </c>
      <c r="AC89" s="150">
        <f t="shared" si="69"/>
        <v>3192.2688671388969</v>
      </c>
      <c r="AD89" s="150">
        <f t="shared" si="70"/>
        <v>2354.1805804859118</v>
      </c>
      <c r="AE89" s="150">
        <f t="shared" si="71"/>
        <v>1130.0066786332379</v>
      </c>
      <c r="AF89" s="150">
        <f t="shared" si="72"/>
        <v>141.25083482915474</v>
      </c>
      <c r="AG89" s="150">
        <f t="shared" si="73"/>
        <v>282.50166965830948</v>
      </c>
      <c r="AH89" s="150">
        <f t="shared" si="74"/>
        <v>28485.585023879536</v>
      </c>
      <c r="AI89" s="150">
        <f t="shared" si="75"/>
        <v>77824.151421021888</v>
      </c>
      <c r="AJ89" s="20">
        <f t="shared" si="76"/>
        <v>76477.374434431928</v>
      </c>
      <c r="AK89" s="150">
        <f t="shared" si="77"/>
        <v>3731.0072945482639</v>
      </c>
      <c r="AL89" s="150">
        <f t="shared" si="78"/>
        <v>2751.4803057140589</v>
      </c>
      <c r="AM89" s="150">
        <f t="shared" si="79"/>
        <v>1320.7105467427482</v>
      </c>
      <c r="AN89" s="150">
        <f t="shared" si="80"/>
        <v>165.08881834284352</v>
      </c>
      <c r="AO89" s="150">
        <f t="shared" si="81"/>
        <v>330.17763668568705</v>
      </c>
      <c r="AP89" s="150">
        <f t="shared" si="82"/>
        <v>40611.849312339509</v>
      </c>
      <c r="AQ89" s="150">
        <f t="shared" si="83"/>
        <v>90958.026635175498</v>
      </c>
      <c r="AR89" s="17">
        <f t="shared" si="84"/>
        <v>89380.756985438158</v>
      </c>
      <c r="AS89" s="150">
        <f t="shared" si="85"/>
        <v>38032.100502649955</v>
      </c>
    </row>
    <row r="90" spans="1:45" x14ac:dyDescent="0.3">
      <c r="A90">
        <v>9221</v>
      </c>
      <c r="B90" t="s">
        <v>124</v>
      </c>
      <c r="C90" t="s">
        <v>125</v>
      </c>
      <c r="D90" s="36">
        <v>30015.43</v>
      </c>
      <c r="E90" s="6">
        <f t="shared" si="45"/>
        <v>36604.182926829264</v>
      </c>
      <c r="F90" s="150">
        <f t="shared" si="46"/>
        <v>1625.8423279563651</v>
      </c>
      <c r="G90" s="150">
        <f t="shared" si="47"/>
        <v>990.90807184253958</v>
      </c>
      <c r="H90" s="150">
        <f t="shared" si="48"/>
        <v>475.63587448441899</v>
      </c>
      <c r="I90" s="150">
        <f t="shared" si="49"/>
        <v>59.454484310552374</v>
      </c>
      <c r="J90" s="150">
        <f t="shared" si="50"/>
        <v>118.90896862110475</v>
      </c>
      <c r="K90" s="150">
        <f t="shared" si="51"/>
        <v>39636.322873701582</v>
      </c>
      <c r="L90" s="32">
        <f t="shared" si="52"/>
        <v>38824.570097891155</v>
      </c>
      <c r="M90" s="150">
        <f t="shared" si="53"/>
        <v>1967.3287691031701</v>
      </c>
      <c r="N90" s="150">
        <f t="shared" si="54"/>
        <v>1199.0350624729822</v>
      </c>
      <c r="O90" s="150">
        <f t="shared" si="55"/>
        <v>575.53682998703141</v>
      </c>
      <c r="P90" s="150">
        <f t="shared" si="56"/>
        <v>71.942103748378926</v>
      </c>
      <c r="Q90" s="150">
        <f t="shared" si="57"/>
        <v>143.88420749675785</v>
      </c>
      <c r="R90" s="150">
        <f t="shared" si="58"/>
        <v>7689.4118556392341</v>
      </c>
      <c r="S90" s="150">
        <f t="shared" si="59"/>
        <v>47961.402498919284</v>
      </c>
      <c r="T90" s="28">
        <f t="shared" si="60"/>
        <v>46980.344589055458</v>
      </c>
      <c r="U90" s="150">
        <f t="shared" si="61"/>
        <v>2273.9138760567203</v>
      </c>
      <c r="V90" s="150">
        <f t="shared" si="62"/>
        <v>1676.9276372099705</v>
      </c>
      <c r="W90" s="150">
        <f t="shared" si="63"/>
        <v>804.92526586078588</v>
      </c>
      <c r="X90" s="150">
        <f t="shared" si="64"/>
        <v>100.61565823259824</v>
      </c>
      <c r="Y90" s="150">
        <f t="shared" si="65"/>
        <v>201.23131646519647</v>
      </c>
      <c r="Z90" s="150">
        <f t="shared" si="66"/>
        <v>14589.270443726744</v>
      </c>
      <c r="AA90" s="150">
        <f t="shared" si="67"/>
        <v>55435.624370577541</v>
      </c>
      <c r="AB90" s="24">
        <f t="shared" si="68"/>
        <v>54473.523828938705</v>
      </c>
      <c r="AC90" s="150">
        <f t="shared" si="69"/>
        <v>2693.2113471854104</v>
      </c>
      <c r="AD90" s="150">
        <f t="shared" si="70"/>
        <v>1986.1440613461727</v>
      </c>
      <c r="AE90" s="150">
        <f t="shared" si="71"/>
        <v>953.34914944616298</v>
      </c>
      <c r="AF90" s="150">
        <f t="shared" si="72"/>
        <v>119.16864368077037</v>
      </c>
      <c r="AG90" s="150">
        <f t="shared" si="73"/>
        <v>238.33728736154075</v>
      </c>
      <c r="AH90" s="150">
        <f t="shared" si="74"/>
        <v>24032.34314228869</v>
      </c>
      <c r="AI90" s="150">
        <f t="shared" si="75"/>
        <v>65657.654920534638</v>
      </c>
      <c r="AJ90" s="20">
        <f t="shared" si="76"/>
        <v>64521.423853111068</v>
      </c>
      <c r="AK90" s="150">
        <f t="shared" si="77"/>
        <v>3147.7270870090883</v>
      </c>
      <c r="AL90" s="150">
        <f t="shared" si="78"/>
        <v>2321.3326600362007</v>
      </c>
      <c r="AM90" s="150">
        <f t="shared" si="79"/>
        <v>1114.2396768173764</v>
      </c>
      <c r="AN90" s="150">
        <f t="shared" si="80"/>
        <v>139.27995960217206</v>
      </c>
      <c r="AO90" s="150">
        <f t="shared" si="81"/>
        <v>278.55991920434411</v>
      </c>
      <c r="AP90" s="150">
        <f t="shared" si="82"/>
        <v>34262.870062134323</v>
      </c>
      <c r="AQ90" s="150">
        <f t="shared" si="83"/>
        <v>76738.269753262837</v>
      </c>
      <c r="AR90" s="17">
        <f t="shared" si="84"/>
        <v>75407.579671994405</v>
      </c>
      <c r="AS90" s="150">
        <f t="shared" si="85"/>
        <v>32086.421568505088</v>
      </c>
    </row>
    <row r="91" spans="1:45" x14ac:dyDescent="0.3">
      <c r="A91">
        <v>5172</v>
      </c>
      <c r="B91" t="s">
        <v>894</v>
      </c>
      <c r="C91" t="s">
        <v>947</v>
      </c>
      <c r="D91" s="36">
        <v>1000</v>
      </c>
      <c r="E91" s="6">
        <f t="shared" si="45"/>
        <v>1219.5121951219512</v>
      </c>
      <c r="F91" s="150">
        <f t="shared" si="46"/>
        <v>54.166884430986507</v>
      </c>
      <c r="G91" s="150">
        <f t="shared" si="47"/>
        <v>33.013289226325917</v>
      </c>
      <c r="H91" s="150">
        <f t="shared" si="48"/>
        <v>15.846378828636439</v>
      </c>
      <c r="I91" s="150">
        <f t="shared" si="49"/>
        <v>1.9807973535795549</v>
      </c>
      <c r="J91" s="150">
        <f t="shared" si="50"/>
        <v>3.9615947071591098</v>
      </c>
      <c r="K91" s="150">
        <f t="shared" si="51"/>
        <v>1320.5315690530365</v>
      </c>
      <c r="L91" s="32">
        <f t="shared" si="52"/>
        <v>1293.4870530887333</v>
      </c>
      <c r="M91" s="150">
        <f t="shared" si="53"/>
        <v>65.543914216893441</v>
      </c>
      <c r="N91" s="150">
        <f t="shared" si="54"/>
        <v>39.947289193357619</v>
      </c>
      <c r="O91" s="150">
        <f t="shared" si="55"/>
        <v>19.174698812811659</v>
      </c>
      <c r="P91" s="150">
        <f t="shared" si="56"/>
        <v>2.3968373516014574</v>
      </c>
      <c r="Q91" s="150">
        <f t="shared" si="57"/>
        <v>4.7936747032029148</v>
      </c>
      <c r="R91" s="150">
        <f t="shared" si="58"/>
        <v>256.18196559700243</v>
      </c>
      <c r="S91" s="150">
        <f t="shared" si="59"/>
        <v>1597.8915677343048</v>
      </c>
      <c r="T91" s="28">
        <f t="shared" si="60"/>
        <v>1565.2064484518617</v>
      </c>
      <c r="U91" s="150">
        <f t="shared" si="61"/>
        <v>75.758164252743342</v>
      </c>
      <c r="V91" s="150">
        <f t="shared" si="62"/>
        <v>55.868852693763529</v>
      </c>
      <c r="W91" s="150">
        <f t="shared" si="63"/>
        <v>26.817049293006495</v>
      </c>
      <c r="X91" s="150">
        <f t="shared" si="64"/>
        <v>3.3521311616258118</v>
      </c>
      <c r="Y91" s="150">
        <f t="shared" si="65"/>
        <v>6.7042623232516236</v>
      </c>
      <c r="Z91" s="150">
        <f t="shared" si="66"/>
        <v>486.0590184357427</v>
      </c>
      <c r="AA91" s="150">
        <f t="shared" si="67"/>
        <v>1846.904221281439</v>
      </c>
      <c r="AB91" s="24">
        <f t="shared" si="68"/>
        <v>1814.8506894266952</v>
      </c>
      <c r="AC91" s="150">
        <f t="shared" si="69"/>
        <v>89.727561696947546</v>
      </c>
      <c r="AD91" s="150">
        <f t="shared" si="70"/>
        <v>66.170768213088166</v>
      </c>
      <c r="AE91" s="150">
        <f t="shared" si="71"/>
        <v>31.76196874228232</v>
      </c>
      <c r="AF91" s="150">
        <f t="shared" si="72"/>
        <v>3.9702460927852901</v>
      </c>
      <c r="AG91" s="150">
        <f t="shared" si="73"/>
        <v>7.9404921855705801</v>
      </c>
      <c r="AH91" s="150">
        <f t="shared" si="74"/>
        <v>800.66629537836673</v>
      </c>
      <c r="AI91" s="150">
        <f t="shared" si="75"/>
        <v>2187.4634120029145</v>
      </c>
      <c r="AJ91" s="20">
        <f t="shared" si="76"/>
        <v>2149.6085131251184</v>
      </c>
      <c r="AK91" s="150">
        <f t="shared" si="77"/>
        <v>104.87029794372725</v>
      </c>
      <c r="AL91" s="150">
        <f t="shared" si="78"/>
        <v>77.337977834607116</v>
      </c>
      <c r="AM91" s="150">
        <f t="shared" si="79"/>
        <v>37.122229360611414</v>
      </c>
      <c r="AN91" s="150">
        <f t="shared" si="80"/>
        <v>4.6402786700764267</v>
      </c>
      <c r="AO91" s="150">
        <f t="shared" si="81"/>
        <v>9.2805573401528534</v>
      </c>
      <c r="AP91" s="150">
        <f t="shared" si="82"/>
        <v>1141.5085528388011</v>
      </c>
      <c r="AQ91" s="150">
        <f t="shared" si="83"/>
        <v>2556.627366433293</v>
      </c>
      <c r="AR91" s="17">
        <f t="shared" si="84"/>
        <v>2512.2938326052436</v>
      </c>
      <c r="AS91" s="150">
        <f t="shared" si="85"/>
        <v>1068.9975645361433</v>
      </c>
    </row>
    <row r="92" spans="1:45" x14ac:dyDescent="0.3">
      <c r="A92">
        <v>9861</v>
      </c>
      <c r="B92" t="s">
        <v>1194</v>
      </c>
      <c r="C92" t="s">
        <v>1210</v>
      </c>
      <c r="D92" s="36">
        <v>113668.23</v>
      </c>
      <c r="E92" s="6">
        <f t="shared" si="45"/>
        <v>138619.79268292681</v>
      </c>
      <c r="F92" s="150">
        <f t="shared" si="46"/>
        <v>6157.0538778847931</v>
      </c>
      <c r="G92" s="150">
        <f t="shared" si="47"/>
        <v>3752.5621528345359</v>
      </c>
      <c r="H92" s="150">
        <f t="shared" si="48"/>
        <v>1801.2298333605772</v>
      </c>
      <c r="I92" s="150">
        <f t="shared" si="49"/>
        <v>225.15372917007215</v>
      </c>
      <c r="J92" s="150">
        <f t="shared" si="50"/>
        <v>450.30745834014431</v>
      </c>
      <c r="K92" s="150">
        <f t="shared" si="51"/>
        <v>150102.48611338143</v>
      </c>
      <c r="L92" s="32">
        <f t="shared" si="52"/>
        <v>147028.38385251231</v>
      </c>
      <c r="M92" s="150">
        <f t="shared" si="53"/>
        <v>7450.2607163061139</v>
      </c>
      <c r="N92" s="150">
        <f t="shared" si="54"/>
        <v>4540.7376559070881</v>
      </c>
      <c r="O92" s="150">
        <f t="shared" si="55"/>
        <v>2179.5540748354024</v>
      </c>
      <c r="P92" s="150">
        <f t="shared" si="56"/>
        <v>272.4442593544253</v>
      </c>
      <c r="Q92" s="150">
        <f t="shared" si="57"/>
        <v>544.8885187088506</v>
      </c>
      <c r="R92" s="150">
        <f t="shared" si="58"/>
        <v>29119.750587332153</v>
      </c>
      <c r="S92" s="150">
        <f t="shared" si="59"/>
        <v>181629.50623628352</v>
      </c>
      <c r="T92" s="28">
        <f t="shared" si="60"/>
        <v>177914.24658010932</v>
      </c>
      <c r="U92" s="150">
        <f t="shared" si="61"/>
        <v>8611.2964386586082</v>
      </c>
      <c r="V92" s="150">
        <f t="shared" si="62"/>
        <v>6350.5135978308317</v>
      </c>
      <c r="W92" s="150">
        <f t="shared" si="63"/>
        <v>3048.2465269587997</v>
      </c>
      <c r="X92" s="150">
        <f t="shared" si="64"/>
        <v>381.03081586984996</v>
      </c>
      <c r="Y92" s="150">
        <f t="shared" si="65"/>
        <v>762.06163173969992</v>
      </c>
      <c r="Z92" s="150">
        <f t="shared" si="66"/>
        <v>55249.46830112824</v>
      </c>
      <c r="AA92" s="150">
        <f t="shared" si="67"/>
        <v>209934.3338125895</v>
      </c>
      <c r="AB92" s="24">
        <f t="shared" si="68"/>
        <v>206290.86558141216</v>
      </c>
      <c r="AC92" s="150">
        <f t="shared" si="69"/>
        <v>10199.173120307823</v>
      </c>
      <c r="AD92" s="150">
        <f t="shared" si="70"/>
        <v>7521.514100521993</v>
      </c>
      <c r="AE92" s="150">
        <f t="shared" si="71"/>
        <v>3610.3267682505571</v>
      </c>
      <c r="AF92" s="150">
        <f t="shared" si="72"/>
        <v>451.29084603131963</v>
      </c>
      <c r="AG92" s="150">
        <f t="shared" si="73"/>
        <v>902.58169206263926</v>
      </c>
      <c r="AH92" s="150">
        <f t="shared" si="74"/>
        <v>91010.320616316123</v>
      </c>
      <c r="AI92" s="150">
        <f t="shared" si="75"/>
        <v>248645.09423213202</v>
      </c>
      <c r="AJ92" s="20">
        <f t="shared" si="76"/>
        <v>244342.19487986394</v>
      </c>
      <c r="AK92" s="150">
        <f t="shared" si="77"/>
        <v>11920.421146836114</v>
      </c>
      <c r="AL92" s="150">
        <f t="shared" si="78"/>
        <v>8790.8710522390211</v>
      </c>
      <c r="AM92" s="150">
        <f t="shared" si="79"/>
        <v>4219.6181050747309</v>
      </c>
      <c r="AN92" s="150">
        <f t="shared" si="80"/>
        <v>527.45226313434137</v>
      </c>
      <c r="AO92" s="150">
        <f t="shared" si="81"/>
        <v>1054.9045262686827</v>
      </c>
      <c r="AP92" s="150">
        <f t="shared" si="82"/>
        <v>129753.25673104796</v>
      </c>
      <c r="AQ92" s="150">
        <f t="shared" si="83"/>
        <v>290607.30751203379</v>
      </c>
      <c r="AR92" s="17">
        <f t="shared" si="84"/>
        <v>285567.99319215433</v>
      </c>
      <c r="AS92" s="150">
        <f t="shared" si="85"/>
        <v>121511.06103513415</v>
      </c>
    </row>
    <row r="93" spans="1:45" x14ac:dyDescent="0.3">
      <c r="A93">
        <v>9854</v>
      </c>
      <c r="B93" t="s">
        <v>1202</v>
      </c>
      <c r="C93" t="s">
        <v>1201</v>
      </c>
      <c r="D93" s="36">
        <v>30040.89</v>
      </c>
      <c r="E93" s="6">
        <f t="shared" si="45"/>
        <v>36635.231707317071</v>
      </c>
      <c r="F93" s="150">
        <f t="shared" si="46"/>
        <v>1627.2214168339781</v>
      </c>
      <c r="G93" s="150">
        <f t="shared" si="47"/>
        <v>991.74859018624181</v>
      </c>
      <c r="H93" s="150">
        <f t="shared" si="48"/>
        <v>476.03932328939607</v>
      </c>
      <c r="I93" s="150">
        <f t="shared" si="49"/>
        <v>59.504915411174508</v>
      </c>
      <c r="J93" s="150">
        <f t="shared" si="50"/>
        <v>119.00983082234902</v>
      </c>
      <c r="K93" s="150">
        <f t="shared" si="51"/>
        <v>39669.94360744967</v>
      </c>
      <c r="L93" s="32">
        <f t="shared" si="52"/>
        <v>38857.502278262793</v>
      </c>
      <c r="M93" s="150">
        <f t="shared" si="53"/>
        <v>1968.9975171591323</v>
      </c>
      <c r="N93" s="150">
        <f t="shared" si="54"/>
        <v>1200.0521204558452</v>
      </c>
      <c r="O93" s="150">
        <f t="shared" si="55"/>
        <v>576.02501781880562</v>
      </c>
      <c r="P93" s="150">
        <f t="shared" si="56"/>
        <v>72.003127227350703</v>
      </c>
      <c r="Q93" s="150">
        <f t="shared" si="57"/>
        <v>144.00625445470141</v>
      </c>
      <c r="R93" s="150">
        <f t="shared" si="58"/>
        <v>7695.9342484833342</v>
      </c>
      <c r="S93" s="150">
        <f t="shared" si="59"/>
        <v>48002.084818233801</v>
      </c>
      <c r="T93" s="28">
        <f t="shared" si="60"/>
        <v>47020.194745233042</v>
      </c>
      <c r="U93" s="150">
        <f t="shared" si="61"/>
        <v>2275.8426789185951</v>
      </c>
      <c r="V93" s="150">
        <f t="shared" si="62"/>
        <v>1678.3500581995538</v>
      </c>
      <c r="W93" s="150">
        <f t="shared" si="63"/>
        <v>805.6080279357858</v>
      </c>
      <c r="X93" s="150">
        <f t="shared" si="64"/>
        <v>100.70100349197322</v>
      </c>
      <c r="Y93" s="150">
        <f t="shared" si="65"/>
        <v>201.40200698394645</v>
      </c>
      <c r="Z93" s="150">
        <f t="shared" si="66"/>
        <v>14601.645506336117</v>
      </c>
      <c r="AA93" s="150">
        <f t="shared" si="67"/>
        <v>55482.646552051367</v>
      </c>
      <c r="AB93" s="24">
        <f t="shared" si="68"/>
        <v>54519.729927491513</v>
      </c>
      <c r="AC93" s="150">
        <f t="shared" si="69"/>
        <v>2695.4958109062145</v>
      </c>
      <c r="AD93" s="150">
        <f t="shared" si="70"/>
        <v>1987.8287691048777</v>
      </c>
      <c r="AE93" s="150">
        <f t="shared" si="71"/>
        <v>954.15780917034135</v>
      </c>
      <c r="AF93" s="150">
        <f t="shared" si="72"/>
        <v>119.26972614629267</v>
      </c>
      <c r="AG93" s="150">
        <f t="shared" si="73"/>
        <v>238.53945229258534</v>
      </c>
      <c r="AH93" s="150">
        <f t="shared" si="74"/>
        <v>24052.728106169019</v>
      </c>
      <c r="AI93" s="150">
        <f t="shared" si="75"/>
        <v>65713.347739004224</v>
      </c>
      <c r="AJ93" s="20">
        <f t="shared" si="76"/>
        <v>64576.152885855234</v>
      </c>
      <c r="AK93" s="150">
        <f t="shared" si="77"/>
        <v>3150.3970847947357</v>
      </c>
      <c r="AL93" s="150">
        <f t="shared" si="78"/>
        <v>2323.3016849518699</v>
      </c>
      <c r="AM93" s="150">
        <f t="shared" si="79"/>
        <v>1115.1848087768976</v>
      </c>
      <c r="AN93" s="150">
        <f t="shared" si="80"/>
        <v>139.3981010971122</v>
      </c>
      <c r="AO93" s="150">
        <f t="shared" si="81"/>
        <v>278.79620219422441</v>
      </c>
      <c r="AP93" s="150">
        <f t="shared" si="82"/>
        <v>34291.932869889599</v>
      </c>
      <c r="AQ93" s="150">
        <f t="shared" si="83"/>
        <v>76803.361486012232</v>
      </c>
      <c r="AR93" s="17">
        <f t="shared" si="84"/>
        <v>75471.54267297253</v>
      </c>
      <c r="AS93" s="150">
        <f t="shared" si="85"/>
        <v>32113.638246498176</v>
      </c>
    </row>
    <row r="94" spans="1:45" x14ac:dyDescent="0.3">
      <c r="A94">
        <v>9855</v>
      </c>
      <c r="B94" t="s">
        <v>1204</v>
      </c>
      <c r="C94" t="s">
        <v>1203</v>
      </c>
      <c r="D94" s="36">
        <v>26793.24</v>
      </c>
      <c r="E94" s="6">
        <f t="shared" si="45"/>
        <v>32674.682926829268</v>
      </c>
      <c r="F94" s="150">
        <f t="shared" si="46"/>
        <v>1451.3063346116849</v>
      </c>
      <c r="G94" s="150">
        <f t="shared" si="47"/>
        <v>884.53298143036454</v>
      </c>
      <c r="H94" s="150">
        <f t="shared" si="48"/>
        <v>424.57583108657496</v>
      </c>
      <c r="I94" s="150">
        <f t="shared" si="49"/>
        <v>53.071978885821871</v>
      </c>
      <c r="J94" s="150">
        <f t="shared" si="50"/>
        <v>106.14395777164374</v>
      </c>
      <c r="K94" s="150">
        <f t="shared" si="51"/>
        <v>35381.319257214578</v>
      </c>
      <c r="L94" s="32">
        <f t="shared" si="52"/>
        <v>34656.70905029917</v>
      </c>
      <c r="M94" s="150">
        <f t="shared" si="53"/>
        <v>1756.1338241526382</v>
      </c>
      <c r="N94" s="150">
        <f t="shared" si="54"/>
        <v>1070.3173067070372</v>
      </c>
      <c r="O94" s="150">
        <f t="shared" si="55"/>
        <v>513.75230721937783</v>
      </c>
      <c r="P94" s="150">
        <f t="shared" si="56"/>
        <v>64.219038402422228</v>
      </c>
      <c r="Q94" s="150">
        <f t="shared" si="57"/>
        <v>128.43807680484446</v>
      </c>
      <c r="R94" s="150">
        <f t="shared" si="58"/>
        <v>6863.9448879122283</v>
      </c>
      <c r="S94" s="150">
        <f t="shared" si="59"/>
        <v>42812.692268281484</v>
      </c>
      <c r="T94" s="28">
        <f t="shared" si="60"/>
        <v>41936.952022918354</v>
      </c>
      <c r="U94" s="150">
        <f t="shared" si="61"/>
        <v>2029.8066767831733</v>
      </c>
      <c r="V94" s="150">
        <f t="shared" si="62"/>
        <v>1496.9075787486529</v>
      </c>
      <c r="W94" s="150">
        <f t="shared" si="63"/>
        <v>718.51563779935339</v>
      </c>
      <c r="X94" s="150">
        <f t="shared" si="64"/>
        <v>89.814454724919173</v>
      </c>
      <c r="Y94" s="150">
        <f t="shared" si="65"/>
        <v>179.62890944983835</v>
      </c>
      <c r="Z94" s="150">
        <f t="shared" si="66"/>
        <v>13023.095935113281</v>
      </c>
      <c r="AA94" s="150">
        <f t="shared" si="67"/>
        <v>49484.548057806707</v>
      </c>
      <c r="AB94" s="24">
        <f t="shared" si="68"/>
        <v>48625.730085974916</v>
      </c>
      <c r="AC94" s="150">
        <f t="shared" si="69"/>
        <v>2404.0920951611229</v>
      </c>
      <c r="AD94" s="150">
        <f t="shared" si="70"/>
        <v>1772.9292737176422</v>
      </c>
      <c r="AE94" s="150">
        <f t="shared" si="71"/>
        <v>851.00605138446826</v>
      </c>
      <c r="AF94" s="150">
        <f t="shared" si="72"/>
        <v>106.37575642305853</v>
      </c>
      <c r="AG94" s="150">
        <f t="shared" si="73"/>
        <v>212.75151284611707</v>
      </c>
      <c r="AH94" s="150">
        <f t="shared" si="74"/>
        <v>21452.444211983471</v>
      </c>
      <c r="AI94" s="150">
        <f t="shared" si="75"/>
        <v>58609.232189012968</v>
      </c>
      <c r="AJ94" s="20">
        <f t="shared" si="76"/>
        <v>57594.976798204443</v>
      </c>
      <c r="AK94" s="150">
        <f t="shared" si="77"/>
        <v>2809.8150616777903</v>
      </c>
      <c r="AL94" s="150">
        <f t="shared" si="78"/>
        <v>2072.1350012373082</v>
      </c>
      <c r="AM94" s="150">
        <f t="shared" si="79"/>
        <v>994.62480059390805</v>
      </c>
      <c r="AN94" s="150">
        <f t="shared" si="80"/>
        <v>124.32810007423851</v>
      </c>
      <c r="AO94" s="150">
        <f t="shared" si="81"/>
        <v>248.65620014847701</v>
      </c>
      <c r="AP94" s="150">
        <f t="shared" si="82"/>
        <v>30584.712618262671</v>
      </c>
      <c r="AQ94" s="150">
        <f t="shared" si="83"/>
        <v>68500.330619415152</v>
      </c>
      <c r="AR94" s="17">
        <f t="shared" si="84"/>
        <v>67312.491607512115</v>
      </c>
      <c r="AS94" s="150">
        <f t="shared" si="85"/>
        <v>28641.908306032372</v>
      </c>
    </row>
    <row r="95" spans="1:45" x14ac:dyDescent="0.3">
      <c r="A95">
        <v>9860</v>
      </c>
      <c r="B95" t="s">
        <v>1206</v>
      </c>
      <c r="C95" t="s">
        <v>1205</v>
      </c>
      <c r="D95" s="36">
        <v>16157.13</v>
      </c>
      <c r="E95" s="6">
        <f t="shared" si="45"/>
        <v>19703.817073170729</v>
      </c>
      <c r="F95" s="150">
        <f t="shared" si="46"/>
        <v>875.18139344642486</v>
      </c>
      <c r="G95" s="150">
        <f t="shared" si="47"/>
        <v>533.40000575734712</v>
      </c>
      <c r="H95" s="150">
        <f t="shared" si="48"/>
        <v>256.03200276352663</v>
      </c>
      <c r="I95" s="150">
        <f t="shared" si="49"/>
        <v>32.004000345440829</v>
      </c>
      <c r="J95" s="150">
        <f t="shared" si="50"/>
        <v>64.008000690881659</v>
      </c>
      <c r="K95" s="150">
        <f t="shared" si="51"/>
        <v>21336.000230293885</v>
      </c>
      <c r="L95" s="32">
        <f t="shared" si="52"/>
        <v>20899.038470071562</v>
      </c>
      <c r="M95" s="150">
        <f t="shared" si="53"/>
        <v>1059.0015427111955</v>
      </c>
      <c r="N95" s="150">
        <f t="shared" si="54"/>
        <v>645.43354464467416</v>
      </c>
      <c r="O95" s="150">
        <f t="shared" si="55"/>
        <v>309.80810142944358</v>
      </c>
      <c r="P95" s="150">
        <f t="shared" si="56"/>
        <v>38.726012678680448</v>
      </c>
      <c r="Q95" s="150">
        <f t="shared" si="57"/>
        <v>77.452025357360895</v>
      </c>
      <c r="R95" s="150">
        <f t="shared" si="58"/>
        <v>4139.1653218062947</v>
      </c>
      <c r="S95" s="150">
        <f t="shared" si="59"/>
        <v>25817.341785786964</v>
      </c>
      <c r="T95" s="28">
        <f t="shared" si="60"/>
        <v>25289.244064475024</v>
      </c>
      <c r="U95" s="150">
        <f t="shared" si="61"/>
        <v>1224.0345083929271</v>
      </c>
      <c r="V95" s="150">
        <f t="shared" si="62"/>
        <v>902.68031592398745</v>
      </c>
      <c r="W95" s="150">
        <f t="shared" si="63"/>
        <v>433.28655164351397</v>
      </c>
      <c r="X95" s="150">
        <f t="shared" si="64"/>
        <v>54.160818955439247</v>
      </c>
      <c r="Y95" s="150">
        <f t="shared" si="65"/>
        <v>108.32163791087849</v>
      </c>
      <c r="Z95" s="150">
        <f t="shared" si="66"/>
        <v>7853.3187485386907</v>
      </c>
      <c r="AA95" s="150">
        <f t="shared" si="67"/>
        <v>29840.671600792975</v>
      </c>
      <c r="AB95" s="24">
        <f t="shared" si="68"/>
        <v>29322.778519656738</v>
      </c>
      <c r="AC95" s="150">
        <f t="shared" si="69"/>
        <v>1449.739878920602</v>
      </c>
      <c r="AD95" s="150">
        <f t="shared" si="70"/>
        <v>1069.129704218733</v>
      </c>
      <c r="AE95" s="150">
        <f t="shared" si="71"/>
        <v>513.18225802499182</v>
      </c>
      <c r="AF95" s="150">
        <f t="shared" si="72"/>
        <v>64.147782253123978</v>
      </c>
      <c r="AG95" s="150">
        <f t="shared" si="73"/>
        <v>128.29556450624796</v>
      </c>
      <c r="AH95" s="150">
        <f t="shared" si="74"/>
        <v>12936.469421046668</v>
      </c>
      <c r="AI95" s="150">
        <f t="shared" si="75"/>
        <v>35343.130717974644</v>
      </c>
      <c r="AJ95" s="20">
        <f t="shared" si="76"/>
        <v>34731.504195669237</v>
      </c>
      <c r="AK95" s="150">
        <f t="shared" si="77"/>
        <v>1694.4030370155335</v>
      </c>
      <c r="AL95" s="150">
        <f t="shared" si="78"/>
        <v>1249.5597618108652</v>
      </c>
      <c r="AM95" s="150">
        <f t="shared" si="79"/>
        <v>599.7886856692154</v>
      </c>
      <c r="AN95" s="150">
        <f t="shared" si="80"/>
        <v>74.973585708651925</v>
      </c>
      <c r="AO95" s="150">
        <f t="shared" si="81"/>
        <v>149.94717141730385</v>
      </c>
      <c r="AP95" s="150">
        <f t="shared" si="82"/>
        <v>18443.502084328371</v>
      </c>
      <c r="AQ95" s="150">
        <f t="shared" si="83"/>
        <v>41307.760721020342</v>
      </c>
      <c r="AR95" s="17">
        <f t="shared" si="84"/>
        <v>40591.458051601148</v>
      </c>
      <c r="AS95" s="150">
        <f t="shared" si="85"/>
        <v>17271.932619893854</v>
      </c>
    </row>
    <row r="96" spans="1:45" x14ac:dyDescent="0.3">
      <c r="A96">
        <v>9587</v>
      </c>
      <c r="B96" t="s">
        <v>150</v>
      </c>
      <c r="C96" t="s">
        <v>151</v>
      </c>
      <c r="D96" s="36">
        <v>2339.35</v>
      </c>
      <c r="E96" s="6">
        <f t="shared" si="45"/>
        <v>2852.8658536585363</v>
      </c>
      <c r="F96" s="150">
        <f t="shared" si="46"/>
        <v>126.71530109362826</v>
      </c>
      <c r="G96" s="150">
        <f t="shared" si="47"/>
        <v>77.229638151605513</v>
      </c>
      <c r="H96" s="150">
        <f t="shared" si="48"/>
        <v>37.07022631277065</v>
      </c>
      <c r="I96" s="150">
        <f t="shared" si="49"/>
        <v>4.6337782890963313</v>
      </c>
      <c r="J96" s="150">
        <f t="shared" si="50"/>
        <v>9.2675565781926625</v>
      </c>
      <c r="K96" s="150">
        <f t="shared" si="51"/>
        <v>3089.1855260642205</v>
      </c>
      <c r="L96" s="32">
        <f t="shared" si="52"/>
        <v>3025.9189376431277</v>
      </c>
      <c r="M96" s="150">
        <f t="shared" si="53"/>
        <v>153.33015572328969</v>
      </c>
      <c r="N96" s="150">
        <f t="shared" si="54"/>
        <v>93.450690974481148</v>
      </c>
      <c r="O96" s="150">
        <f t="shared" si="55"/>
        <v>44.85633166775095</v>
      </c>
      <c r="P96" s="150">
        <f t="shared" si="56"/>
        <v>5.6070414584688688</v>
      </c>
      <c r="Q96" s="150">
        <f t="shared" si="57"/>
        <v>11.214082916937738</v>
      </c>
      <c r="R96" s="150">
        <f t="shared" si="58"/>
        <v>599.29928121934756</v>
      </c>
      <c r="S96" s="150">
        <f t="shared" si="59"/>
        <v>3738.0276389792457</v>
      </c>
      <c r="T96" s="28">
        <f t="shared" si="60"/>
        <v>3661.5657051858625</v>
      </c>
      <c r="U96" s="150">
        <f t="shared" si="61"/>
        <v>177.22486154465511</v>
      </c>
      <c r="V96" s="150">
        <f t="shared" si="62"/>
        <v>130.69680054915568</v>
      </c>
      <c r="W96" s="150">
        <f t="shared" si="63"/>
        <v>62.734464263594738</v>
      </c>
      <c r="X96" s="150">
        <f t="shared" si="64"/>
        <v>7.8418080329493423</v>
      </c>
      <c r="Y96" s="150">
        <f t="shared" si="65"/>
        <v>15.683616065898685</v>
      </c>
      <c r="Z96" s="150">
        <f t="shared" si="66"/>
        <v>1137.0621647776545</v>
      </c>
      <c r="AA96" s="150">
        <f t="shared" si="67"/>
        <v>4320.5553900547338</v>
      </c>
      <c r="AB96" s="24">
        <f t="shared" si="68"/>
        <v>4245.5709603103396</v>
      </c>
      <c r="AC96" s="150">
        <f t="shared" si="69"/>
        <v>209.90417145575424</v>
      </c>
      <c r="AD96" s="150">
        <f t="shared" si="70"/>
        <v>154.79658661928778</v>
      </c>
      <c r="AE96" s="150">
        <f t="shared" si="71"/>
        <v>74.302361577258139</v>
      </c>
      <c r="AF96" s="150">
        <f t="shared" si="72"/>
        <v>9.2877951971572674</v>
      </c>
      <c r="AG96" s="150">
        <f t="shared" si="73"/>
        <v>18.575590394314535</v>
      </c>
      <c r="AH96" s="150">
        <f t="shared" si="74"/>
        <v>1873.0386980933822</v>
      </c>
      <c r="AI96" s="150">
        <f t="shared" si="75"/>
        <v>5117.2425328690179</v>
      </c>
      <c r="AJ96" s="20">
        <f t="shared" si="76"/>
        <v>5028.6866751792459</v>
      </c>
      <c r="AK96" s="150">
        <f t="shared" si="77"/>
        <v>245.32833149465827</v>
      </c>
      <c r="AL96" s="150">
        <f t="shared" si="78"/>
        <v>180.9205984473881</v>
      </c>
      <c r="AM96" s="150">
        <f t="shared" si="79"/>
        <v>86.841887254746297</v>
      </c>
      <c r="AN96" s="150">
        <f t="shared" si="80"/>
        <v>10.855235906843287</v>
      </c>
      <c r="AO96" s="150">
        <f t="shared" si="81"/>
        <v>21.710471813686574</v>
      </c>
      <c r="AP96" s="150">
        <f t="shared" si="82"/>
        <v>2670.3880330834486</v>
      </c>
      <c r="AQ96" s="150">
        <f t="shared" si="83"/>
        <v>5980.8462296657226</v>
      </c>
      <c r="AR96" s="17">
        <f t="shared" si="84"/>
        <v>5877.1345773050762</v>
      </c>
      <c r="AS96" s="150">
        <f t="shared" si="85"/>
        <v>2500.7594525976265</v>
      </c>
    </row>
    <row r="97" spans="1:45" x14ac:dyDescent="0.3">
      <c r="A97">
        <v>9859</v>
      </c>
      <c r="B97" t="s">
        <v>1200</v>
      </c>
      <c r="C97" t="s">
        <v>1197</v>
      </c>
      <c r="D97" s="36">
        <v>12584.7</v>
      </c>
      <c r="E97" s="6">
        <f t="shared" si="45"/>
        <v>15347.195121951219</v>
      </c>
      <c r="F97" s="150">
        <f t="shared" si="46"/>
        <v>681.67399049863582</v>
      </c>
      <c r="G97" s="150">
        <f t="shared" si="47"/>
        <v>415.46234092654367</v>
      </c>
      <c r="H97" s="150">
        <f t="shared" si="48"/>
        <v>199.42192364474096</v>
      </c>
      <c r="I97" s="150">
        <f t="shared" si="49"/>
        <v>24.92774045559262</v>
      </c>
      <c r="J97" s="150">
        <f t="shared" si="50"/>
        <v>49.855480911185239</v>
      </c>
      <c r="K97" s="150">
        <f t="shared" si="51"/>
        <v>16618.493637061747</v>
      </c>
      <c r="L97" s="32">
        <f t="shared" si="52"/>
        <v>16278.146517005782</v>
      </c>
      <c r="M97" s="150">
        <f t="shared" si="53"/>
        <v>824.85049724533906</v>
      </c>
      <c r="N97" s="150">
        <f t="shared" si="54"/>
        <v>502.72465031164768</v>
      </c>
      <c r="O97" s="150">
        <f t="shared" si="55"/>
        <v>241.30783214959089</v>
      </c>
      <c r="P97" s="150">
        <f t="shared" si="56"/>
        <v>30.163479018698862</v>
      </c>
      <c r="Q97" s="150">
        <f t="shared" si="57"/>
        <v>60.326958037397723</v>
      </c>
      <c r="R97" s="150">
        <f t="shared" si="58"/>
        <v>3223.9731824485962</v>
      </c>
      <c r="S97" s="150">
        <f t="shared" si="59"/>
        <v>20108.986012465906</v>
      </c>
      <c r="T97" s="28">
        <f t="shared" si="60"/>
        <v>19697.653591832142</v>
      </c>
      <c r="U97" s="150">
        <f t="shared" si="61"/>
        <v>953.39376967149929</v>
      </c>
      <c r="V97" s="150">
        <f t="shared" si="62"/>
        <v>703.09275049520591</v>
      </c>
      <c r="W97" s="150">
        <f t="shared" si="63"/>
        <v>337.48452023769886</v>
      </c>
      <c r="X97" s="150">
        <f t="shared" si="64"/>
        <v>42.185565029712357</v>
      </c>
      <c r="Y97" s="150">
        <f t="shared" si="65"/>
        <v>84.371130059424715</v>
      </c>
      <c r="Z97" s="150">
        <f t="shared" si="66"/>
        <v>6116.9069293082921</v>
      </c>
      <c r="AA97" s="150">
        <f t="shared" si="67"/>
        <v>23242.735553560527</v>
      </c>
      <c r="AB97" s="24">
        <f t="shared" si="68"/>
        <v>22839.351471228132</v>
      </c>
      <c r="AC97" s="150">
        <f t="shared" si="69"/>
        <v>1129.1944456875758</v>
      </c>
      <c r="AD97" s="150">
        <f t="shared" si="70"/>
        <v>832.73926673125061</v>
      </c>
      <c r="AE97" s="150">
        <f t="shared" si="71"/>
        <v>399.71484803100032</v>
      </c>
      <c r="AF97" s="150">
        <f t="shared" si="72"/>
        <v>49.964356003875039</v>
      </c>
      <c r="AG97" s="150">
        <f t="shared" si="73"/>
        <v>99.928712007750079</v>
      </c>
      <c r="AH97" s="150">
        <f t="shared" si="74"/>
        <v>10076.145127448131</v>
      </c>
      <c r="AI97" s="150">
        <f t="shared" si="75"/>
        <v>27528.570801033078</v>
      </c>
      <c r="AJ97" s="20">
        <f t="shared" si="76"/>
        <v>27052.178255125677</v>
      </c>
      <c r="AK97" s="150">
        <f t="shared" si="77"/>
        <v>1319.7612385324242</v>
      </c>
      <c r="AL97" s="150">
        <f t="shared" si="78"/>
        <v>973.27524965518012</v>
      </c>
      <c r="AM97" s="150">
        <f t="shared" si="79"/>
        <v>467.17211983448647</v>
      </c>
      <c r="AN97" s="150">
        <f t="shared" si="80"/>
        <v>58.396514979310808</v>
      </c>
      <c r="AO97" s="150">
        <f t="shared" si="81"/>
        <v>116.79302995862162</v>
      </c>
      <c r="AP97" s="150">
        <f t="shared" si="82"/>
        <v>14365.542684910459</v>
      </c>
      <c r="AQ97" s="150">
        <f t="shared" si="83"/>
        <v>32174.388418353061</v>
      </c>
      <c r="AR97" s="17">
        <f t="shared" si="84"/>
        <v>31616.464195187211</v>
      </c>
      <c r="AS97" s="150">
        <f t="shared" si="85"/>
        <v>13453.013650418003</v>
      </c>
    </row>
    <row r="98" spans="1:45" x14ac:dyDescent="0.3">
      <c r="A98">
        <v>9857</v>
      </c>
      <c r="B98" t="s">
        <v>1211</v>
      </c>
      <c r="C98" t="s">
        <v>1207</v>
      </c>
      <c r="D98" s="36">
        <v>13802.57</v>
      </c>
      <c r="E98" s="6">
        <f t="shared" si="45"/>
        <v>16832.40243902439</v>
      </c>
      <c r="F98" s="150">
        <f t="shared" si="46"/>
        <v>747.6422140406014</v>
      </c>
      <c r="G98" s="150">
        <f t="shared" si="47"/>
        <v>455.66823547660925</v>
      </c>
      <c r="H98" s="150">
        <f t="shared" si="48"/>
        <v>218.72075302877244</v>
      </c>
      <c r="I98" s="150">
        <f t="shared" si="49"/>
        <v>27.340094128596554</v>
      </c>
      <c r="J98" s="150">
        <f t="shared" si="50"/>
        <v>54.680188257193109</v>
      </c>
      <c r="K98" s="150">
        <f t="shared" si="51"/>
        <v>18226.72941906437</v>
      </c>
      <c r="L98" s="32">
        <f t="shared" si="52"/>
        <v>17853.445594350957</v>
      </c>
      <c r="M98" s="150">
        <f t="shared" si="53"/>
        <v>904.67446405266708</v>
      </c>
      <c r="N98" s="150">
        <f t="shared" si="54"/>
        <v>551.37525540156219</v>
      </c>
      <c r="O98" s="150">
        <f t="shared" si="55"/>
        <v>264.66012259274981</v>
      </c>
      <c r="P98" s="150">
        <f t="shared" si="56"/>
        <v>33.082515324093727</v>
      </c>
      <c r="Q98" s="150">
        <f t="shared" si="57"/>
        <v>66.165030648187454</v>
      </c>
      <c r="R98" s="150">
        <f t="shared" si="58"/>
        <v>3535.9695128902176</v>
      </c>
      <c r="S98" s="150">
        <f t="shared" si="59"/>
        <v>22055.010216062485</v>
      </c>
      <c r="T98" s="28">
        <f t="shared" si="60"/>
        <v>21603.871569208211</v>
      </c>
      <c r="U98" s="150">
        <f t="shared" si="61"/>
        <v>1045.6573651699878</v>
      </c>
      <c r="V98" s="150">
        <f t="shared" si="62"/>
        <v>771.13375012535971</v>
      </c>
      <c r="W98" s="150">
        <f t="shared" si="63"/>
        <v>370.14420006017269</v>
      </c>
      <c r="X98" s="150">
        <f t="shared" si="64"/>
        <v>46.268025007521587</v>
      </c>
      <c r="Y98" s="150">
        <f t="shared" si="65"/>
        <v>92.536050015043173</v>
      </c>
      <c r="Z98" s="150">
        <f t="shared" si="66"/>
        <v>6708.8636260906296</v>
      </c>
      <c r="AA98" s="150">
        <f t="shared" si="67"/>
        <v>25492.024797532555</v>
      </c>
      <c r="AB98" s="24">
        <f t="shared" si="68"/>
        <v>25049.603680360226</v>
      </c>
      <c r="AC98" s="150">
        <f t="shared" si="69"/>
        <v>1238.4709512514373</v>
      </c>
      <c r="AD98" s="150">
        <f t="shared" si="70"/>
        <v>913.32666021492423</v>
      </c>
      <c r="AE98" s="150">
        <f t="shared" si="71"/>
        <v>438.39679690316365</v>
      </c>
      <c r="AF98" s="150">
        <f t="shared" si="72"/>
        <v>54.799599612895456</v>
      </c>
      <c r="AG98" s="150">
        <f t="shared" si="73"/>
        <v>109.59919922579091</v>
      </c>
      <c r="AH98" s="150">
        <f t="shared" si="74"/>
        <v>11051.252588600584</v>
      </c>
      <c r="AI98" s="150">
        <f t="shared" si="75"/>
        <v>30192.616866609067</v>
      </c>
      <c r="AJ98" s="20">
        <f t="shared" si="76"/>
        <v>29670.121975005364</v>
      </c>
      <c r="AK98" s="150">
        <f t="shared" si="77"/>
        <v>1447.4796282891512</v>
      </c>
      <c r="AL98" s="150">
        <f t="shared" si="78"/>
        <v>1067.462852720613</v>
      </c>
      <c r="AM98" s="150">
        <f t="shared" si="79"/>
        <v>512.38216930589419</v>
      </c>
      <c r="AN98" s="150">
        <f t="shared" si="80"/>
        <v>64.047771163236774</v>
      </c>
      <c r="AO98" s="150">
        <f t="shared" si="81"/>
        <v>128.09554232647355</v>
      </c>
      <c r="AP98" s="150">
        <f t="shared" si="82"/>
        <v>15755.751706156248</v>
      </c>
      <c r="AQ98" s="150">
        <f t="shared" si="83"/>
        <v>35288.028189111174</v>
      </c>
      <c r="AR98" s="17">
        <f t="shared" si="84"/>
        <v>34676.111485102156</v>
      </c>
      <c r="AS98" s="150">
        <f t="shared" si="85"/>
        <v>14754.913714339635</v>
      </c>
    </row>
    <row r="99" spans="1:45" x14ac:dyDescent="0.3">
      <c r="A99">
        <v>9858</v>
      </c>
      <c r="B99" t="s">
        <v>1212</v>
      </c>
      <c r="C99" t="s">
        <v>1208</v>
      </c>
      <c r="D99" s="36">
        <v>13802.57</v>
      </c>
      <c r="E99" s="6">
        <f t="shared" si="45"/>
        <v>16832.40243902439</v>
      </c>
      <c r="F99" s="150">
        <f t="shared" si="46"/>
        <v>747.6422140406014</v>
      </c>
      <c r="G99" s="150">
        <f t="shared" si="47"/>
        <v>455.66823547660925</v>
      </c>
      <c r="H99" s="150">
        <f t="shared" si="48"/>
        <v>218.72075302877244</v>
      </c>
      <c r="I99" s="150">
        <f t="shared" si="49"/>
        <v>27.340094128596554</v>
      </c>
      <c r="J99" s="150">
        <f t="shared" si="50"/>
        <v>54.680188257193109</v>
      </c>
      <c r="K99" s="150">
        <f t="shared" si="51"/>
        <v>18226.72941906437</v>
      </c>
      <c r="L99" s="32">
        <f t="shared" si="52"/>
        <v>17853.445594350957</v>
      </c>
      <c r="M99" s="150">
        <f t="shared" si="53"/>
        <v>904.67446405266708</v>
      </c>
      <c r="N99" s="150">
        <f t="shared" si="54"/>
        <v>551.37525540156219</v>
      </c>
      <c r="O99" s="150">
        <f t="shared" si="55"/>
        <v>264.66012259274981</v>
      </c>
      <c r="P99" s="150">
        <f t="shared" si="56"/>
        <v>33.082515324093727</v>
      </c>
      <c r="Q99" s="150">
        <f t="shared" si="57"/>
        <v>66.165030648187454</v>
      </c>
      <c r="R99" s="150">
        <f t="shared" si="58"/>
        <v>3535.9695128902176</v>
      </c>
      <c r="S99" s="150">
        <f t="shared" si="59"/>
        <v>22055.010216062485</v>
      </c>
      <c r="T99" s="28">
        <f t="shared" si="60"/>
        <v>21603.871569208211</v>
      </c>
      <c r="U99" s="150">
        <f t="shared" si="61"/>
        <v>1045.6573651699878</v>
      </c>
      <c r="V99" s="150">
        <f t="shared" si="62"/>
        <v>771.13375012535971</v>
      </c>
      <c r="W99" s="150">
        <f t="shared" si="63"/>
        <v>370.14420006017269</v>
      </c>
      <c r="X99" s="150">
        <f t="shared" si="64"/>
        <v>46.268025007521587</v>
      </c>
      <c r="Y99" s="150">
        <f t="shared" si="65"/>
        <v>92.536050015043173</v>
      </c>
      <c r="Z99" s="150">
        <f t="shared" si="66"/>
        <v>6708.8636260906296</v>
      </c>
      <c r="AA99" s="150">
        <f t="shared" si="67"/>
        <v>25492.024797532555</v>
      </c>
      <c r="AB99" s="24">
        <f t="shared" si="68"/>
        <v>25049.603680360226</v>
      </c>
      <c r="AC99" s="150">
        <f t="shared" si="69"/>
        <v>1238.4709512514373</v>
      </c>
      <c r="AD99" s="150">
        <f t="shared" si="70"/>
        <v>913.32666021492423</v>
      </c>
      <c r="AE99" s="150">
        <f t="shared" si="71"/>
        <v>438.39679690316365</v>
      </c>
      <c r="AF99" s="150">
        <f t="shared" si="72"/>
        <v>54.799599612895456</v>
      </c>
      <c r="AG99" s="150">
        <f t="shared" si="73"/>
        <v>109.59919922579091</v>
      </c>
      <c r="AH99" s="150">
        <f t="shared" si="74"/>
        <v>11051.252588600584</v>
      </c>
      <c r="AI99" s="150">
        <f t="shared" si="75"/>
        <v>30192.616866609067</v>
      </c>
      <c r="AJ99" s="20">
        <f t="shared" si="76"/>
        <v>29670.121975005364</v>
      </c>
      <c r="AK99" s="150">
        <f t="shared" si="77"/>
        <v>1447.4796282891512</v>
      </c>
      <c r="AL99" s="150">
        <f t="shared" si="78"/>
        <v>1067.462852720613</v>
      </c>
      <c r="AM99" s="150">
        <f t="shared" si="79"/>
        <v>512.38216930589419</v>
      </c>
      <c r="AN99" s="150">
        <f t="shared" si="80"/>
        <v>64.047771163236774</v>
      </c>
      <c r="AO99" s="150">
        <f t="shared" si="81"/>
        <v>128.09554232647355</v>
      </c>
      <c r="AP99" s="150">
        <f t="shared" si="82"/>
        <v>15755.751706156248</v>
      </c>
      <c r="AQ99" s="150">
        <f t="shared" si="83"/>
        <v>35288.028189111174</v>
      </c>
      <c r="AR99" s="17">
        <f t="shared" si="84"/>
        <v>34676.111485102156</v>
      </c>
      <c r="AS99" s="150">
        <f t="shared" si="85"/>
        <v>14754.913714339635</v>
      </c>
    </row>
    <row r="100" spans="1:45" x14ac:dyDescent="0.3">
      <c r="A100">
        <v>9072</v>
      </c>
      <c r="B100" t="s">
        <v>240</v>
      </c>
      <c r="C100" t="s">
        <v>241</v>
      </c>
      <c r="D100" s="36">
        <v>27168.9</v>
      </c>
      <c r="E100" s="6">
        <f t="shared" si="45"/>
        <v>33132.804878048781</v>
      </c>
      <c r="F100" s="150">
        <f t="shared" si="46"/>
        <v>1471.6546664170294</v>
      </c>
      <c r="G100" s="150">
        <f t="shared" si="47"/>
        <v>896.93475366112625</v>
      </c>
      <c r="H100" s="150">
        <f t="shared" si="48"/>
        <v>430.52868175734056</v>
      </c>
      <c r="I100" s="150">
        <f t="shared" si="49"/>
        <v>53.816085219667571</v>
      </c>
      <c r="J100" s="150">
        <f t="shared" si="50"/>
        <v>107.63217043933514</v>
      </c>
      <c r="K100" s="150">
        <f t="shared" si="51"/>
        <v>35877.390146445046</v>
      </c>
      <c r="L100" s="32">
        <f t="shared" si="52"/>
        <v>35142.620396662489</v>
      </c>
      <c r="M100" s="150">
        <f t="shared" si="53"/>
        <v>1780.7560509673565</v>
      </c>
      <c r="N100" s="150">
        <f t="shared" si="54"/>
        <v>1085.323905365414</v>
      </c>
      <c r="O100" s="150">
        <f t="shared" si="55"/>
        <v>520.95547457539863</v>
      </c>
      <c r="P100" s="150">
        <f t="shared" si="56"/>
        <v>65.119434321924828</v>
      </c>
      <c r="Q100" s="150">
        <f t="shared" si="57"/>
        <v>130.23886864384966</v>
      </c>
      <c r="R100" s="150">
        <f t="shared" si="58"/>
        <v>6960.1822051083991</v>
      </c>
      <c r="S100" s="150">
        <f t="shared" si="59"/>
        <v>43412.956214616555</v>
      </c>
      <c r="T100" s="28">
        <f t="shared" si="60"/>
        <v>42524.937477343788</v>
      </c>
      <c r="U100" s="150">
        <f t="shared" si="61"/>
        <v>2058.265988766359</v>
      </c>
      <c r="V100" s="150">
        <f t="shared" si="62"/>
        <v>1517.8952719515919</v>
      </c>
      <c r="W100" s="150">
        <f t="shared" si="63"/>
        <v>728.58973053676414</v>
      </c>
      <c r="X100" s="150">
        <f t="shared" si="64"/>
        <v>91.073716317095517</v>
      </c>
      <c r="Y100" s="150">
        <f t="shared" si="65"/>
        <v>182.14743263419103</v>
      </c>
      <c r="Z100" s="150">
        <f t="shared" si="66"/>
        <v>13205.688865978851</v>
      </c>
      <c r="AA100" s="150">
        <f t="shared" si="67"/>
        <v>50178.356097573291</v>
      </c>
      <c r="AB100" s="24">
        <f t="shared" si="68"/>
        <v>49307.496895964941</v>
      </c>
      <c r="AC100" s="150">
        <f t="shared" si="69"/>
        <v>2437.7991509881981</v>
      </c>
      <c r="AD100" s="150">
        <f t="shared" si="70"/>
        <v>1797.7869845045709</v>
      </c>
      <c r="AE100" s="150">
        <f t="shared" si="71"/>
        <v>862.93775256219408</v>
      </c>
      <c r="AF100" s="150">
        <f t="shared" si="72"/>
        <v>107.86721907027426</v>
      </c>
      <c r="AG100" s="150">
        <f t="shared" si="73"/>
        <v>215.73443814054852</v>
      </c>
      <c r="AH100" s="150">
        <f t="shared" si="74"/>
        <v>21753.222512505308</v>
      </c>
      <c r="AI100" s="150">
        <f t="shared" si="75"/>
        <v>59430.974694365985</v>
      </c>
      <c r="AJ100" s="20">
        <f t="shared" si="76"/>
        <v>58402.498732245032</v>
      </c>
      <c r="AK100" s="150">
        <f t="shared" si="77"/>
        <v>2849.2106378033309</v>
      </c>
      <c r="AL100" s="150">
        <f t="shared" si="78"/>
        <v>2101.1877859906572</v>
      </c>
      <c r="AM100" s="150">
        <f t="shared" si="79"/>
        <v>1008.5701372755153</v>
      </c>
      <c r="AN100" s="150">
        <f t="shared" si="80"/>
        <v>126.07126715943942</v>
      </c>
      <c r="AO100" s="150">
        <f t="shared" si="81"/>
        <v>252.14253431887883</v>
      </c>
      <c r="AP100" s="150">
        <f t="shared" si="82"/>
        <v>31013.531721222098</v>
      </c>
      <c r="AQ100" s="150">
        <f t="shared" si="83"/>
        <v>69460.753255889489</v>
      </c>
      <c r="AR100" s="17">
        <f t="shared" si="84"/>
        <v>68256.25990866861</v>
      </c>
      <c r="AS100" s="150">
        <f t="shared" si="85"/>
        <v>29043.487931126027</v>
      </c>
    </row>
    <row r="101" spans="1:45" x14ac:dyDescent="0.3">
      <c r="A101">
        <v>6319</v>
      </c>
      <c r="B101" t="s">
        <v>214</v>
      </c>
      <c r="C101" t="s">
        <v>215</v>
      </c>
      <c r="D101" s="36">
        <v>2390.46</v>
      </c>
      <c r="E101" s="6">
        <f t="shared" si="45"/>
        <v>2915.1951219512193</v>
      </c>
      <c r="F101" s="150">
        <f t="shared" si="46"/>
        <v>129.48377055689599</v>
      </c>
      <c r="G101" s="150">
        <f t="shared" si="47"/>
        <v>78.916947363963047</v>
      </c>
      <c r="H101" s="150">
        <f t="shared" si="48"/>
        <v>37.88013473470226</v>
      </c>
      <c r="I101" s="150">
        <f t="shared" si="49"/>
        <v>4.7350168418377825</v>
      </c>
      <c r="J101" s="150">
        <f t="shared" si="50"/>
        <v>9.470033683675565</v>
      </c>
      <c r="K101" s="150">
        <f t="shared" si="51"/>
        <v>3156.6778945585215</v>
      </c>
      <c r="L101" s="32">
        <f t="shared" si="52"/>
        <v>3092.029060926493</v>
      </c>
      <c r="M101" s="150">
        <f t="shared" si="53"/>
        <v>156.68010517891511</v>
      </c>
      <c r="N101" s="150">
        <f t="shared" si="54"/>
        <v>95.492396925153656</v>
      </c>
      <c r="O101" s="150">
        <f t="shared" si="55"/>
        <v>45.836350524073751</v>
      </c>
      <c r="P101" s="150">
        <f t="shared" si="56"/>
        <v>5.7295438155092189</v>
      </c>
      <c r="Q101" s="150">
        <f t="shared" si="57"/>
        <v>11.459087631018438</v>
      </c>
      <c r="R101" s="150">
        <f t="shared" si="58"/>
        <v>612.39274148101038</v>
      </c>
      <c r="S101" s="150">
        <f t="shared" si="59"/>
        <v>3819.695877006146</v>
      </c>
      <c r="T101" s="28">
        <f t="shared" si="60"/>
        <v>3741.5634067662368</v>
      </c>
      <c r="U101" s="150">
        <f t="shared" si="61"/>
        <v>181.09686131961286</v>
      </c>
      <c r="V101" s="150">
        <f t="shared" si="62"/>
        <v>133.55225761033398</v>
      </c>
      <c r="W101" s="150">
        <f t="shared" si="63"/>
        <v>64.105083652960303</v>
      </c>
      <c r="X101" s="150">
        <f t="shared" si="64"/>
        <v>8.0131354566200379</v>
      </c>
      <c r="Y101" s="150">
        <f t="shared" si="65"/>
        <v>16.026270913240076</v>
      </c>
      <c r="Z101" s="150">
        <f t="shared" si="66"/>
        <v>1161.9046412099055</v>
      </c>
      <c r="AA101" s="150">
        <f t="shared" si="67"/>
        <v>4414.9506648044289</v>
      </c>
      <c r="AB101" s="24">
        <f t="shared" si="68"/>
        <v>4338.3279790469387</v>
      </c>
      <c r="AC101" s="150">
        <f t="shared" si="69"/>
        <v>214.49014713408522</v>
      </c>
      <c r="AD101" s="150">
        <f t="shared" si="70"/>
        <v>158.17857458265871</v>
      </c>
      <c r="AE101" s="150">
        <f t="shared" si="71"/>
        <v>75.925715799676183</v>
      </c>
      <c r="AF101" s="150">
        <f t="shared" si="72"/>
        <v>9.4907144749595229</v>
      </c>
      <c r="AG101" s="150">
        <f t="shared" si="73"/>
        <v>18.981428949919046</v>
      </c>
      <c r="AH101" s="150">
        <f t="shared" si="74"/>
        <v>1913.9607524501703</v>
      </c>
      <c r="AI101" s="150">
        <f t="shared" si="75"/>
        <v>5229.0437878564862</v>
      </c>
      <c r="AJ101" s="20">
        <f t="shared" si="76"/>
        <v>5138.5531662850699</v>
      </c>
      <c r="AK101" s="150">
        <f t="shared" si="77"/>
        <v>250.68825242256221</v>
      </c>
      <c r="AL101" s="150">
        <f t="shared" si="78"/>
        <v>184.8733424945149</v>
      </c>
      <c r="AM101" s="150">
        <f t="shared" si="79"/>
        <v>88.73920439736716</v>
      </c>
      <c r="AN101" s="150">
        <f t="shared" si="80"/>
        <v>11.092400549670895</v>
      </c>
      <c r="AO101" s="150">
        <f t="shared" si="81"/>
        <v>22.18480109934179</v>
      </c>
      <c r="AP101" s="150">
        <f t="shared" si="82"/>
        <v>2728.7305352190401</v>
      </c>
      <c r="AQ101" s="150">
        <f t="shared" si="83"/>
        <v>6111.5154543641293</v>
      </c>
      <c r="AR101" s="17">
        <f t="shared" si="84"/>
        <v>6005.5379150895305</v>
      </c>
      <c r="AS101" s="150">
        <f t="shared" si="85"/>
        <v>2555.3959181210685</v>
      </c>
    </row>
    <row r="102" spans="1:45" x14ac:dyDescent="0.3">
      <c r="A102">
        <v>8726</v>
      </c>
      <c r="B102" t="s">
        <v>1162</v>
      </c>
      <c r="C102" t="s">
        <v>1163</v>
      </c>
      <c r="D102" s="36">
        <v>17504.45</v>
      </c>
      <c r="E102" s="6">
        <f t="shared" si="45"/>
        <v>21346.890243902439</v>
      </c>
      <c r="F102" s="150">
        <f t="shared" si="46"/>
        <v>948.16152017798174</v>
      </c>
      <c r="G102" s="150">
        <f t="shared" si="47"/>
        <v>577.87947059776059</v>
      </c>
      <c r="H102" s="150">
        <f t="shared" si="48"/>
        <v>277.38214588692512</v>
      </c>
      <c r="I102" s="150">
        <f t="shared" si="49"/>
        <v>34.672768235865639</v>
      </c>
      <c r="J102" s="150">
        <f t="shared" si="50"/>
        <v>69.345536471731279</v>
      </c>
      <c r="K102" s="150">
        <f t="shared" si="51"/>
        <v>23115.178823910424</v>
      </c>
      <c r="L102" s="32">
        <f t="shared" si="52"/>
        <v>22641.779446439075</v>
      </c>
      <c r="M102" s="150">
        <f t="shared" si="53"/>
        <v>1147.3101692139005</v>
      </c>
      <c r="N102" s="150">
        <f t="shared" si="54"/>
        <v>699.25532632066881</v>
      </c>
      <c r="O102" s="150">
        <f t="shared" si="55"/>
        <v>335.642556633921</v>
      </c>
      <c r="P102" s="150">
        <f t="shared" si="56"/>
        <v>41.955319579240125</v>
      </c>
      <c r="Q102" s="150">
        <f t="shared" si="57"/>
        <v>83.910639158480251</v>
      </c>
      <c r="R102" s="150">
        <f t="shared" si="58"/>
        <v>4484.3244076944484</v>
      </c>
      <c r="S102" s="150">
        <f t="shared" si="59"/>
        <v>27970.213052826752</v>
      </c>
      <c r="T102" s="28">
        <f t="shared" si="60"/>
        <v>27398.078016603191</v>
      </c>
      <c r="U102" s="150">
        <f t="shared" si="61"/>
        <v>1326.1049982539332</v>
      </c>
      <c r="V102" s="150">
        <f t="shared" si="62"/>
        <v>977.95353853534903</v>
      </c>
      <c r="W102" s="150">
        <f t="shared" si="63"/>
        <v>469.41769849696755</v>
      </c>
      <c r="X102" s="150">
        <f t="shared" si="64"/>
        <v>58.677212312120943</v>
      </c>
      <c r="Y102" s="150">
        <f t="shared" si="65"/>
        <v>117.35442462424189</v>
      </c>
      <c r="Z102" s="150">
        <f t="shared" si="66"/>
        <v>8508.195785257536</v>
      </c>
      <c r="AA102" s="150">
        <f t="shared" si="67"/>
        <v>32329.042596209885</v>
      </c>
      <c r="AB102" s="24">
        <f t="shared" si="68"/>
        <v>31767.963150535117</v>
      </c>
      <c r="AC102" s="150">
        <f t="shared" si="69"/>
        <v>1570.6316173461335</v>
      </c>
      <c r="AD102" s="150">
        <f t="shared" si="70"/>
        <v>1158.2829036475912</v>
      </c>
      <c r="AE102" s="150">
        <f t="shared" si="71"/>
        <v>555.97579375084376</v>
      </c>
      <c r="AF102" s="150">
        <f t="shared" si="72"/>
        <v>69.49697421885547</v>
      </c>
      <c r="AG102" s="150">
        <f t="shared" si="73"/>
        <v>138.99394843771094</v>
      </c>
      <c r="AH102" s="150">
        <f t="shared" si="74"/>
        <v>14015.223134135853</v>
      </c>
      <c r="AI102" s="150">
        <f t="shared" si="75"/>
        <v>38290.343922234417</v>
      </c>
      <c r="AJ102" s="20">
        <f t="shared" si="76"/>
        <v>37627.714737572984</v>
      </c>
      <c r="AK102" s="150">
        <f t="shared" si="77"/>
        <v>1835.6968868410763</v>
      </c>
      <c r="AL102" s="150">
        <f t="shared" si="78"/>
        <v>1353.7587661069886</v>
      </c>
      <c r="AM102" s="150">
        <f t="shared" si="79"/>
        <v>649.8042077313545</v>
      </c>
      <c r="AN102" s="150">
        <f t="shared" si="80"/>
        <v>81.225525966419312</v>
      </c>
      <c r="AO102" s="150">
        <f t="shared" si="81"/>
        <v>162.45105193283862</v>
      </c>
      <c r="AP102" s="150">
        <f t="shared" si="82"/>
        <v>19981.479387739149</v>
      </c>
      <c r="AQ102" s="150">
        <f t="shared" si="83"/>
        <v>44752.355904363256</v>
      </c>
      <c r="AR102" s="17">
        <f t="shared" si="84"/>
        <v>43976.321778146856</v>
      </c>
      <c r="AS102" s="150">
        <f t="shared" si="85"/>
        <v>18712.214418544692</v>
      </c>
    </row>
    <row r="103" spans="1:45" x14ac:dyDescent="0.3">
      <c r="A103">
        <v>9862</v>
      </c>
      <c r="B103" t="s">
        <v>1199</v>
      </c>
      <c r="C103" t="s">
        <v>1198</v>
      </c>
      <c r="D103" s="36">
        <v>11772.78</v>
      </c>
      <c r="E103" s="6">
        <f t="shared" si="45"/>
        <v>14357.048780487805</v>
      </c>
      <c r="F103" s="150">
        <f t="shared" si="46"/>
        <v>637.69481369142932</v>
      </c>
      <c r="G103" s="150">
        <f t="shared" si="47"/>
        <v>388.65819113790519</v>
      </c>
      <c r="H103" s="150">
        <f t="shared" si="48"/>
        <v>186.55593174619449</v>
      </c>
      <c r="I103" s="150">
        <f t="shared" si="49"/>
        <v>23.319491468274311</v>
      </c>
      <c r="J103" s="150">
        <f t="shared" si="50"/>
        <v>46.638982936548622</v>
      </c>
      <c r="K103" s="150">
        <f t="shared" si="51"/>
        <v>15546.327645516207</v>
      </c>
      <c r="L103" s="32">
        <f t="shared" si="52"/>
        <v>15227.938508861977</v>
      </c>
      <c r="M103" s="150">
        <f t="shared" si="53"/>
        <v>771.63408241435889</v>
      </c>
      <c r="N103" s="150">
        <f t="shared" si="54"/>
        <v>470.2906472697768</v>
      </c>
      <c r="O103" s="150">
        <f t="shared" si="55"/>
        <v>225.73951068949285</v>
      </c>
      <c r="P103" s="150">
        <f t="shared" si="56"/>
        <v>28.217438836186606</v>
      </c>
      <c r="Q103" s="150">
        <f t="shared" si="57"/>
        <v>56.434877672373212</v>
      </c>
      <c r="R103" s="150">
        <f t="shared" si="58"/>
        <v>3015.9739209410782</v>
      </c>
      <c r="S103" s="150">
        <f t="shared" si="59"/>
        <v>18811.625890791071</v>
      </c>
      <c r="T103" s="28">
        <f t="shared" si="60"/>
        <v>18426.831172205108</v>
      </c>
      <c r="U103" s="150">
        <f t="shared" si="61"/>
        <v>891.88420095141191</v>
      </c>
      <c r="V103" s="150">
        <f t="shared" si="62"/>
        <v>657.73171161608548</v>
      </c>
      <c r="W103" s="150">
        <f t="shared" si="63"/>
        <v>315.71122157572103</v>
      </c>
      <c r="X103" s="150">
        <f t="shared" si="64"/>
        <v>39.463902696965128</v>
      </c>
      <c r="Y103" s="150">
        <f t="shared" si="65"/>
        <v>78.927805393930257</v>
      </c>
      <c r="Z103" s="150">
        <f t="shared" si="66"/>
        <v>5722.265891059943</v>
      </c>
      <c r="AA103" s="150">
        <f t="shared" si="67"/>
        <v>21743.197078217701</v>
      </c>
      <c r="AB103" s="24">
        <f t="shared" si="68"/>
        <v>21365.83789946881</v>
      </c>
      <c r="AC103" s="150">
        <f t="shared" si="69"/>
        <v>1056.3428437945902</v>
      </c>
      <c r="AD103" s="150">
        <f t="shared" si="70"/>
        <v>779.01389660368011</v>
      </c>
      <c r="AE103" s="150">
        <f t="shared" si="71"/>
        <v>373.92667036976644</v>
      </c>
      <c r="AF103" s="150">
        <f t="shared" si="72"/>
        <v>46.740833796220805</v>
      </c>
      <c r="AG103" s="150">
        <f t="shared" si="73"/>
        <v>93.48166759244161</v>
      </c>
      <c r="AH103" s="150">
        <f t="shared" si="74"/>
        <v>9426.0681489045292</v>
      </c>
      <c r="AI103" s="150">
        <f t="shared" si="75"/>
        <v>25752.525507559672</v>
      </c>
      <c r="AJ103" s="20">
        <f t="shared" si="76"/>
        <v>25306.868111149131</v>
      </c>
      <c r="AK103" s="150">
        <f t="shared" si="77"/>
        <v>1234.6149462259532</v>
      </c>
      <c r="AL103" s="150">
        <f t="shared" si="78"/>
        <v>910.48299869170592</v>
      </c>
      <c r="AM103" s="150">
        <f t="shared" si="79"/>
        <v>437.03183937201885</v>
      </c>
      <c r="AN103" s="150">
        <f t="shared" si="80"/>
        <v>54.628979921502356</v>
      </c>
      <c r="AO103" s="150">
        <f t="shared" si="81"/>
        <v>109.25795984300471</v>
      </c>
      <c r="AP103" s="150">
        <f t="shared" si="82"/>
        <v>13438.729060689579</v>
      </c>
      <c r="AQ103" s="150">
        <f t="shared" si="83"/>
        <v>30098.611526998542</v>
      </c>
      <c r="AR103" s="17">
        <f t="shared" si="84"/>
        <v>29576.682586618361</v>
      </c>
      <c r="AS103" s="150">
        <f t="shared" si="85"/>
        <v>12585.073147819816</v>
      </c>
    </row>
    <row r="104" spans="1:45" x14ac:dyDescent="0.3">
      <c r="A104">
        <v>9036</v>
      </c>
      <c r="B104" t="s">
        <v>286</v>
      </c>
      <c r="C104" t="s">
        <v>287</v>
      </c>
      <c r="D104" s="36">
        <v>9295</v>
      </c>
      <c r="E104" s="6">
        <f t="shared" si="45"/>
        <v>11335.365853658535</v>
      </c>
      <c r="F104" s="150">
        <f t="shared" si="46"/>
        <v>503.48119078601951</v>
      </c>
      <c r="G104" s="150">
        <f t="shared" si="47"/>
        <v>306.8585233586993</v>
      </c>
      <c r="H104" s="150">
        <f t="shared" si="48"/>
        <v>147.29209121217568</v>
      </c>
      <c r="I104" s="150">
        <f t="shared" si="49"/>
        <v>18.41151140152196</v>
      </c>
      <c r="J104" s="150">
        <f t="shared" si="50"/>
        <v>36.823022803043919</v>
      </c>
      <c r="K104" s="150">
        <f t="shared" si="51"/>
        <v>12274.340934347973</v>
      </c>
      <c r="L104" s="32">
        <f t="shared" si="52"/>
        <v>12022.962158459775</v>
      </c>
      <c r="M104" s="150">
        <f t="shared" si="53"/>
        <v>609.23068264602455</v>
      </c>
      <c r="N104" s="150">
        <f t="shared" si="54"/>
        <v>371.31005305225904</v>
      </c>
      <c r="O104" s="150">
        <f t="shared" si="55"/>
        <v>178.22882546508433</v>
      </c>
      <c r="P104" s="150">
        <f t="shared" si="56"/>
        <v>22.278603183135541</v>
      </c>
      <c r="Q104" s="150">
        <f t="shared" si="57"/>
        <v>44.557206366271082</v>
      </c>
      <c r="R104" s="150">
        <f t="shared" si="58"/>
        <v>2381.2113702241372</v>
      </c>
      <c r="S104" s="150">
        <f t="shared" si="59"/>
        <v>14852.402122090361</v>
      </c>
      <c r="T104" s="28">
        <f t="shared" si="60"/>
        <v>14548.593938360053</v>
      </c>
      <c r="U104" s="150">
        <f t="shared" si="61"/>
        <v>704.17213672924936</v>
      </c>
      <c r="V104" s="150">
        <f t="shared" si="62"/>
        <v>519.30098578853199</v>
      </c>
      <c r="W104" s="150">
        <f t="shared" si="63"/>
        <v>249.26447317849536</v>
      </c>
      <c r="X104" s="150">
        <f t="shared" si="64"/>
        <v>31.158059147311921</v>
      </c>
      <c r="Y104" s="150">
        <f t="shared" si="65"/>
        <v>62.316118294623841</v>
      </c>
      <c r="Z104" s="150">
        <f t="shared" si="66"/>
        <v>4517.9185763602281</v>
      </c>
      <c r="AA104" s="150">
        <f t="shared" si="67"/>
        <v>17166.974736810975</v>
      </c>
      <c r="AB104" s="24">
        <f t="shared" si="68"/>
        <v>16869.03715822113</v>
      </c>
      <c r="AC104" s="150">
        <f t="shared" si="69"/>
        <v>834.01768597312741</v>
      </c>
      <c r="AD104" s="150">
        <f t="shared" si="70"/>
        <v>615.05729054065444</v>
      </c>
      <c r="AE104" s="150">
        <f t="shared" si="71"/>
        <v>295.22749945951409</v>
      </c>
      <c r="AF104" s="150">
        <f t="shared" si="72"/>
        <v>36.903437432439262</v>
      </c>
      <c r="AG104" s="150">
        <f t="shared" si="73"/>
        <v>73.806874864878523</v>
      </c>
      <c r="AH104" s="150">
        <f t="shared" si="74"/>
        <v>7442.1932155419181</v>
      </c>
      <c r="AI104" s="150">
        <f t="shared" si="75"/>
        <v>20332.472414567088</v>
      </c>
      <c r="AJ104" s="20">
        <f t="shared" si="76"/>
        <v>19980.611129497971</v>
      </c>
      <c r="AK104" s="150">
        <f t="shared" si="77"/>
        <v>974.76941938694461</v>
      </c>
      <c r="AL104" s="150">
        <f t="shared" si="78"/>
        <v>718.85650397267295</v>
      </c>
      <c r="AM104" s="150">
        <f t="shared" si="79"/>
        <v>345.05112190688305</v>
      </c>
      <c r="AN104" s="150">
        <f t="shared" si="80"/>
        <v>43.131390238360382</v>
      </c>
      <c r="AO104" s="150">
        <f t="shared" si="81"/>
        <v>86.262780476720764</v>
      </c>
      <c r="AP104" s="150">
        <f t="shared" si="82"/>
        <v>10610.321998636653</v>
      </c>
      <c r="AQ104" s="150">
        <f t="shared" si="83"/>
        <v>23763.851370997454</v>
      </c>
      <c r="AR104" s="17">
        <f t="shared" si="84"/>
        <v>23351.771174065736</v>
      </c>
      <c r="AS104" s="150">
        <f t="shared" si="85"/>
        <v>9936.3323623634515</v>
      </c>
    </row>
    <row r="105" spans="1:45" x14ac:dyDescent="0.3">
      <c r="A105">
        <v>6880</v>
      </c>
      <c r="B105" t="s">
        <v>322</v>
      </c>
      <c r="C105" t="s">
        <v>323</v>
      </c>
      <c r="D105" s="36">
        <v>2360</v>
      </c>
      <c r="E105" s="6">
        <f t="shared" si="45"/>
        <v>2878.0487804878048</v>
      </c>
      <c r="F105" s="150">
        <f t="shared" si="46"/>
        <v>127.83384725712816</v>
      </c>
      <c r="G105" s="150">
        <f t="shared" si="47"/>
        <v>77.911362574129157</v>
      </c>
      <c r="H105" s="150">
        <f t="shared" si="48"/>
        <v>37.397454035581994</v>
      </c>
      <c r="I105" s="150">
        <f t="shared" si="49"/>
        <v>4.6746817544477492</v>
      </c>
      <c r="J105" s="150">
        <f t="shared" si="50"/>
        <v>9.3493635088954985</v>
      </c>
      <c r="K105" s="150">
        <f t="shared" si="51"/>
        <v>3116.4545029651663</v>
      </c>
      <c r="L105" s="32">
        <f t="shared" si="52"/>
        <v>3052.6294452894103</v>
      </c>
      <c r="M105" s="150">
        <f t="shared" si="53"/>
        <v>154.68363755186854</v>
      </c>
      <c r="N105" s="150">
        <f t="shared" si="54"/>
        <v>94.275602496323984</v>
      </c>
      <c r="O105" s="150">
        <f t="shared" si="55"/>
        <v>45.252289198235516</v>
      </c>
      <c r="P105" s="150">
        <f t="shared" si="56"/>
        <v>5.6565361497794395</v>
      </c>
      <c r="Q105" s="150">
        <f t="shared" si="57"/>
        <v>11.313072299558879</v>
      </c>
      <c r="R105" s="150">
        <f t="shared" si="58"/>
        <v>604.58943880892571</v>
      </c>
      <c r="S105" s="150">
        <f t="shared" si="59"/>
        <v>3771.0240998529594</v>
      </c>
      <c r="T105" s="28">
        <f t="shared" si="60"/>
        <v>3693.8872183463936</v>
      </c>
      <c r="U105" s="150">
        <f t="shared" si="61"/>
        <v>178.78926763647431</v>
      </c>
      <c r="V105" s="150">
        <f t="shared" si="62"/>
        <v>131.85049235728192</v>
      </c>
      <c r="W105" s="150">
        <f t="shared" si="63"/>
        <v>63.288236331495327</v>
      </c>
      <c r="X105" s="150">
        <f t="shared" si="64"/>
        <v>7.9110295414369158</v>
      </c>
      <c r="Y105" s="150">
        <f t="shared" si="65"/>
        <v>15.822059082873832</v>
      </c>
      <c r="Z105" s="150">
        <f t="shared" si="66"/>
        <v>1147.0992835083528</v>
      </c>
      <c r="AA105" s="150">
        <f t="shared" si="67"/>
        <v>4358.6939622241962</v>
      </c>
      <c r="AB105" s="24">
        <f t="shared" si="68"/>
        <v>4283.0476270470008</v>
      </c>
      <c r="AC105" s="150">
        <f t="shared" si="69"/>
        <v>211.75704560479622</v>
      </c>
      <c r="AD105" s="150">
        <f t="shared" si="70"/>
        <v>156.16301298288806</v>
      </c>
      <c r="AE105" s="150">
        <f t="shared" si="71"/>
        <v>74.958246231786262</v>
      </c>
      <c r="AF105" s="150">
        <f t="shared" si="72"/>
        <v>9.3697807789732828</v>
      </c>
      <c r="AG105" s="150">
        <f t="shared" si="73"/>
        <v>18.739561557946566</v>
      </c>
      <c r="AH105" s="150">
        <f t="shared" si="74"/>
        <v>1889.5724570929456</v>
      </c>
      <c r="AI105" s="150">
        <f t="shared" si="75"/>
        <v>5162.413652326878</v>
      </c>
      <c r="AJ105" s="20">
        <f t="shared" si="76"/>
        <v>5073.0760909752789</v>
      </c>
      <c r="AK105" s="150">
        <f t="shared" si="77"/>
        <v>247.49390314719628</v>
      </c>
      <c r="AL105" s="150">
        <f t="shared" si="78"/>
        <v>182.51762768967276</v>
      </c>
      <c r="AM105" s="150">
        <f t="shared" si="79"/>
        <v>87.608461291042929</v>
      </c>
      <c r="AN105" s="150">
        <f t="shared" si="80"/>
        <v>10.951057661380366</v>
      </c>
      <c r="AO105" s="150">
        <f t="shared" si="81"/>
        <v>21.902115322760732</v>
      </c>
      <c r="AP105" s="150">
        <f t="shared" si="82"/>
        <v>2693.9601846995702</v>
      </c>
      <c r="AQ105" s="150">
        <f t="shared" si="83"/>
        <v>6033.6405847825708</v>
      </c>
      <c r="AR105" s="17">
        <f t="shared" si="84"/>
        <v>5929.0134449483749</v>
      </c>
      <c r="AS105" s="150">
        <f t="shared" si="85"/>
        <v>2522.8342523052979</v>
      </c>
    </row>
    <row r="106" spans="1:45" x14ac:dyDescent="0.3">
      <c r="A106">
        <v>9856</v>
      </c>
      <c r="B106" t="s">
        <v>1213</v>
      </c>
      <c r="C106" t="s">
        <v>1209</v>
      </c>
      <c r="D106" s="36">
        <v>13802.57</v>
      </c>
      <c r="E106" s="6">
        <f t="shared" si="45"/>
        <v>16832.40243902439</v>
      </c>
      <c r="F106" s="150">
        <f t="shared" si="46"/>
        <v>747.6422140406014</v>
      </c>
      <c r="G106" s="150">
        <f t="shared" si="47"/>
        <v>455.66823547660925</v>
      </c>
      <c r="H106" s="150">
        <f t="shared" si="48"/>
        <v>218.72075302877244</v>
      </c>
      <c r="I106" s="150">
        <f t="shared" si="49"/>
        <v>27.340094128596554</v>
      </c>
      <c r="J106" s="150">
        <f t="shared" si="50"/>
        <v>54.680188257193109</v>
      </c>
      <c r="K106" s="150">
        <f t="shared" si="51"/>
        <v>18226.72941906437</v>
      </c>
      <c r="L106" s="32">
        <f t="shared" si="52"/>
        <v>17853.445594350957</v>
      </c>
      <c r="M106" s="150">
        <f t="shared" si="53"/>
        <v>904.67446405266708</v>
      </c>
      <c r="N106" s="150">
        <f t="shared" si="54"/>
        <v>551.37525540156219</v>
      </c>
      <c r="O106" s="150">
        <f t="shared" si="55"/>
        <v>264.66012259274981</v>
      </c>
      <c r="P106" s="150">
        <f t="shared" si="56"/>
        <v>33.082515324093727</v>
      </c>
      <c r="Q106" s="150">
        <f t="shared" si="57"/>
        <v>66.165030648187454</v>
      </c>
      <c r="R106" s="150">
        <f t="shared" si="58"/>
        <v>3535.9695128902176</v>
      </c>
      <c r="S106" s="150">
        <f t="shared" si="59"/>
        <v>22055.010216062485</v>
      </c>
      <c r="T106" s="28">
        <f t="shared" si="60"/>
        <v>21603.871569208211</v>
      </c>
      <c r="U106" s="150">
        <f t="shared" si="61"/>
        <v>1045.6573651699878</v>
      </c>
      <c r="V106" s="150">
        <f t="shared" si="62"/>
        <v>771.13375012535971</v>
      </c>
      <c r="W106" s="150">
        <f t="shared" si="63"/>
        <v>370.14420006017269</v>
      </c>
      <c r="X106" s="150">
        <f t="shared" si="64"/>
        <v>46.268025007521587</v>
      </c>
      <c r="Y106" s="150">
        <f t="shared" si="65"/>
        <v>92.536050015043173</v>
      </c>
      <c r="Z106" s="150">
        <f t="shared" si="66"/>
        <v>6708.8636260906296</v>
      </c>
      <c r="AA106" s="150">
        <f t="shared" si="67"/>
        <v>25492.024797532555</v>
      </c>
      <c r="AB106" s="24">
        <f t="shared" si="68"/>
        <v>25049.603680360226</v>
      </c>
      <c r="AC106" s="150">
        <f t="shared" si="69"/>
        <v>1238.4709512514373</v>
      </c>
      <c r="AD106" s="150">
        <f t="shared" si="70"/>
        <v>913.32666021492423</v>
      </c>
      <c r="AE106" s="150">
        <f t="shared" si="71"/>
        <v>438.39679690316365</v>
      </c>
      <c r="AF106" s="150">
        <f t="shared" si="72"/>
        <v>54.799599612895456</v>
      </c>
      <c r="AG106" s="150">
        <f t="shared" si="73"/>
        <v>109.59919922579091</v>
      </c>
      <c r="AH106" s="150">
        <f t="shared" si="74"/>
        <v>11051.252588600584</v>
      </c>
      <c r="AI106" s="150">
        <f t="shared" si="75"/>
        <v>30192.616866609067</v>
      </c>
      <c r="AJ106" s="20">
        <f t="shared" si="76"/>
        <v>29670.121975005364</v>
      </c>
      <c r="AK106" s="150">
        <f t="shared" si="77"/>
        <v>1447.4796282891512</v>
      </c>
      <c r="AL106" s="150">
        <f t="shared" si="78"/>
        <v>1067.462852720613</v>
      </c>
      <c r="AM106" s="150">
        <f t="shared" si="79"/>
        <v>512.38216930589419</v>
      </c>
      <c r="AN106" s="150">
        <f t="shared" si="80"/>
        <v>64.047771163236774</v>
      </c>
      <c r="AO106" s="150">
        <f t="shared" si="81"/>
        <v>128.09554232647355</v>
      </c>
      <c r="AP106" s="150">
        <f t="shared" si="82"/>
        <v>15755.751706156248</v>
      </c>
      <c r="AQ106" s="150">
        <f t="shared" si="83"/>
        <v>35288.028189111174</v>
      </c>
      <c r="AR106" s="17">
        <f t="shared" si="84"/>
        <v>34676.111485102156</v>
      </c>
      <c r="AS106" s="150">
        <f t="shared" si="85"/>
        <v>14754.913714339635</v>
      </c>
    </row>
    <row r="107" spans="1:45" x14ac:dyDescent="0.3">
      <c r="A107">
        <v>3604</v>
      </c>
      <c r="B107" t="s">
        <v>429</v>
      </c>
      <c r="C107" t="s">
        <v>430</v>
      </c>
      <c r="D107" s="36">
        <v>1950</v>
      </c>
      <c r="E107" s="6">
        <f t="shared" si="45"/>
        <v>2378.0487804878048</v>
      </c>
      <c r="F107" s="150">
        <f t="shared" si="46"/>
        <v>105.62542464042369</v>
      </c>
      <c r="G107" s="150">
        <f t="shared" si="47"/>
        <v>64.375913991335537</v>
      </c>
      <c r="H107" s="150">
        <f t="shared" si="48"/>
        <v>30.900438715841055</v>
      </c>
      <c r="I107" s="150">
        <f t="shared" si="49"/>
        <v>3.8625548394801319</v>
      </c>
      <c r="J107" s="150">
        <f t="shared" si="50"/>
        <v>7.7251096789602638</v>
      </c>
      <c r="K107" s="150">
        <f t="shared" si="51"/>
        <v>2575.0365596534211</v>
      </c>
      <c r="L107" s="32">
        <f t="shared" si="52"/>
        <v>2522.2997535230297</v>
      </c>
      <c r="M107" s="150">
        <f t="shared" si="53"/>
        <v>127.81063272294222</v>
      </c>
      <c r="N107" s="150">
        <f t="shared" si="54"/>
        <v>77.89721392704736</v>
      </c>
      <c r="O107" s="150">
        <f t="shared" si="55"/>
        <v>37.390662684982729</v>
      </c>
      <c r="P107" s="150">
        <f t="shared" si="56"/>
        <v>4.6738328356228411</v>
      </c>
      <c r="Q107" s="150">
        <f t="shared" si="57"/>
        <v>9.3476656712456823</v>
      </c>
      <c r="R107" s="150">
        <f t="shared" si="58"/>
        <v>499.5548329141547</v>
      </c>
      <c r="S107" s="150">
        <f t="shared" si="59"/>
        <v>3115.8885570818943</v>
      </c>
      <c r="T107" s="28">
        <f t="shared" si="60"/>
        <v>3052.1525744811302</v>
      </c>
      <c r="U107" s="150">
        <f t="shared" si="61"/>
        <v>147.72842029284953</v>
      </c>
      <c r="V107" s="150">
        <f t="shared" si="62"/>
        <v>108.94426275283888</v>
      </c>
      <c r="W107" s="150">
        <f t="shared" si="63"/>
        <v>52.293246121362664</v>
      </c>
      <c r="X107" s="150">
        <f t="shared" si="64"/>
        <v>6.536655765170333</v>
      </c>
      <c r="Y107" s="150">
        <f t="shared" si="65"/>
        <v>13.073311530340666</v>
      </c>
      <c r="Z107" s="150">
        <f t="shared" si="66"/>
        <v>947.8150859496983</v>
      </c>
      <c r="AA107" s="150">
        <f t="shared" si="67"/>
        <v>3601.4632314988062</v>
      </c>
      <c r="AB107" s="24">
        <f t="shared" si="68"/>
        <v>3538.9588443820558</v>
      </c>
      <c r="AC107" s="150">
        <f t="shared" si="69"/>
        <v>174.9687453090477</v>
      </c>
      <c r="AD107" s="150">
        <f t="shared" si="70"/>
        <v>129.03299801552191</v>
      </c>
      <c r="AE107" s="150">
        <f t="shared" si="71"/>
        <v>61.935839047450514</v>
      </c>
      <c r="AF107" s="150">
        <f t="shared" si="72"/>
        <v>7.7419798809313143</v>
      </c>
      <c r="AG107" s="150">
        <f t="shared" si="73"/>
        <v>15.483959761862629</v>
      </c>
      <c r="AH107" s="150">
        <f t="shared" si="74"/>
        <v>1561.299275987815</v>
      </c>
      <c r="AI107" s="150">
        <f t="shared" si="75"/>
        <v>4265.5536534056828</v>
      </c>
      <c r="AJ107" s="20">
        <f t="shared" si="76"/>
        <v>4191.7366005939803</v>
      </c>
      <c r="AK107" s="150">
        <f t="shared" si="77"/>
        <v>204.49708099026813</v>
      </c>
      <c r="AL107" s="150">
        <f t="shared" si="78"/>
        <v>150.80905677748387</v>
      </c>
      <c r="AM107" s="150">
        <f t="shared" si="79"/>
        <v>72.388347253192251</v>
      </c>
      <c r="AN107" s="150">
        <f t="shared" si="80"/>
        <v>9.0485434066490313</v>
      </c>
      <c r="AO107" s="150">
        <f t="shared" si="81"/>
        <v>18.097086813298063</v>
      </c>
      <c r="AP107" s="150">
        <f t="shared" si="82"/>
        <v>2225.9416780356619</v>
      </c>
      <c r="AQ107" s="150">
        <f t="shared" si="83"/>
        <v>4985.4233645449212</v>
      </c>
      <c r="AR107" s="17">
        <f t="shared" si="84"/>
        <v>4898.9729735802248</v>
      </c>
      <c r="AS107" s="150">
        <f t="shared" si="85"/>
        <v>2084.5452508454791</v>
      </c>
    </row>
    <row r="108" spans="1:45" x14ac:dyDescent="0.3">
      <c r="A108">
        <v>6320</v>
      </c>
      <c r="B108" t="s">
        <v>221</v>
      </c>
      <c r="C108" t="s">
        <v>222</v>
      </c>
      <c r="D108" s="36">
        <v>2390.46</v>
      </c>
      <c r="E108" s="6">
        <f t="shared" si="45"/>
        <v>2915.1951219512193</v>
      </c>
      <c r="F108" s="150">
        <f t="shared" si="46"/>
        <v>129.48377055689599</v>
      </c>
      <c r="G108" s="150">
        <f t="shared" si="47"/>
        <v>78.916947363963047</v>
      </c>
      <c r="H108" s="150">
        <f t="shared" si="48"/>
        <v>37.88013473470226</v>
      </c>
      <c r="I108" s="150">
        <f t="shared" si="49"/>
        <v>4.7350168418377825</v>
      </c>
      <c r="J108" s="150">
        <f t="shared" si="50"/>
        <v>9.470033683675565</v>
      </c>
      <c r="K108" s="150">
        <f t="shared" si="51"/>
        <v>3156.6778945585215</v>
      </c>
      <c r="L108" s="32">
        <f t="shared" si="52"/>
        <v>3092.029060926493</v>
      </c>
      <c r="M108" s="150">
        <f t="shared" si="53"/>
        <v>156.68010517891511</v>
      </c>
      <c r="N108" s="150">
        <f t="shared" si="54"/>
        <v>95.492396925153656</v>
      </c>
      <c r="O108" s="150">
        <f t="shared" si="55"/>
        <v>45.836350524073751</v>
      </c>
      <c r="P108" s="150">
        <f t="shared" si="56"/>
        <v>5.7295438155092189</v>
      </c>
      <c r="Q108" s="150">
        <f t="shared" si="57"/>
        <v>11.459087631018438</v>
      </c>
      <c r="R108" s="150">
        <f t="shared" si="58"/>
        <v>612.39274148101038</v>
      </c>
      <c r="S108" s="150">
        <f t="shared" si="59"/>
        <v>3819.695877006146</v>
      </c>
      <c r="T108" s="28">
        <f t="shared" si="60"/>
        <v>3741.5634067662368</v>
      </c>
      <c r="U108" s="150">
        <f t="shared" si="61"/>
        <v>181.09686131961286</v>
      </c>
      <c r="V108" s="150">
        <f t="shared" si="62"/>
        <v>133.55225761033398</v>
      </c>
      <c r="W108" s="150">
        <f t="shared" si="63"/>
        <v>64.105083652960303</v>
      </c>
      <c r="X108" s="150">
        <f t="shared" si="64"/>
        <v>8.0131354566200379</v>
      </c>
      <c r="Y108" s="150">
        <f t="shared" si="65"/>
        <v>16.026270913240076</v>
      </c>
      <c r="Z108" s="150">
        <f t="shared" si="66"/>
        <v>1161.9046412099055</v>
      </c>
      <c r="AA108" s="150">
        <f t="shared" si="67"/>
        <v>4414.9506648044289</v>
      </c>
      <c r="AB108" s="24">
        <f t="shared" si="68"/>
        <v>4338.3279790469387</v>
      </c>
      <c r="AC108" s="150">
        <f t="shared" si="69"/>
        <v>214.49014713408522</v>
      </c>
      <c r="AD108" s="150">
        <f t="shared" si="70"/>
        <v>158.17857458265871</v>
      </c>
      <c r="AE108" s="150">
        <f t="shared" si="71"/>
        <v>75.925715799676183</v>
      </c>
      <c r="AF108" s="150">
        <f t="shared" si="72"/>
        <v>9.4907144749595229</v>
      </c>
      <c r="AG108" s="150">
        <f t="shared" si="73"/>
        <v>18.981428949919046</v>
      </c>
      <c r="AH108" s="150">
        <f t="shared" si="74"/>
        <v>1913.9607524501703</v>
      </c>
      <c r="AI108" s="150">
        <f t="shared" si="75"/>
        <v>5229.0437878564862</v>
      </c>
      <c r="AJ108" s="20">
        <f t="shared" si="76"/>
        <v>5138.5531662850699</v>
      </c>
      <c r="AK108" s="150">
        <f t="shared" si="77"/>
        <v>250.68825242256221</v>
      </c>
      <c r="AL108" s="150">
        <f t="shared" si="78"/>
        <v>184.8733424945149</v>
      </c>
      <c r="AM108" s="150">
        <f t="shared" si="79"/>
        <v>88.73920439736716</v>
      </c>
      <c r="AN108" s="150">
        <f t="shared" si="80"/>
        <v>11.092400549670895</v>
      </c>
      <c r="AO108" s="150">
        <f t="shared" si="81"/>
        <v>22.18480109934179</v>
      </c>
      <c r="AP108" s="150">
        <f t="shared" si="82"/>
        <v>2728.7305352190401</v>
      </c>
      <c r="AQ108" s="150">
        <f t="shared" si="83"/>
        <v>6111.5154543641293</v>
      </c>
      <c r="AR108" s="17">
        <f t="shared" si="84"/>
        <v>6005.5379150895305</v>
      </c>
      <c r="AS108" s="150">
        <f t="shared" si="85"/>
        <v>2555.3959181210685</v>
      </c>
    </row>
    <row r="109" spans="1:45" x14ac:dyDescent="0.3">
      <c r="A109">
        <v>753</v>
      </c>
      <c r="B109" t="s">
        <v>480</v>
      </c>
      <c r="C109" t="s">
        <v>481</v>
      </c>
      <c r="D109" s="36">
        <v>10075</v>
      </c>
      <c r="E109" s="6">
        <f t="shared" si="45"/>
        <v>12286.585365853658</v>
      </c>
      <c r="F109" s="150">
        <f t="shared" si="46"/>
        <v>545.73136064218909</v>
      </c>
      <c r="G109" s="150">
        <f t="shared" si="47"/>
        <v>332.60888895523362</v>
      </c>
      <c r="H109" s="150">
        <f t="shared" si="48"/>
        <v>159.65226669851211</v>
      </c>
      <c r="I109" s="150">
        <f t="shared" si="49"/>
        <v>19.956533337314013</v>
      </c>
      <c r="J109" s="150">
        <f t="shared" si="50"/>
        <v>39.913066674628027</v>
      </c>
      <c r="K109" s="150">
        <f t="shared" si="51"/>
        <v>13304.355558209343</v>
      </c>
      <c r="L109" s="32">
        <f t="shared" si="52"/>
        <v>13031.882059868987</v>
      </c>
      <c r="M109" s="150">
        <f t="shared" si="53"/>
        <v>660.35493573520148</v>
      </c>
      <c r="N109" s="150">
        <f t="shared" si="54"/>
        <v>402.46893862307803</v>
      </c>
      <c r="O109" s="150">
        <f t="shared" si="55"/>
        <v>193.18509053907746</v>
      </c>
      <c r="P109" s="150">
        <f t="shared" si="56"/>
        <v>24.148136317384683</v>
      </c>
      <c r="Q109" s="150">
        <f t="shared" si="57"/>
        <v>48.296272634769366</v>
      </c>
      <c r="R109" s="150">
        <f t="shared" si="58"/>
        <v>2581.0333033897991</v>
      </c>
      <c r="S109" s="150">
        <f t="shared" si="59"/>
        <v>16098.757544923121</v>
      </c>
      <c r="T109" s="28">
        <f t="shared" si="60"/>
        <v>15769.454968152506</v>
      </c>
      <c r="U109" s="150">
        <f t="shared" si="61"/>
        <v>763.2635048463892</v>
      </c>
      <c r="V109" s="150">
        <f t="shared" si="62"/>
        <v>562.87869088966761</v>
      </c>
      <c r="W109" s="150">
        <f t="shared" si="63"/>
        <v>270.18177162704046</v>
      </c>
      <c r="X109" s="150">
        <f t="shared" si="64"/>
        <v>33.772721453380058</v>
      </c>
      <c r="Y109" s="150">
        <f t="shared" si="65"/>
        <v>67.545442906760115</v>
      </c>
      <c r="Z109" s="150">
        <f t="shared" si="66"/>
        <v>4897.0446107401076</v>
      </c>
      <c r="AA109" s="150">
        <f t="shared" si="67"/>
        <v>18607.560029410499</v>
      </c>
      <c r="AB109" s="24">
        <f t="shared" si="68"/>
        <v>18284.620695973957</v>
      </c>
      <c r="AC109" s="150">
        <f t="shared" si="69"/>
        <v>904.00518409674658</v>
      </c>
      <c r="AD109" s="150">
        <f t="shared" si="70"/>
        <v>666.67048974686315</v>
      </c>
      <c r="AE109" s="150">
        <f t="shared" si="71"/>
        <v>320.00183507849437</v>
      </c>
      <c r="AF109" s="150">
        <f t="shared" si="72"/>
        <v>40.000229384811796</v>
      </c>
      <c r="AG109" s="150">
        <f t="shared" si="73"/>
        <v>80.000458769623592</v>
      </c>
      <c r="AH109" s="150">
        <f t="shared" si="74"/>
        <v>8066.7129259370449</v>
      </c>
      <c r="AI109" s="150">
        <f t="shared" si="75"/>
        <v>22038.693875929363</v>
      </c>
      <c r="AJ109" s="20">
        <f t="shared" si="76"/>
        <v>21657.305769735569</v>
      </c>
      <c r="AK109" s="150">
        <f t="shared" si="77"/>
        <v>1056.5682517830519</v>
      </c>
      <c r="AL109" s="150">
        <f t="shared" si="78"/>
        <v>779.18012668366657</v>
      </c>
      <c r="AM109" s="150">
        <f t="shared" si="79"/>
        <v>374.00646080815994</v>
      </c>
      <c r="AN109" s="150">
        <f t="shared" si="80"/>
        <v>46.750807601019993</v>
      </c>
      <c r="AO109" s="150">
        <f t="shared" si="81"/>
        <v>93.501615202039986</v>
      </c>
      <c r="AP109" s="150">
        <f t="shared" si="82"/>
        <v>11500.698669850919</v>
      </c>
      <c r="AQ109" s="150">
        <f t="shared" si="83"/>
        <v>25758.020716815423</v>
      </c>
      <c r="AR109" s="17">
        <f t="shared" si="84"/>
        <v>25311.360363497828</v>
      </c>
      <c r="AS109" s="150">
        <f t="shared" si="85"/>
        <v>10770.150462701642</v>
      </c>
    </row>
    <row r="110" spans="1:45" x14ac:dyDescent="0.3">
      <c r="A110">
        <v>3802</v>
      </c>
      <c r="B110" t="s">
        <v>491</v>
      </c>
      <c r="C110" t="s">
        <v>492</v>
      </c>
      <c r="D110" s="36">
        <v>5200</v>
      </c>
      <c r="E110" s="6">
        <f t="shared" si="45"/>
        <v>6341.4634146341459</v>
      </c>
      <c r="F110" s="150">
        <f t="shared" si="46"/>
        <v>281.6677990411298</v>
      </c>
      <c r="G110" s="150">
        <f t="shared" si="47"/>
        <v>171.66910397689475</v>
      </c>
      <c r="H110" s="150">
        <f t="shared" si="48"/>
        <v>82.40116990890948</v>
      </c>
      <c r="I110" s="150">
        <f t="shared" si="49"/>
        <v>10.300146238613685</v>
      </c>
      <c r="J110" s="150">
        <f t="shared" si="50"/>
        <v>20.60029247722737</v>
      </c>
      <c r="K110" s="150">
        <f t="shared" si="51"/>
        <v>6866.7641590757894</v>
      </c>
      <c r="L110" s="32">
        <f t="shared" si="52"/>
        <v>6726.1326760614129</v>
      </c>
      <c r="M110" s="150">
        <f t="shared" si="53"/>
        <v>340.82835392784591</v>
      </c>
      <c r="N110" s="150">
        <f t="shared" si="54"/>
        <v>207.72590380545964</v>
      </c>
      <c r="O110" s="150">
        <f t="shared" si="55"/>
        <v>99.70843382662062</v>
      </c>
      <c r="P110" s="150">
        <f t="shared" si="56"/>
        <v>12.463554228327578</v>
      </c>
      <c r="Q110" s="150">
        <f t="shared" si="57"/>
        <v>24.927108456655155</v>
      </c>
      <c r="R110" s="150">
        <f t="shared" si="58"/>
        <v>1332.1462211044125</v>
      </c>
      <c r="S110" s="150">
        <f t="shared" si="59"/>
        <v>8309.0361522183848</v>
      </c>
      <c r="T110" s="28">
        <f t="shared" si="60"/>
        <v>8139.0735319496798</v>
      </c>
      <c r="U110" s="150">
        <f t="shared" si="61"/>
        <v>393.94245411426539</v>
      </c>
      <c r="V110" s="150">
        <f t="shared" si="62"/>
        <v>290.51803400757035</v>
      </c>
      <c r="W110" s="150">
        <f t="shared" si="63"/>
        <v>139.44865632363377</v>
      </c>
      <c r="X110" s="150">
        <f t="shared" si="64"/>
        <v>17.431082040454221</v>
      </c>
      <c r="Y110" s="150">
        <f t="shared" si="65"/>
        <v>34.862164080908443</v>
      </c>
      <c r="Z110" s="150">
        <f t="shared" si="66"/>
        <v>2527.5068958658621</v>
      </c>
      <c r="AA110" s="150">
        <f t="shared" si="67"/>
        <v>9603.9019506634831</v>
      </c>
      <c r="AB110" s="24">
        <f t="shared" si="68"/>
        <v>9437.2235850188154</v>
      </c>
      <c r="AC110" s="150">
        <f t="shared" si="69"/>
        <v>466.58332082412721</v>
      </c>
      <c r="AD110" s="150">
        <f t="shared" si="70"/>
        <v>344.08799470805843</v>
      </c>
      <c r="AE110" s="150">
        <f t="shared" si="71"/>
        <v>165.16223745986804</v>
      </c>
      <c r="AF110" s="150">
        <f t="shared" si="72"/>
        <v>20.645279682483505</v>
      </c>
      <c r="AG110" s="150">
        <f t="shared" si="73"/>
        <v>41.29055936496701</v>
      </c>
      <c r="AH110" s="150">
        <f t="shared" si="74"/>
        <v>4163.4647359675073</v>
      </c>
      <c r="AI110" s="150">
        <f t="shared" si="75"/>
        <v>11374.809742415155</v>
      </c>
      <c r="AJ110" s="20">
        <f t="shared" si="76"/>
        <v>11177.964268250616</v>
      </c>
      <c r="AK110" s="150">
        <f t="shared" si="77"/>
        <v>545.32554930738161</v>
      </c>
      <c r="AL110" s="150">
        <f t="shared" si="78"/>
        <v>402.15748473995694</v>
      </c>
      <c r="AM110" s="150">
        <f t="shared" si="79"/>
        <v>193.03559267517934</v>
      </c>
      <c r="AN110" s="150">
        <f t="shared" si="80"/>
        <v>24.129449084397418</v>
      </c>
      <c r="AO110" s="150">
        <f t="shared" si="81"/>
        <v>48.258898168794836</v>
      </c>
      <c r="AP110" s="150">
        <f t="shared" si="82"/>
        <v>5935.8444747617641</v>
      </c>
      <c r="AQ110" s="150">
        <f t="shared" si="83"/>
        <v>13294.462305453122</v>
      </c>
      <c r="AR110" s="17">
        <f t="shared" si="84"/>
        <v>13063.927929547266</v>
      </c>
      <c r="AS110" s="150">
        <f t="shared" si="85"/>
        <v>5558.7873355879447</v>
      </c>
    </row>
    <row r="111" spans="1:45" x14ac:dyDescent="0.3">
      <c r="A111">
        <v>2772</v>
      </c>
      <c r="B111" t="s">
        <v>506</v>
      </c>
      <c r="C111" t="s">
        <v>507</v>
      </c>
      <c r="D111" s="36">
        <v>1310.4100000000001</v>
      </c>
      <c r="E111" s="6">
        <f t="shared" si="45"/>
        <v>1598.060975609756</v>
      </c>
      <c r="F111" s="150">
        <f t="shared" si="46"/>
        <v>70.980827027209031</v>
      </c>
      <c r="G111" s="150">
        <f t="shared" si="47"/>
        <v>43.260944335069745</v>
      </c>
      <c r="H111" s="150">
        <f t="shared" si="48"/>
        <v>20.765253280833477</v>
      </c>
      <c r="I111" s="150">
        <f t="shared" si="49"/>
        <v>2.5956566601041846</v>
      </c>
      <c r="J111" s="150">
        <f t="shared" si="50"/>
        <v>5.1913133202083692</v>
      </c>
      <c r="K111" s="150">
        <f t="shared" si="51"/>
        <v>1730.4377734027896</v>
      </c>
      <c r="L111" s="32">
        <f t="shared" si="52"/>
        <v>1694.9983692380069</v>
      </c>
      <c r="M111" s="150">
        <f t="shared" si="53"/>
        <v>85.889400628959336</v>
      </c>
      <c r="N111" s="150">
        <f t="shared" si="54"/>
        <v>52.347327231867759</v>
      </c>
      <c r="O111" s="150">
        <f t="shared" si="55"/>
        <v>25.126717071296525</v>
      </c>
      <c r="P111" s="150">
        <f t="shared" si="56"/>
        <v>3.1408396339120657</v>
      </c>
      <c r="Q111" s="150">
        <f t="shared" si="57"/>
        <v>6.2816792678241313</v>
      </c>
      <c r="R111" s="150">
        <f t="shared" si="58"/>
        <v>335.7034095379679</v>
      </c>
      <c r="S111" s="150">
        <f t="shared" si="59"/>
        <v>2093.8930892747103</v>
      </c>
      <c r="T111" s="28">
        <f t="shared" si="60"/>
        <v>2051.0621821158038</v>
      </c>
      <c r="U111" s="150">
        <f t="shared" si="61"/>
        <v>99.274256018437413</v>
      </c>
      <c r="V111" s="150">
        <f t="shared" si="62"/>
        <v>73.211103258434662</v>
      </c>
      <c r="W111" s="150">
        <f t="shared" si="63"/>
        <v>35.14132956404864</v>
      </c>
      <c r="X111" s="150">
        <f t="shared" si="64"/>
        <v>4.39266619550608</v>
      </c>
      <c r="Y111" s="150">
        <f t="shared" si="65"/>
        <v>8.7853323910121599</v>
      </c>
      <c r="Z111" s="150">
        <f t="shared" si="66"/>
        <v>636.93659834838161</v>
      </c>
      <c r="AA111" s="150">
        <f t="shared" si="67"/>
        <v>2420.2017606094105</v>
      </c>
      <c r="AB111" s="24">
        <f t="shared" si="68"/>
        <v>2378.198491931636</v>
      </c>
      <c r="AC111" s="150">
        <f t="shared" si="69"/>
        <v>117.57989412329704</v>
      </c>
      <c r="AD111" s="150">
        <f t="shared" si="70"/>
        <v>86.710836374112858</v>
      </c>
      <c r="AE111" s="150">
        <f t="shared" si="71"/>
        <v>41.621201459574173</v>
      </c>
      <c r="AF111" s="150">
        <f t="shared" si="72"/>
        <v>5.2026501824467717</v>
      </c>
      <c r="AG111" s="150">
        <f t="shared" si="73"/>
        <v>10.405300364893543</v>
      </c>
      <c r="AH111" s="150">
        <f t="shared" si="74"/>
        <v>1049.2011201267655</v>
      </c>
      <c r="AI111" s="150">
        <f t="shared" si="75"/>
        <v>2866.4739297227393</v>
      </c>
      <c r="AJ111" s="20">
        <f t="shared" si="76"/>
        <v>2816.8684916842863</v>
      </c>
      <c r="AK111" s="150">
        <f t="shared" si="77"/>
        <v>137.42308712843962</v>
      </c>
      <c r="AL111" s="150">
        <f t="shared" si="78"/>
        <v>101.34445953424751</v>
      </c>
      <c r="AM111" s="150">
        <f t="shared" si="79"/>
        <v>48.645340576438798</v>
      </c>
      <c r="AN111" s="150">
        <f t="shared" si="80"/>
        <v>6.0806675720548498</v>
      </c>
      <c r="AO111" s="150">
        <f t="shared" si="81"/>
        <v>12.1613351441097</v>
      </c>
      <c r="AP111" s="150">
        <f t="shared" si="82"/>
        <v>1495.8442227254932</v>
      </c>
      <c r="AQ111" s="150">
        <f t="shared" si="83"/>
        <v>3350.2300672478514</v>
      </c>
      <c r="AR111" s="17">
        <f t="shared" si="84"/>
        <v>3292.1349611842375</v>
      </c>
      <c r="AS111" s="150">
        <f t="shared" si="85"/>
        <v>1400.8250985438074</v>
      </c>
    </row>
    <row r="112" spans="1:45" x14ac:dyDescent="0.3">
      <c r="A112">
        <v>9035</v>
      </c>
      <c r="B112" t="s">
        <v>523</v>
      </c>
      <c r="C112" t="s">
        <v>524</v>
      </c>
      <c r="D112" s="36">
        <v>4451.2</v>
      </c>
      <c r="E112" s="6">
        <f t="shared" si="45"/>
        <v>5428.292682926829</v>
      </c>
      <c r="F112" s="150">
        <f t="shared" si="46"/>
        <v>241.10763597920715</v>
      </c>
      <c r="G112" s="150">
        <f t="shared" si="47"/>
        <v>146.94875300422191</v>
      </c>
      <c r="H112" s="150">
        <f t="shared" si="48"/>
        <v>70.535401442026512</v>
      </c>
      <c r="I112" s="150">
        <f t="shared" si="49"/>
        <v>8.816925180253314</v>
      </c>
      <c r="J112" s="150">
        <f t="shared" si="50"/>
        <v>17.633850360506628</v>
      </c>
      <c r="K112" s="150">
        <f t="shared" si="51"/>
        <v>5877.9501201688763</v>
      </c>
      <c r="L112" s="32">
        <f t="shared" si="52"/>
        <v>5757.5695707085697</v>
      </c>
      <c r="M112" s="150">
        <f t="shared" si="53"/>
        <v>291.74907096223615</v>
      </c>
      <c r="N112" s="150">
        <f t="shared" si="54"/>
        <v>177.81337365747345</v>
      </c>
      <c r="O112" s="150">
        <f t="shared" si="55"/>
        <v>85.350419355587263</v>
      </c>
      <c r="P112" s="150">
        <f t="shared" si="56"/>
        <v>10.668802419448408</v>
      </c>
      <c r="Q112" s="150">
        <f t="shared" si="57"/>
        <v>21.337604838896816</v>
      </c>
      <c r="R112" s="150">
        <f t="shared" si="58"/>
        <v>1140.3171652653773</v>
      </c>
      <c r="S112" s="150">
        <f t="shared" si="59"/>
        <v>7112.5349462989379</v>
      </c>
      <c r="T112" s="28">
        <f t="shared" si="60"/>
        <v>6967.046943348927</v>
      </c>
      <c r="U112" s="150">
        <f t="shared" si="61"/>
        <v>337.21474072181115</v>
      </c>
      <c r="V112" s="150">
        <f t="shared" si="62"/>
        <v>248.68343711048021</v>
      </c>
      <c r="W112" s="150">
        <f t="shared" si="63"/>
        <v>119.36804981303051</v>
      </c>
      <c r="X112" s="150">
        <f t="shared" si="64"/>
        <v>14.921006226628814</v>
      </c>
      <c r="Y112" s="150">
        <f t="shared" si="65"/>
        <v>29.842012453257627</v>
      </c>
      <c r="Z112" s="150">
        <f t="shared" si="66"/>
        <v>2163.5459028611776</v>
      </c>
      <c r="AA112" s="150">
        <f t="shared" si="67"/>
        <v>8220.9400697679412</v>
      </c>
      <c r="AB112" s="24">
        <f t="shared" si="68"/>
        <v>8078.2633887761058</v>
      </c>
      <c r="AC112" s="150">
        <f t="shared" si="69"/>
        <v>399.39532262545288</v>
      </c>
      <c r="AD112" s="150">
        <f t="shared" si="70"/>
        <v>294.539323470098</v>
      </c>
      <c r="AE112" s="150">
        <f t="shared" si="71"/>
        <v>141.37887526564703</v>
      </c>
      <c r="AF112" s="150">
        <f t="shared" si="72"/>
        <v>17.672359408205878</v>
      </c>
      <c r="AG112" s="150">
        <f t="shared" si="73"/>
        <v>35.344718816411756</v>
      </c>
      <c r="AH112" s="150">
        <f t="shared" si="74"/>
        <v>3563.9258139881858</v>
      </c>
      <c r="AI112" s="150">
        <f t="shared" si="75"/>
        <v>9736.8371395073718</v>
      </c>
      <c r="AJ112" s="20">
        <f t="shared" si="76"/>
        <v>9568.3374136225266</v>
      </c>
      <c r="AK112" s="150">
        <f t="shared" si="77"/>
        <v>466.79867020711868</v>
      </c>
      <c r="AL112" s="150">
        <f t="shared" si="78"/>
        <v>344.24680693740316</v>
      </c>
      <c r="AM112" s="150">
        <f t="shared" si="79"/>
        <v>165.23846732995352</v>
      </c>
      <c r="AN112" s="150">
        <f t="shared" si="80"/>
        <v>20.65480841624419</v>
      </c>
      <c r="AO112" s="150">
        <f t="shared" si="81"/>
        <v>41.309616832488381</v>
      </c>
      <c r="AP112" s="150">
        <f t="shared" si="82"/>
        <v>5081.0828703960706</v>
      </c>
      <c r="AQ112" s="150">
        <f t="shared" si="83"/>
        <v>11380.059733467873</v>
      </c>
      <c r="AR112" s="17">
        <f t="shared" si="84"/>
        <v>11182.72230769246</v>
      </c>
      <c r="AS112" s="150">
        <f t="shared" si="85"/>
        <v>4758.3219592632813</v>
      </c>
    </row>
    <row r="113" spans="1:45" x14ac:dyDescent="0.3">
      <c r="A113">
        <v>3732</v>
      </c>
      <c r="B113" t="s">
        <v>584</v>
      </c>
      <c r="C113" t="s">
        <v>585</v>
      </c>
      <c r="D113" s="36">
        <v>3250</v>
      </c>
      <c r="E113" s="6">
        <f t="shared" si="45"/>
        <v>3963.4146341463411</v>
      </c>
      <c r="F113" s="150">
        <f t="shared" si="46"/>
        <v>176.04237440070614</v>
      </c>
      <c r="G113" s="150">
        <f t="shared" si="47"/>
        <v>107.29318998555921</v>
      </c>
      <c r="H113" s="150">
        <f t="shared" si="48"/>
        <v>51.500731193068418</v>
      </c>
      <c r="I113" s="150">
        <f t="shared" si="49"/>
        <v>6.4375913991335523</v>
      </c>
      <c r="J113" s="150">
        <f t="shared" si="50"/>
        <v>12.875182798267105</v>
      </c>
      <c r="K113" s="150">
        <f t="shared" si="51"/>
        <v>4291.7275994223683</v>
      </c>
      <c r="L113" s="32">
        <f t="shared" si="52"/>
        <v>4203.8329225383832</v>
      </c>
      <c r="M113" s="150">
        <f t="shared" si="53"/>
        <v>213.01772120490369</v>
      </c>
      <c r="N113" s="150">
        <f t="shared" si="54"/>
        <v>129.82868987841226</v>
      </c>
      <c r="O113" s="150">
        <f t="shared" si="55"/>
        <v>62.317771141637884</v>
      </c>
      <c r="P113" s="150">
        <f t="shared" si="56"/>
        <v>7.7897213927047355</v>
      </c>
      <c r="Q113" s="150">
        <f t="shared" si="57"/>
        <v>15.579442785409471</v>
      </c>
      <c r="R113" s="150">
        <f t="shared" si="58"/>
        <v>832.5913881902577</v>
      </c>
      <c r="S113" s="150">
        <f t="shared" si="59"/>
        <v>5193.1475951364901</v>
      </c>
      <c r="T113" s="28">
        <f t="shared" si="60"/>
        <v>5086.9209574685501</v>
      </c>
      <c r="U113" s="150">
        <f t="shared" si="61"/>
        <v>246.21403382141585</v>
      </c>
      <c r="V113" s="150">
        <f t="shared" si="62"/>
        <v>181.57377125473147</v>
      </c>
      <c r="W113" s="150">
        <f t="shared" si="63"/>
        <v>87.155410202271099</v>
      </c>
      <c r="X113" s="150">
        <f t="shared" si="64"/>
        <v>10.894426275283887</v>
      </c>
      <c r="Y113" s="150">
        <f t="shared" si="65"/>
        <v>21.788852550567775</v>
      </c>
      <c r="Z113" s="150">
        <f t="shared" si="66"/>
        <v>1579.6918099161637</v>
      </c>
      <c r="AA113" s="150">
        <f t="shared" si="67"/>
        <v>6002.4387191646765</v>
      </c>
      <c r="AB113" s="24">
        <f t="shared" si="68"/>
        <v>5898.2647406367596</v>
      </c>
      <c r="AC113" s="150">
        <f t="shared" si="69"/>
        <v>291.61457551507948</v>
      </c>
      <c r="AD113" s="150">
        <f t="shared" si="70"/>
        <v>215.05499669253649</v>
      </c>
      <c r="AE113" s="150">
        <f t="shared" si="71"/>
        <v>103.22639841241752</v>
      </c>
      <c r="AF113" s="150">
        <f t="shared" si="72"/>
        <v>12.90329980155219</v>
      </c>
      <c r="AG113" s="150">
        <f t="shared" si="73"/>
        <v>25.806599603104381</v>
      </c>
      <c r="AH113" s="150">
        <f t="shared" si="74"/>
        <v>2602.1654599796916</v>
      </c>
      <c r="AI113" s="150">
        <f t="shared" si="75"/>
        <v>7109.256089009471</v>
      </c>
      <c r="AJ113" s="20">
        <f t="shared" si="76"/>
        <v>6986.2276676566344</v>
      </c>
      <c r="AK113" s="150">
        <f t="shared" si="77"/>
        <v>340.8284683171135</v>
      </c>
      <c r="AL113" s="150">
        <f t="shared" si="78"/>
        <v>251.3484279624731</v>
      </c>
      <c r="AM113" s="150">
        <f t="shared" si="79"/>
        <v>120.64724542198709</v>
      </c>
      <c r="AN113" s="150">
        <f t="shared" si="80"/>
        <v>15.080905677748387</v>
      </c>
      <c r="AO113" s="150">
        <f t="shared" si="81"/>
        <v>30.161811355496774</v>
      </c>
      <c r="AP113" s="150">
        <f t="shared" si="82"/>
        <v>3709.9027967261031</v>
      </c>
      <c r="AQ113" s="150">
        <f t="shared" si="83"/>
        <v>8309.0389409082018</v>
      </c>
      <c r="AR113" s="17">
        <f t="shared" si="84"/>
        <v>8164.9549559670413</v>
      </c>
      <c r="AS113" s="150">
        <f t="shared" si="85"/>
        <v>3474.2420847424655</v>
      </c>
    </row>
    <row r="114" spans="1:45" x14ac:dyDescent="0.3">
      <c r="A114">
        <v>4492</v>
      </c>
      <c r="B114" t="s">
        <v>590</v>
      </c>
      <c r="C114" t="s">
        <v>591</v>
      </c>
      <c r="D114" s="36">
        <v>16055.01</v>
      </c>
      <c r="E114" s="6">
        <f t="shared" si="45"/>
        <v>19579.280487804877</v>
      </c>
      <c r="F114" s="150">
        <f t="shared" si="46"/>
        <v>869.64987120833257</v>
      </c>
      <c r="G114" s="150">
        <f t="shared" si="47"/>
        <v>530.02868866155484</v>
      </c>
      <c r="H114" s="150">
        <f t="shared" si="48"/>
        <v>254.41377055754629</v>
      </c>
      <c r="I114" s="150">
        <f t="shared" si="49"/>
        <v>31.801721319693286</v>
      </c>
      <c r="J114" s="150">
        <f t="shared" si="50"/>
        <v>63.603442639386571</v>
      </c>
      <c r="K114" s="150">
        <f t="shared" si="51"/>
        <v>21201.147546462191</v>
      </c>
      <c r="L114" s="32">
        <f t="shared" si="52"/>
        <v>20766.947572210142</v>
      </c>
      <c r="M114" s="150">
        <f t="shared" si="53"/>
        <v>1052.3081981913665</v>
      </c>
      <c r="N114" s="150">
        <f t="shared" si="54"/>
        <v>641.35412747224859</v>
      </c>
      <c r="O114" s="150">
        <f t="shared" si="55"/>
        <v>307.84998118667932</v>
      </c>
      <c r="P114" s="150">
        <f t="shared" si="56"/>
        <v>38.481247648334914</v>
      </c>
      <c r="Q114" s="150">
        <f t="shared" si="57"/>
        <v>76.962495296669829</v>
      </c>
      <c r="R114" s="150">
        <f t="shared" si="58"/>
        <v>4113.0040194795301</v>
      </c>
      <c r="S114" s="150">
        <f t="shared" si="59"/>
        <v>25654.165098889942</v>
      </c>
      <c r="T114" s="28">
        <f t="shared" si="60"/>
        <v>25129.405181959122</v>
      </c>
      <c r="U114" s="150">
        <f t="shared" si="61"/>
        <v>1216.2980846594369</v>
      </c>
      <c r="V114" s="150">
        <f t="shared" si="62"/>
        <v>896.97498868690036</v>
      </c>
      <c r="W114" s="150">
        <f t="shared" si="63"/>
        <v>430.54799456971222</v>
      </c>
      <c r="X114" s="150">
        <f t="shared" si="64"/>
        <v>53.818499321214027</v>
      </c>
      <c r="Y114" s="150">
        <f t="shared" si="65"/>
        <v>107.63699864242805</v>
      </c>
      <c r="Z114" s="150">
        <f t="shared" si="66"/>
        <v>7803.682401576033</v>
      </c>
      <c r="AA114" s="150">
        <f t="shared" si="67"/>
        <v>29652.065741715716</v>
      </c>
      <c r="AB114" s="24">
        <f t="shared" si="68"/>
        <v>29137.44596725249</v>
      </c>
      <c r="AC114" s="150">
        <f t="shared" si="69"/>
        <v>1440.5769003201099</v>
      </c>
      <c r="AD114" s="150">
        <f t="shared" si="70"/>
        <v>1062.3723453688124</v>
      </c>
      <c r="AE114" s="150">
        <f t="shared" si="71"/>
        <v>509.93872577703002</v>
      </c>
      <c r="AF114" s="150">
        <f t="shared" si="72"/>
        <v>63.742340722128752</v>
      </c>
      <c r="AG114" s="150">
        <f t="shared" si="73"/>
        <v>127.4846814442575</v>
      </c>
      <c r="AH114" s="150">
        <f t="shared" si="74"/>
        <v>12854.705378962632</v>
      </c>
      <c r="AI114" s="150">
        <f t="shared" si="75"/>
        <v>35119.74695434091</v>
      </c>
      <c r="AJ114" s="20">
        <f t="shared" si="76"/>
        <v>34511.986174308906</v>
      </c>
      <c r="AK114" s="150">
        <f t="shared" si="77"/>
        <v>1683.6936821895204</v>
      </c>
      <c r="AL114" s="150">
        <f t="shared" si="78"/>
        <v>1241.6620075143956</v>
      </c>
      <c r="AM114" s="150">
        <f t="shared" si="79"/>
        <v>595.99776360690987</v>
      </c>
      <c r="AN114" s="150">
        <f t="shared" si="80"/>
        <v>74.499720450863734</v>
      </c>
      <c r="AO114" s="150">
        <f t="shared" si="81"/>
        <v>148.99944090172747</v>
      </c>
      <c r="AP114" s="150">
        <f t="shared" si="82"/>
        <v>18326.931230912476</v>
      </c>
      <c r="AQ114" s="150">
        <f t="shared" si="83"/>
        <v>41046.677934360181</v>
      </c>
      <c r="AR114" s="17">
        <f t="shared" si="84"/>
        <v>40334.902605415511</v>
      </c>
      <c r="AS114" s="150">
        <f t="shared" si="85"/>
        <v>17162.766588603423</v>
      </c>
    </row>
    <row r="115" spans="1:45" x14ac:dyDescent="0.3">
      <c r="A115">
        <v>3628</v>
      </c>
      <c r="B115" t="s">
        <v>603</v>
      </c>
      <c r="C115" t="s">
        <v>604</v>
      </c>
      <c r="D115" s="36">
        <v>4950</v>
      </c>
      <c r="E115" s="6">
        <f t="shared" si="45"/>
        <v>6036.585365853658</v>
      </c>
      <c r="F115" s="150">
        <f t="shared" si="46"/>
        <v>268.12607793338316</v>
      </c>
      <c r="G115" s="150">
        <f t="shared" si="47"/>
        <v>163.41578167031327</v>
      </c>
      <c r="H115" s="150">
        <f t="shared" si="48"/>
        <v>78.439575201750358</v>
      </c>
      <c r="I115" s="150">
        <f t="shared" si="49"/>
        <v>9.8049469002187948</v>
      </c>
      <c r="J115" s="150">
        <f t="shared" si="50"/>
        <v>19.60989380043759</v>
      </c>
      <c r="K115" s="150">
        <f t="shared" si="51"/>
        <v>6536.6312668125302</v>
      </c>
      <c r="L115" s="32">
        <f t="shared" si="52"/>
        <v>6402.7609127892292</v>
      </c>
      <c r="M115" s="150">
        <f t="shared" si="53"/>
        <v>324.44237537362255</v>
      </c>
      <c r="N115" s="150">
        <f t="shared" si="54"/>
        <v>197.7390815071202</v>
      </c>
      <c r="O115" s="150">
        <f t="shared" si="55"/>
        <v>94.914759123417696</v>
      </c>
      <c r="P115" s="150">
        <f t="shared" si="56"/>
        <v>11.864344890427212</v>
      </c>
      <c r="Q115" s="150">
        <f t="shared" si="57"/>
        <v>23.728689780854424</v>
      </c>
      <c r="R115" s="150">
        <f t="shared" si="58"/>
        <v>1268.1007297051619</v>
      </c>
      <c r="S115" s="150">
        <f t="shared" si="59"/>
        <v>7909.5632602848082</v>
      </c>
      <c r="T115" s="28">
        <f t="shared" si="60"/>
        <v>7747.7719198367149</v>
      </c>
      <c r="U115" s="150">
        <f t="shared" si="61"/>
        <v>375.00291305107959</v>
      </c>
      <c r="V115" s="150">
        <f t="shared" si="62"/>
        <v>276.55082083412947</v>
      </c>
      <c r="W115" s="150">
        <f t="shared" si="63"/>
        <v>132.74439400038216</v>
      </c>
      <c r="X115" s="150">
        <f t="shared" si="64"/>
        <v>16.59304925004777</v>
      </c>
      <c r="Y115" s="150">
        <f t="shared" si="65"/>
        <v>33.18609850009554</v>
      </c>
      <c r="Z115" s="150">
        <f t="shared" si="66"/>
        <v>2405.9921412569265</v>
      </c>
      <c r="AA115" s="150">
        <f t="shared" si="67"/>
        <v>9142.1758953431236</v>
      </c>
      <c r="AB115" s="24">
        <f t="shared" si="68"/>
        <v>8983.5109126621428</v>
      </c>
      <c r="AC115" s="150">
        <f t="shared" si="69"/>
        <v>444.15143039989033</v>
      </c>
      <c r="AD115" s="150">
        <f t="shared" si="70"/>
        <v>327.54530265478638</v>
      </c>
      <c r="AE115" s="150">
        <f t="shared" si="71"/>
        <v>157.22174527429746</v>
      </c>
      <c r="AF115" s="150">
        <f t="shared" si="72"/>
        <v>19.652718159287183</v>
      </c>
      <c r="AG115" s="150">
        <f t="shared" si="73"/>
        <v>39.305436318574365</v>
      </c>
      <c r="AH115" s="150">
        <f t="shared" si="74"/>
        <v>3963.2981621229151</v>
      </c>
      <c r="AI115" s="150">
        <f t="shared" si="75"/>
        <v>10827.943889414426</v>
      </c>
      <c r="AJ115" s="20">
        <f t="shared" si="76"/>
        <v>10640.562139969335</v>
      </c>
      <c r="AK115" s="150">
        <f t="shared" si="77"/>
        <v>519.10797482144983</v>
      </c>
      <c r="AL115" s="150">
        <f t="shared" si="78"/>
        <v>382.82299028130518</v>
      </c>
      <c r="AM115" s="150">
        <f t="shared" si="79"/>
        <v>183.75503533502649</v>
      </c>
      <c r="AN115" s="150">
        <f t="shared" si="80"/>
        <v>22.969379416878311</v>
      </c>
      <c r="AO115" s="150">
        <f t="shared" si="81"/>
        <v>45.938758833756623</v>
      </c>
      <c r="AP115" s="150">
        <f t="shared" si="82"/>
        <v>5650.4673365520648</v>
      </c>
      <c r="AQ115" s="150">
        <f t="shared" si="83"/>
        <v>12655.305463844799</v>
      </c>
      <c r="AR115" s="17">
        <f t="shared" si="84"/>
        <v>12435.854471395956</v>
      </c>
      <c r="AS115" s="150">
        <f t="shared" si="85"/>
        <v>5291.5379444539085</v>
      </c>
    </row>
    <row r="116" spans="1:45" x14ac:dyDescent="0.3">
      <c r="A116">
        <v>3806</v>
      </c>
      <c r="B116" t="s">
        <v>616</v>
      </c>
      <c r="C116" t="s">
        <v>617</v>
      </c>
      <c r="D116" s="36">
        <v>1950</v>
      </c>
      <c r="E116" s="6">
        <f t="shared" si="45"/>
        <v>2378.0487804878048</v>
      </c>
      <c r="F116" s="150">
        <f t="shared" si="46"/>
        <v>105.62542464042369</v>
      </c>
      <c r="G116" s="150">
        <f t="shared" si="47"/>
        <v>64.375913991335537</v>
      </c>
      <c r="H116" s="150">
        <f t="shared" si="48"/>
        <v>30.900438715841055</v>
      </c>
      <c r="I116" s="150">
        <f t="shared" si="49"/>
        <v>3.8625548394801319</v>
      </c>
      <c r="J116" s="150">
        <f t="shared" si="50"/>
        <v>7.7251096789602638</v>
      </c>
      <c r="K116" s="150">
        <f t="shared" si="51"/>
        <v>2575.0365596534211</v>
      </c>
      <c r="L116" s="32">
        <f t="shared" si="52"/>
        <v>2522.2997535230297</v>
      </c>
      <c r="M116" s="150">
        <f t="shared" si="53"/>
        <v>127.81063272294222</v>
      </c>
      <c r="N116" s="150">
        <f t="shared" si="54"/>
        <v>77.89721392704736</v>
      </c>
      <c r="O116" s="150">
        <f t="shared" si="55"/>
        <v>37.390662684982729</v>
      </c>
      <c r="P116" s="150">
        <f t="shared" si="56"/>
        <v>4.6738328356228411</v>
      </c>
      <c r="Q116" s="150">
        <f t="shared" si="57"/>
        <v>9.3476656712456823</v>
      </c>
      <c r="R116" s="150">
        <f t="shared" si="58"/>
        <v>499.5548329141547</v>
      </c>
      <c r="S116" s="150">
        <f t="shared" si="59"/>
        <v>3115.8885570818943</v>
      </c>
      <c r="T116" s="28">
        <f t="shared" si="60"/>
        <v>3052.1525744811302</v>
      </c>
      <c r="U116" s="150">
        <f t="shared" si="61"/>
        <v>147.72842029284953</v>
      </c>
      <c r="V116" s="150">
        <f t="shared" si="62"/>
        <v>108.94426275283888</v>
      </c>
      <c r="W116" s="150">
        <f t="shared" si="63"/>
        <v>52.293246121362664</v>
      </c>
      <c r="X116" s="150">
        <f t="shared" si="64"/>
        <v>6.536655765170333</v>
      </c>
      <c r="Y116" s="150">
        <f t="shared" si="65"/>
        <v>13.073311530340666</v>
      </c>
      <c r="Z116" s="150">
        <f t="shared" si="66"/>
        <v>947.8150859496983</v>
      </c>
      <c r="AA116" s="150">
        <f t="shared" si="67"/>
        <v>3601.4632314988062</v>
      </c>
      <c r="AB116" s="24">
        <f t="shared" si="68"/>
        <v>3538.9588443820558</v>
      </c>
      <c r="AC116" s="150">
        <f t="shared" si="69"/>
        <v>174.9687453090477</v>
      </c>
      <c r="AD116" s="150">
        <f t="shared" si="70"/>
        <v>129.03299801552191</v>
      </c>
      <c r="AE116" s="150">
        <f t="shared" si="71"/>
        <v>61.935839047450514</v>
      </c>
      <c r="AF116" s="150">
        <f t="shared" si="72"/>
        <v>7.7419798809313143</v>
      </c>
      <c r="AG116" s="150">
        <f t="shared" si="73"/>
        <v>15.483959761862629</v>
      </c>
      <c r="AH116" s="150">
        <f t="shared" si="74"/>
        <v>1561.299275987815</v>
      </c>
      <c r="AI116" s="150">
        <f t="shared" si="75"/>
        <v>4265.5536534056828</v>
      </c>
      <c r="AJ116" s="20">
        <f t="shared" si="76"/>
        <v>4191.7366005939803</v>
      </c>
      <c r="AK116" s="150">
        <f t="shared" si="77"/>
        <v>204.49708099026813</v>
      </c>
      <c r="AL116" s="150">
        <f t="shared" si="78"/>
        <v>150.80905677748387</v>
      </c>
      <c r="AM116" s="150">
        <f t="shared" si="79"/>
        <v>72.388347253192251</v>
      </c>
      <c r="AN116" s="150">
        <f t="shared" si="80"/>
        <v>9.0485434066490313</v>
      </c>
      <c r="AO116" s="150">
        <f t="shared" si="81"/>
        <v>18.097086813298063</v>
      </c>
      <c r="AP116" s="150">
        <f t="shared" si="82"/>
        <v>2225.9416780356619</v>
      </c>
      <c r="AQ116" s="150">
        <f t="shared" si="83"/>
        <v>4985.4233645449212</v>
      </c>
      <c r="AR116" s="17">
        <f t="shared" si="84"/>
        <v>4898.9729735802248</v>
      </c>
      <c r="AS116" s="150">
        <f t="shared" si="85"/>
        <v>2084.5452508454791</v>
      </c>
    </row>
    <row r="117" spans="1:45" x14ac:dyDescent="0.3">
      <c r="A117">
        <v>2763</v>
      </c>
      <c r="B117" t="s">
        <v>626</v>
      </c>
      <c r="C117" t="s">
        <v>627</v>
      </c>
      <c r="D117" s="36">
        <v>6435</v>
      </c>
      <c r="E117" s="6">
        <f t="shared" si="45"/>
        <v>7847.5609756097556</v>
      </c>
      <c r="F117" s="150">
        <f t="shared" si="46"/>
        <v>348.56390131339811</v>
      </c>
      <c r="G117" s="150">
        <f t="shared" si="47"/>
        <v>212.44051617140724</v>
      </c>
      <c r="H117" s="150">
        <f t="shared" si="48"/>
        <v>101.97144776227546</v>
      </c>
      <c r="I117" s="150">
        <f t="shared" si="49"/>
        <v>12.746430970284433</v>
      </c>
      <c r="J117" s="150">
        <f t="shared" si="50"/>
        <v>25.492861940568865</v>
      </c>
      <c r="K117" s="150">
        <f t="shared" si="51"/>
        <v>8497.6206468562887</v>
      </c>
      <c r="L117" s="32">
        <f t="shared" si="52"/>
        <v>8323.5891866259972</v>
      </c>
      <c r="M117" s="150">
        <f t="shared" si="53"/>
        <v>421.77508798570932</v>
      </c>
      <c r="N117" s="150">
        <f t="shared" si="54"/>
        <v>257.0608059592563</v>
      </c>
      <c r="O117" s="150">
        <f t="shared" si="55"/>
        <v>123.38918686044302</v>
      </c>
      <c r="P117" s="150">
        <f t="shared" si="56"/>
        <v>15.423648357555377</v>
      </c>
      <c r="Q117" s="150">
        <f t="shared" si="57"/>
        <v>30.847296715110755</v>
      </c>
      <c r="R117" s="150">
        <f t="shared" si="58"/>
        <v>1648.5309486167105</v>
      </c>
      <c r="S117" s="150">
        <f t="shared" si="59"/>
        <v>10282.432238370251</v>
      </c>
      <c r="T117" s="28">
        <f t="shared" si="60"/>
        <v>10072.103495787729</v>
      </c>
      <c r="U117" s="150">
        <f t="shared" si="61"/>
        <v>487.50378696640342</v>
      </c>
      <c r="V117" s="150">
        <f t="shared" si="62"/>
        <v>359.51606708436833</v>
      </c>
      <c r="W117" s="150">
        <f t="shared" si="63"/>
        <v>172.5677122004968</v>
      </c>
      <c r="X117" s="150">
        <f t="shared" si="64"/>
        <v>21.5709640250621</v>
      </c>
      <c r="Y117" s="150">
        <f t="shared" si="65"/>
        <v>43.1419280501242</v>
      </c>
      <c r="Z117" s="150">
        <f t="shared" si="66"/>
        <v>3127.7897836340044</v>
      </c>
      <c r="AA117" s="150">
        <f t="shared" si="67"/>
        <v>11884.82866394606</v>
      </c>
      <c r="AB117" s="24">
        <f t="shared" si="68"/>
        <v>11678.564186460784</v>
      </c>
      <c r="AC117" s="150">
        <f t="shared" si="69"/>
        <v>577.39685951985746</v>
      </c>
      <c r="AD117" s="150">
        <f t="shared" si="70"/>
        <v>425.80889345122227</v>
      </c>
      <c r="AE117" s="150">
        <f t="shared" si="71"/>
        <v>204.38826885658671</v>
      </c>
      <c r="AF117" s="150">
        <f t="shared" si="72"/>
        <v>25.548533607073338</v>
      </c>
      <c r="AG117" s="150">
        <f t="shared" si="73"/>
        <v>51.097067214146676</v>
      </c>
      <c r="AH117" s="150">
        <f t="shared" si="74"/>
        <v>5152.2876107597895</v>
      </c>
      <c r="AI117" s="150">
        <f t="shared" si="75"/>
        <v>14076.327056238753</v>
      </c>
      <c r="AJ117" s="20">
        <f t="shared" si="76"/>
        <v>13832.730781960136</v>
      </c>
      <c r="AK117" s="150">
        <f t="shared" si="77"/>
        <v>674.84036726788474</v>
      </c>
      <c r="AL117" s="150">
        <f t="shared" si="78"/>
        <v>497.6698873656967</v>
      </c>
      <c r="AM117" s="150">
        <f t="shared" si="79"/>
        <v>238.88154593553443</v>
      </c>
      <c r="AN117" s="150">
        <f t="shared" si="80"/>
        <v>29.860193241941804</v>
      </c>
      <c r="AO117" s="150">
        <f t="shared" si="81"/>
        <v>59.720386483883608</v>
      </c>
      <c r="AP117" s="150">
        <f t="shared" si="82"/>
        <v>7345.6075375176833</v>
      </c>
      <c r="AQ117" s="150">
        <f t="shared" si="83"/>
        <v>16451.897102998239</v>
      </c>
      <c r="AR117" s="17">
        <f t="shared" si="84"/>
        <v>16166.610812814743</v>
      </c>
      <c r="AS117" s="150">
        <f t="shared" si="85"/>
        <v>6878.9993277900803</v>
      </c>
    </row>
    <row r="118" spans="1:45" x14ac:dyDescent="0.3">
      <c r="A118">
        <v>6323</v>
      </c>
      <c r="B118" t="s">
        <v>647</v>
      </c>
      <c r="C118" t="s">
        <v>648</v>
      </c>
      <c r="D118" s="36">
        <v>3900</v>
      </c>
      <c r="E118" s="6">
        <f t="shared" si="45"/>
        <v>4756.0975609756097</v>
      </c>
      <c r="F118" s="150">
        <f t="shared" si="46"/>
        <v>211.25084928084738</v>
      </c>
      <c r="G118" s="150">
        <f t="shared" si="47"/>
        <v>128.75182798267107</v>
      </c>
      <c r="H118" s="150">
        <f t="shared" si="48"/>
        <v>61.80087743168211</v>
      </c>
      <c r="I118" s="150">
        <f t="shared" si="49"/>
        <v>7.7251096789602638</v>
      </c>
      <c r="J118" s="150">
        <f t="shared" si="50"/>
        <v>15.450219357920528</v>
      </c>
      <c r="K118" s="150">
        <f t="shared" si="51"/>
        <v>5150.0731193068423</v>
      </c>
      <c r="L118" s="32">
        <f t="shared" si="52"/>
        <v>5044.5995070460594</v>
      </c>
      <c r="M118" s="150">
        <f t="shared" si="53"/>
        <v>255.62126544588443</v>
      </c>
      <c r="N118" s="150">
        <f t="shared" si="54"/>
        <v>155.79442785409472</v>
      </c>
      <c r="O118" s="150">
        <f t="shared" si="55"/>
        <v>74.781325369965458</v>
      </c>
      <c r="P118" s="150">
        <f t="shared" si="56"/>
        <v>9.3476656712456823</v>
      </c>
      <c r="Q118" s="150">
        <f t="shared" si="57"/>
        <v>18.695331342491365</v>
      </c>
      <c r="R118" s="150">
        <f t="shared" si="58"/>
        <v>999.1096658283094</v>
      </c>
      <c r="S118" s="150">
        <f t="shared" si="59"/>
        <v>6231.7771141637886</v>
      </c>
      <c r="T118" s="28">
        <f t="shared" si="60"/>
        <v>6104.3051489622603</v>
      </c>
      <c r="U118" s="150">
        <f t="shared" si="61"/>
        <v>295.45684058569907</v>
      </c>
      <c r="V118" s="150">
        <f t="shared" si="62"/>
        <v>217.88852550567776</v>
      </c>
      <c r="W118" s="150">
        <f t="shared" si="63"/>
        <v>104.58649224272533</v>
      </c>
      <c r="X118" s="150">
        <f t="shared" si="64"/>
        <v>13.073311530340666</v>
      </c>
      <c r="Y118" s="150">
        <f t="shared" si="65"/>
        <v>26.146623060681332</v>
      </c>
      <c r="Z118" s="150">
        <f t="shared" si="66"/>
        <v>1895.6301718993966</v>
      </c>
      <c r="AA118" s="150">
        <f t="shared" si="67"/>
        <v>7202.9264629976124</v>
      </c>
      <c r="AB118" s="24">
        <f t="shared" si="68"/>
        <v>7077.9176887641115</v>
      </c>
      <c r="AC118" s="150">
        <f t="shared" si="69"/>
        <v>349.93749061809541</v>
      </c>
      <c r="AD118" s="150">
        <f t="shared" si="70"/>
        <v>258.06599603104382</v>
      </c>
      <c r="AE118" s="150">
        <f t="shared" si="71"/>
        <v>123.87167809490103</v>
      </c>
      <c r="AF118" s="150">
        <f t="shared" si="72"/>
        <v>15.483959761862629</v>
      </c>
      <c r="AG118" s="150">
        <f t="shared" si="73"/>
        <v>30.967919523725257</v>
      </c>
      <c r="AH118" s="150">
        <f t="shared" si="74"/>
        <v>3122.59855197563</v>
      </c>
      <c r="AI118" s="150">
        <f t="shared" si="75"/>
        <v>8531.1073068113656</v>
      </c>
      <c r="AJ118" s="20">
        <f t="shared" si="76"/>
        <v>8383.4732011879605</v>
      </c>
      <c r="AK118" s="150">
        <f t="shared" si="77"/>
        <v>408.99416198053626</v>
      </c>
      <c r="AL118" s="150">
        <f t="shared" si="78"/>
        <v>301.61811355496775</v>
      </c>
      <c r="AM118" s="150">
        <f t="shared" si="79"/>
        <v>144.7766945063845</v>
      </c>
      <c r="AN118" s="150">
        <f t="shared" si="80"/>
        <v>18.097086813298063</v>
      </c>
      <c r="AO118" s="150">
        <f t="shared" si="81"/>
        <v>36.194173626596125</v>
      </c>
      <c r="AP118" s="150">
        <f t="shared" si="82"/>
        <v>4451.8833560713238</v>
      </c>
      <c r="AQ118" s="150">
        <f t="shared" si="83"/>
        <v>9970.8467290898425</v>
      </c>
      <c r="AR118" s="17">
        <f t="shared" si="84"/>
        <v>9797.9459471604496</v>
      </c>
      <c r="AS118" s="150">
        <f t="shared" si="85"/>
        <v>4169.0905016909583</v>
      </c>
    </row>
    <row r="119" spans="1:45" x14ac:dyDescent="0.3">
      <c r="A119">
        <v>3607</v>
      </c>
      <c r="B119" t="s">
        <v>651</v>
      </c>
      <c r="C119" t="s">
        <v>652</v>
      </c>
      <c r="D119" s="36">
        <v>11231.99</v>
      </c>
      <c r="E119" s="6">
        <f t="shared" si="45"/>
        <v>13697.548780487803</v>
      </c>
      <c r="F119" s="150">
        <f t="shared" si="46"/>
        <v>608.40190425999606</v>
      </c>
      <c r="G119" s="150">
        <f t="shared" si="47"/>
        <v>370.80493445720037</v>
      </c>
      <c r="H119" s="150">
        <f t="shared" si="48"/>
        <v>177.98636853945618</v>
      </c>
      <c r="I119" s="150">
        <f t="shared" si="49"/>
        <v>22.248296067432022</v>
      </c>
      <c r="J119" s="150">
        <f t="shared" si="50"/>
        <v>44.496592134864045</v>
      </c>
      <c r="K119" s="150">
        <f t="shared" si="51"/>
        <v>14832.197378288014</v>
      </c>
      <c r="L119" s="32">
        <f t="shared" si="52"/>
        <v>14528.433645422119</v>
      </c>
      <c r="M119" s="150">
        <f t="shared" si="53"/>
        <v>736.18858904500496</v>
      </c>
      <c r="N119" s="150">
        <f t="shared" si="54"/>
        <v>448.68755274690085</v>
      </c>
      <c r="O119" s="150">
        <f t="shared" si="55"/>
        <v>215.3700253185124</v>
      </c>
      <c r="P119" s="150">
        <f t="shared" si="56"/>
        <v>26.921253164814051</v>
      </c>
      <c r="Q119" s="150">
        <f t="shared" si="57"/>
        <v>53.842506329628101</v>
      </c>
      <c r="R119" s="150">
        <f t="shared" si="58"/>
        <v>2877.4332757658749</v>
      </c>
      <c r="S119" s="150">
        <f t="shared" si="59"/>
        <v>17947.502109876034</v>
      </c>
      <c r="T119" s="28">
        <f t="shared" si="60"/>
        <v>17580.383176946823</v>
      </c>
      <c r="U119" s="150">
        <f t="shared" si="61"/>
        <v>850.91494330517071</v>
      </c>
      <c r="V119" s="150">
        <f t="shared" si="62"/>
        <v>627.51839476782493</v>
      </c>
      <c r="W119" s="150">
        <f t="shared" si="63"/>
        <v>301.20882948855598</v>
      </c>
      <c r="X119" s="150">
        <f t="shared" si="64"/>
        <v>37.651103686069497</v>
      </c>
      <c r="Y119" s="150">
        <f t="shared" si="65"/>
        <v>75.302207372138994</v>
      </c>
      <c r="Z119" s="150">
        <f t="shared" si="66"/>
        <v>5459.4100344800772</v>
      </c>
      <c r="AA119" s="150">
        <f t="shared" si="67"/>
        <v>20744.409744390909</v>
      </c>
      <c r="AB119" s="24">
        <f t="shared" si="68"/>
        <v>20384.384795133745</v>
      </c>
      <c r="AC119" s="150">
        <f t="shared" si="69"/>
        <v>1007.8190757044978</v>
      </c>
      <c r="AD119" s="150">
        <f t="shared" si="70"/>
        <v>743.22940686172399</v>
      </c>
      <c r="AE119" s="150">
        <f t="shared" si="71"/>
        <v>356.75011529362752</v>
      </c>
      <c r="AF119" s="150">
        <f t="shared" si="72"/>
        <v>44.59376441170344</v>
      </c>
      <c r="AG119" s="150">
        <f t="shared" si="73"/>
        <v>89.187528823406879</v>
      </c>
      <c r="AH119" s="150">
        <f t="shared" si="74"/>
        <v>8993.0758230268602</v>
      </c>
      <c r="AI119" s="150">
        <f t="shared" si="75"/>
        <v>24569.567168982612</v>
      </c>
      <c r="AJ119" s="20">
        <f t="shared" si="76"/>
        <v>24144.381323336194</v>
      </c>
      <c r="AK119" s="150">
        <f t="shared" si="77"/>
        <v>1177.9021378009647</v>
      </c>
      <c r="AL119" s="150">
        <f t="shared" si="78"/>
        <v>868.65939365852864</v>
      </c>
      <c r="AM119" s="150">
        <f t="shared" si="79"/>
        <v>416.95650895609373</v>
      </c>
      <c r="AN119" s="150">
        <f t="shared" si="80"/>
        <v>52.119563619511716</v>
      </c>
      <c r="AO119" s="150">
        <f t="shared" si="81"/>
        <v>104.23912723902343</v>
      </c>
      <c r="AP119" s="150">
        <f t="shared" si="82"/>
        <v>12821.412650399883</v>
      </c>
      <c r="AQ119" s="150">
        <f t="shared" si="83"/>
        <v>28716.013013505079</v>
      </c>
      <c r="AR119" s="17">
        <f t="shared" si="84"/>
        <v>28218.059204883768</v>
      </c>
      <c r="AS119" s="150">
        <f t="shared" si="85"/>
        <v>12006.969954894314</v>
      </c>
    </row>
    <row r="120" spans="1:45" x14ac:dyDescent="0.3">
      <c r="A120">
        <v>3794</v>
      </c>
      <c r="B120" t="s">
        <v>531</v>
      </c>
      <c r="C120" t="s">
        <v>532</v>
      </c>
      <c r="D120" s="36">
        <v>2640.95</v>
      </c>
      <c r="E120" s="6">
        <f t="shared" si="45"/>
        <v>3220.6707317073165</v>
      </c>
      <c r="F120" s="150">
        <f t="shared" si="46"/>
        <v>143.05203343801378</v>
      </c>
      <c r="G120" s="150">
        <f t="shared" si="47"/>
        <v>87.186446182265399</v>
      </c>
      <c r="H120" s="150">
        <f t="shared" si="48"/>
        <v>41.849494167487393</v>
      </c>
      <c r="I120" s="150">
        <f t="shared" si="49"/>
        <v>5.2311867709359241</v>
      </c>
      <c r="J120" s="150">
        <f t="shared" si="50"/>
        <v>10.462373541871848</v>
      </c>
      <c r="K120" s="150">
        <f t="shared" si="51"/>
        <v>3487.457847290616</v>
      </c>
      <c r="L120" s="32">
        <f t="shared" si="52"/>
        <v>3416.0346328546893</v>
      </c>
      <c r="M120" s="150">
        <f t="shared" si="53"/>
        <v>173.09820025110474</v>
      </c>
      <c r="N120" s="150">
        <f t="shared" si="54"/>
        <v>105.49879339519781</v>
      </c>
      <c r="O120" s="150">
        <f t="shared" si="55"/>
        <v>50.639420829694942</v>
      </c>
      <c r="P120" s="150">
        <f t="shared" si="56"/>
        <v>6.3299276037118677</v>
      </c>
      <c r="Q120" s="150">
        <f t="shared" si="57"/>
        <v>12.659855207423735</v>
      </c>
      <c r="R120" s="150">
        <f t="shared" si="58"/>
        <v>676.56376204340347</v>
      </c>
      <c r="S120" s="150">
        <f t="shared" si="59"/>
        <v>4219.951735807912</v>
      </c>
      <c r="T120" s="28">
        <f t="shared" si="60"/>
        <v>4133.6319700389431</v>
      </c>
      <c r="U120" s="150">
        <f t="shared" si="61"/>
        <v>200.07352388328252</v>
      </c>
      <c r="V120" s="150">
        <f t="shared" si="62"/>
        <v>147.54684652159477</v>
      </c>
      <c r="W120" s="150">
        <f t="shared" si="63"/>
        <v>70.822486330365493</v>
      </c>
      <c r="X120" s="150">
        <f t="shared" si="64"/>
        <v>8.8528107912956866</v>
      </c>
      <c r="Y120" s="150">
        <f t="shared" si="65"/>
        <v>17.705621582591373</v>
      </c>
      <c r="Z120" s="150">
        <f t="shared" si="66"/>
        <v>1283.6575647378745</v>
      </c>
      <c r="AA120" s="150">
        <f t="shared" si="67"/>
        <v>4877.5817031932156</v>
      </c>
      <c r="AB120" s="24">
        <f t="shared" si="68"/>
        <v>4792.9299282414304</v>
      </c>
      <c r="AC120" s="150">
        <f t="shared" si="69"/>
        <v>236.96600406355358</v>
      </c>
      <c r="AD120" s="150">
        <f t="shared" si="70"/>
        <v>174.75369031235513</v>
      </c>
      <c r="AE120" s="150">
        <f t="shared" si="71"/>
        <v>83.881771349930474</v>
      </c>
      <c r="AF120" s="150">
        <f t="shared" si="72"/>
        <v>10.485221418741309</v>
      </c>
      <c r="AG120" s="150">
        <f t="shared" si="73"/>
        <v>20.970442837482619</v>
      </c>
      <c r="AH120" s="150">
        <f t="shared" si="74"/>
        <v>2114.5196527794974</v>
      </c>
      <c r="AI120" s="150">
        <f t="shared" si="75"/>
        <v>5776.9814979290959</v>
      </c>
      <c r="AJ120" s="20">
        <f t="shared" si="76"/>
        <v>5677.0086027377802</v>
      </c>
      <c r="AK120" s="150">
        <f t="shared" si="77"/>
        <v>276.95721335448638</v>
      </c>
      <c r="AL120" s="150">
        <f t="shared" si="78"/>
        <v>204.24573256230559</v>
      </c>
      <c r="AM120" s="150">
        <f t="shared" si="79"/>
        <v>98.037951629906686</v>
      </c>
      <c r="AN120" s="150">
        <f t="shared" si="80"/>
        <v>12.254743953738336</v>
      </c>
      <c r="AO120" s="150">
        <f t="shared" si="81"/>
        <v>24.509487907476672</v>
      </c>
      <c r="AP120" s="150">
        <f t="shared" si="82"/>
        <v>3014.6670126196309</v>
      </c>
      <c r="AQ120" s="150">
        <f t="shared" si="83"/>
        <v>6751.9250433820034</v>
      </c>
      <c r="AR120" s="17">
        <f t="shared" si="84"/>
        <v>6634.8423972188175</v>
      </c>
      <c r="AS120" s="150">
        <f t="shared" si="85"/>
        <v>2823.1691180617267</v>
      </c>
    </row>
    <row r="121" spans="1:45" x14ac:dyDescent="0.3">
      <c r="A121">
        <v>2757</v>
      </c>
      <c r="B121" t="s">
        <v>716</v>
      </c>
      <c r="C121" t="s">
        <v>717</v>
      </c>
      <c r="D121" s="36">
        <v>3250</v>
      </c>
      <c r="E121" s="6">
        <f t="shared" si="45"/>
        <v>3963.4146341463411</v>
      </c>
      <c r="F121" s="150">
        <f t="shared" si="46"/>
        <v>176.04237440070614</v>
      </c>
      <c r="G121" s="150">
        <f t="shared" si="47"/>
        <v>107.29318998555921</v>
      </c>
      <c r="H121" s="150">
        <f t="shared" si="48"/>
        <v>51.500731193068418</v>
      </c>
      <c r="I121" s="150">
        <f t="shared" si="49"/>
        <v>6.4375913991335523</v>
      </c>
      <c r="J121" s="150">
        <f t="shared" si="50"/>
        <v>12.875182798267105</v>
      </c>
      <c r="K121" s="150">
        <f t="shared" si="51"/>
        <v>4291.7275994223683</v>
      </c>
      <c r="L121" s="32">
        <f t="shared" si="52"/>
        <v>4203.8329225383832</v>
      </c>
      <c r="M121" s="150">
        <f t="shared" si="53"/>
        <v>213.01772120490369</v>
      </c>
      <c r="N121" s="150">
        <f t="shared" si="54"/>
        <v>129.82868987841226</v>
      </c>
      <c r="O121" s="150">
        <f t="shared" si="55"/>
        <v>62.317771141637884</v>
      </c>
      <c r="P121" s="150">
        <f t="shared" si="56"/>
        <v>7.7897213927047355</v>
      </c>
      <c r="Q121" s="150">
        <f t="shared" si="57"/>
        <v>15.579442785409471</v>
      </c>
      <c r="R121" s="150">
        <f t="shared" si="58"/>
        <v>832.5913881902577</v>
      </c>
      <c r="S121" s="150">
        <f t="shared" si="59"/>
        <v>5193.1475951364901</v>
      </c>
      <c r="T121" s="28">
        <f t="shared" si="60"/>
        <v>5086.9209574685501</v>
      </c>
      <c r="U121" s="150">
        <f t="shared" si="61"/>
        <v>246.21403382141585</v>
      </c>
      <c r="V121" s="150">
        <f t="shared" si="62"/>
        <v>181.57377125473147</v>
      </c>
      <c r="W121" s="150">
        <f t="shared" si="63"/>
        <v>87.155410202271099</v>
      </c>
      <c r="X121" s="150">
        <f t="shared" si="64"/>
        <v>10.894426275283887</v>
      </c>
      <c r="Y121" s="150">
        <f t="shared" si="65"/>
        <v>21.788852550567775</v>
      </c>
      <c r="Z121" s="150">
        <f t="shared" si="66"/>
        <v>1579.6918099161637</v>
      </c>
      <c r="AA121" s="150">
        <f t="shared" si="67"/>
        <v>6002.4387191646765</v>
      </c>
      <c r="AB121" s="24">
        <f t="shared" si="68"/>
        <v>5898.2647406367596</v>
      </c>
      <c r="AC121" s="150">
        <f t="shared" si="69"/>
        <v>291.61457551507948</v>
      </c>
      <c r="AD121" s="150">
        <f t="shared" si="70"/>
        <v>215.05499669253649</v>
      </c>
      <c r="AE121" s="150">
        <f t="shared" si="71"/>
        <v>103.22639841241752</v>
      </c>
      <c r="AF121" s="150">
        <f t="shared" si="72"/>
        <v>12.90329980155219</v>
      </c>
      <c r="AG121" s="150">
        <f t="shared" si="73"/>
        <v>25.806599603104381</v>
      </c>
      <c r="AH121" s="150">
        <f t="shared" si="74"/>
        <v>2602.1654599796916</v>
      </c>
      <c r="AI121" s="150">
        <f t="shared" si="75"/>
        <v>7109.256089009471</v>
      </c>
      <c r="AJ121" s="20">
        <f t="shared" si="76"/>
        <v>6986.2276676566344</v>
      </c>
      <c r="AK121" s="150">
        <f t="shared" si="77"/>
        <v>340.8284683171135</v>
      </c>
      <c r="AL121" s="150">
        <f t="shared" si="78"/>
        <v>251.3484279624731</v>
      </c>
      <c r="AM121" s="150">
        <f t="shared" si="79"/>
        <v>120.64724542198709</v>
      </c>
      <c r="AN121" s="150">
        <f t="shared" si="80"/>
        <v>15.080905677748387</v>
      </c>
      <c r="AO121" s="150">
        <f t="shared" si="81"/>
        <v>30.161811355496774</v>
      </c>
      <c r="AP121" s="150">
        <f t="shared" si="82"/>
        <v>3709.9027967261031</v>
      </c>
      <c r="AQ121" s="150">
        <f t="shared" si="83"/>
        <v>8309.0389409082018</v>
      </c>
      <c r="AR121" s="17">
        <f t="shared" si="84"/>
        <v>8164.9549559670413</v>
      </c>
      <c r="AS121" s="150">
        <f t="shared" si="85"/>
        <v>3474.2420847424655</v>
      </c>
    </row>
    <row r="122" spans="1:45" x14ac:dyDescent="0.3">
      <c r="A122">
        <v>8398</v>
      </c>
      <c r="B122" t="s">
        <v>736</v>
      </c>
      <c r="C122" t="s">
        <v>737</v>
      </c>
      <c r="D122" s="36">
        <v>5980</v>
      </c>
      <c r="E122" s="6">
        <f t="shared" si="45"/>
        <v>7292.6829268292677</v>
      </c>
      <c r="F122" s="150">
        <f t="shared" si="46"/>
        <v>323.91796889729926</v>
      </c>
      <c r="G122" s="150">
        <f t="shared" si="47"/>
        <v>197.41946957342896</v>
      </c>
      <c r="H122" s="150">
        <f t="shared" si="48"/>
        <v>94.761345395245883</v>
      </c>
      <c r="I122" s="150">
        <f t="shared" si="49"/>
        <v>11.845168174405735</v>
      </c>
      <c r="J122" s="150">
        <f t="shared" si="50"/>
        <v>23.690336348811471</v>
      </c>
      <c r="K122" s="150">
        <f t="shared" si="51"/>
        <v>7896.7787829371573</v>
      </c>
      <c r="L122" s="32">
        <f t="shared" si="52"/>
        <v>7735.0525774706239</v>
      </c>
      <c r="M122" s="150">
        <f t="shared" si="53"/>
        <v>391.95260701702279</v>
      </c>
      <c r="N122" s="150">
        <f t="shared" si="54"/>
        <v>238.88478937627858</v>
      </c>
      <c r="O122" s="150">
        <f t="shared" si="55"/>
        <v>114.66469890061371</v>
      </c>
      <c r="P122" s="150">
        <f t="shared" si="56"/>
        <v>14.333087362576714</v>
      </c>
      <c r="Q122" s="150">
        <f t="shared" si="57"/>
        <v>28.666174725153429</v>
      </c>
      <c r="R122" s="150">
        <f t="shared" si="58"/>
        <v>1531.9681542700744</v>
      </c>
      <c r="S122" s="150">
        <f t="shared" si="59"/>
        <v>9555.3915750511424</v>
      </c>
      <c r="T122" s="28">
        <f t="shared" si="60"/>
        <v>9359.9345617421313</v>
      </c>
      <c r="U122" s="150">
        <f t="shared" si="61"/>
        <v>453.03382223140522</v>
      </c>
      <c r="V122" s="150">
        <f t="shared" si="62"/>
        <v>334.09573910870591</v>
      </c>
      <c r="W122" s="150">
        <f t="shared" si="63"/>
        <v>160.36595477217884</v>
      </c>
      <c r="X122" s="150">
        <f t="shared" si="64"/>
        <v>20.045744346522355</v>
      </c>
      <c r="Y122" s="150">
        <f t="shared" si="65"/>
        <v>40.09148869304471</v>
      </c>
      <c r="Z122" s="150">
        <f t="shared" si="66"/>
        <v>2906.6329302457416</v>
      </c>
      <c r="AA122" s="150">
        <f t="shared" si="67"/>
        <v>11044.487243263005</v>
      </c>
      <c r="AB122" s="24">
        <f t="shared" si="68"/>
        <v>10852.807122771639</v>
      </c>
      <c r="AC122" s="150">
        <f t="shared" si="69"/>
        <v>536.57081894774626</v>
      </c>
      <c r="AD122" s="150">
        <f t="shared" si="70"/>
        <v>395.70119391426715</v>
      </c>
      <c r="AE122" s="150">
        <f t="shared" si="71"/>
        <v>189.93657307884826</v>
      </c>
      <c r="AF122" s="150">
        <f t="shared" si="72"/>
        <v>23.742071634856032</v>
      </c>
      <c r="AG122" s="150">
        <f t="shared" si="73"/>
        <v>47.484143269712064</v>
      </c>
      <c r="AH122" s="150">
        <f t="shared" si="74"/>
        <v>4787.9844463626323</v>
      </c>
      <c r="AI122" s="150">
        <f t="shared" si="75"/>
        <v>13081.031203777427</v>
      </c>
      <c r="AJ122" s="20">
        <f t="shared" si="76"/>
        <v>12854.658908488207</v>
      </c>
      <c r="AK122" s="150">
        <f t="shared" si="77"/>
        <v>627.12438170348878</v>
      </c>
      <c r="AL122" s="150">
        <f t="shared" si="78"/>
        <v>462.48110745095045</v>
      </c>
      <c r="AM122" s="150">
        <f t="shared" si="79"/>
        <v>221.99093157645621</v>
      </c>
      <c r="AN122" s="150">
        <f t="shared" si="80"/>
        <v>27.748866447057026</v>
      </c>
      <c r="AO122" s="150">
        <f t="shared" si="81"/>
        <v>55.497732894114051</v>
      </c>
      <c r="AP122" s="150">
        <f t="shared" si="82"/>
        <v>6826.2211459760283</v>
      </c>
      <c r="AQ122" s="150">
        <f t="shared" si="83"/>
        <v>15288.631651271089</v>
      </c>
      <c r="AR122" s="17">
        <f t="shared" si="84"/>
        <v>15023.517118979355</v>
      </c>
      <c r="AS122" s="150">
        <f t="shared" si="85"/>
        <v>6392.6054359261352</v>
      </c>
    </row>
    <row r="123" spans="1:45" x14ac:dyDescent="0.3">
      <c r="A123">
        <v>3618</v>
      </c>
      <c r="B123" t="s">
        <v>708</v>
      </c>
      <c r="C123" t="s">
        <v>709</v>
      </c>
      <c r="D123" s="36">
        <v>1420.25</v>
      </c>
      <c r="E123" s="6">
        <f t="shared" si="45"/>
        <v>1732.012195121951</v>
      </c>
      <c r="F123" s="150">
        <f t="shared" si="46"/>
        <v>76.930517613108577</v>
      </c>
      <c r="G123" s="150">
        <f t="shared" si="47"/>
        <v>46.887124023689374</v>
      </c>
      <c r="H123" s="150">
        <f t="shared" si="48"/>
        <v>22.505819531370896</v>
      </c>
      <c r="I123" s="150">
        <f t="shared" si="49"/>
        <v>2.8132274414213621</v>
      </c>
      <c r="J123" s="150">
        <f t="shared" si="50"/>
        <v>5.6264548828427241</v>
      </c>
      <c r="K123" s="150">
        <f t="shared" si="51"/>
        <v>1875.4849609475748</v>
      </c>
      <c r="L123" s="32">
        <f t="shared" si="52"/>
        <v>1837.0749871492731</v>
      </c>
      <c r="M123" s="150">
        <f t="shared" si="53"/>
        <v>93.088744166542909</v>
      </c>
      <c r="N123" s="150">
        <f t="shared" si="54"/>
        <v>56.735137476866157</v>
      </c>
      <c r="O123" s="150">
        <f t="shared" si="55"/>
        <v>27.232865988895757</v>
      </c>
      <c r="P123" s="150">
        <f t="shared" si="56"/>
        <v>3.4041082486119696</v>
      </c>
      <c r="Q123" s="150">
        <f t="shared" si="57"/>
        <v>6.8082164972239392</v>
      </c>
      <c r="R123" s="150">
        <f t="shared" si="58"/>
        <v>363.84243663914265</v>
      </c>
      <c r="S123" s="150">
        <f t="shared" si="59"/>
        <v>2269.4054990746463</v>
      </c>
      <c r="T123" s="28">
        <f t="shared" si="60"/>
        <v>2222.9844584137563</v>
      </c>
      <c r="U123" s="150">
        <f t="shared" si="61"/>
        <v>107.59553277995873</v>
      </c>
      <c r="V123" s="150">
        <f t="shared" si="62"/>
        <v>79.347738038317644</v>
      </c>
      <c r="W123" s="150">
        <f t="shared" si="63"/>
        <v>38.086914258392468</v>
      </c>
      <c r="X123" s="150">
        <f t="shared" si="64"/>
        <v>4.7608642822990586</v>
      </c>
      <c r="Y123" s="150">
        <f t="shared" si="65"/>
        <v>9.5217285645981171</v>
      </c>
      <c r="Z123" s="150">
        <f t="shared" si="66"/>
        <v>690.32532093336351</v>
      </c>
      <c r="AA123" s="150">
        <f t="shared" si="67"/>
        <v>2623.0657202749635</v>
      </c>
      <c r="AB123" s="24">
        <f t="shared" si="68"/>
        <v>2577.5416916582635</v>
      </c>
      <c r="AC123" s="150">
        <f t="shared" si="69"/>
        <v>127.43556950008976</v>
      </c>
      <c r="AD123" s="150">
        <f t="shared" si="70"/>
        <v>93.979033554638448</v>
      </c>
      <c r="AE123" s="150">
        <f t="shared" si="71"/>
        <v>45.109936106226456</v>
      </c>
      <c r="AF123" s="150">
        <f t="shared" si="72"/>
        <v>5.638742013278307</v>
      </c>
      <c r="AG123" s="150">
        <f t="shared" si="73"/>
        <v>11.277484026556614</v>
      </c>
      <c r="AH123" s="150">
        <f t="shared" si="74"/>
        <v>1137.1463060111253</v>
      </c>
      <c r="AI123" s="150">
        <f t="shared" si="75"/>
        <v>3106.7449108971391</v>
      </c>
      <c r="AJ123" s="20">
        <f t="shared" si="76"/>
        <v>3052.9814907659493</v>
      </c>
      <c r="AK123" s="150">
        <f t="shared" si="77"/>
        <v>148.94204065457859</v>
      </c>
      <c r="AL123" s="150">
        <f t="shared" si="78"/>
        <v>109.83926301960072</v>
      </c>
      <c r="AM123" s="150">
        <f t="shared" si="79"/>
        <v>52.722846249408349</v>
      </c>
      <c r="AN123" s="150">
        <f t="shared" si="80"/>
        <v>6.5903557811760436</v>
      </c>
      <c r="AO123" s="150">
        <f t="shared" si="81"/>
        <v>13.180711562352087</v>
      </c>
      <c r="AP123" s="150">
        <f t="shared" si="82"/>
        <v>1621.2275221693067</v>
      </c>
      <c r="AQ123" s="150">
        <f t="shared" si="83"/>
        <v>3631.0500171768836</v>
      </c>
      <c r="AR123" s="17">
        <f t="shared" si="84"/>
        <v>3568.0853157575966</v>
      </c>
      <c r="AS123" s="150">
        <f t="shared" si="85"/>
        <v>1518.243791032457</v>
      </c>
    </row>
    <row r="124" spans="1:45" x14ac:dyDescent="0.3">
      <c r="A124">
        <v>4832</v>
      </c>
      <c r="B124" t="s">
        <v>745</v>
      </c>
      <c r="C124" t="s">
        <v>746</v>
      </c>
      <c r="D124" s="36">
        <v>2828.29</v>
      </c>
      <c r="E124" s="6">
        <f t="shared" si="45"/>
        <v>3449.1341463414633</v>
      </c>
      <c r="F124" s="150">
        <f t="shared" si="46"/>
        <v>153.19965756731483</v>
      </c>
      <c r="G124" s="150">
        <f t="shared" si="47"/>
        <v>93.371155785925325</v>
      </c>
      <c r="H124" s="150">
        <f t="shared" si="48"/>
        <v>44.818154777244153</v>
      </c>
      <c r="I124" s="150">
        <f t="shared" si="49"/>
        <v>5.6022693471555192</v>
      </c>
      <c r="J124" s="150">
        <f t="shared" si="50"/>
        <v>11.204538694311038</v>
      </c>
      <c r="K124" s="150">
        <f t="shared" si="51"/>
        <v>3734.8462314370126</v>
      </c>
      <c r="L124" s="32">
        <f t="shared" si="52"/>
        <v>3658.3564973803332</v>
      </c>
      <c r="M124" s="150">
        <f t="shared" si="53"/>
        <v>185.37719714049757</v>
      </c>
      <c r="N124" s="150">
        <f t="shared" si="54"/>
        <v>112.98251855268143</v>
      </c>
      <c r="O124" s="150">
        <f t="shared" si="55"/>
        <v>54.231608905287089</v>
      </c>
      <c r="P124" s="150">
        <f t="shared" si="56"/>
        <v>6.7789511131608862</v>
      </c>
      <c r="Q124" s="150">
        <f t="shared" si="57"/>
        <v>13.557902226321772</v>
      </c>
      <c r="R124" s="150">
        <f t="shared" si="58"/>
        <v>724.55689147834596</v>
      </c>
      <c r="S124" s="150">
        <f t="shared" si="59"/>
        <v>4519.3007421072571</v>
      </c>
      <c r="T124" s="28">
        <f t="shared" si="60"/>
        <v>4426.8577460919159</v>
      </c>
      <c r="U124" s="150">
        <f t="shared" si="61"/>
        <v>214.26605837439149</v>
      </c>
      <c r="V124" s="150">
        <f t="shared" si="62"/>
        <v>158.01331738524445</v>
      </c>
      <c r="W124" s="150">
        <f t="shared" si="63"/>
        <v>75.846392344917334</v>
      </c>
      <c r="X124" s="150">
        <f t="shared" si="64"/>
        <v>9.4807990431146667</v>
      </c>
      <c r="Y124" s="150">
        <f t="shared" si="65"/>
        <v>18.961598086229333</v>
      </c>
      <c r="Z124" s="150">
        <f t="shared" si="66"/>
        <v>1374.7158612516266</v>
      </c>
      <c r="AA124" s="150">
        <f t="shared" si="67"/>
        <v>5223.5807400080812</v>
      </c>
      <c r="AB124" s="24">
        <f t="shared" si="68"/>
        <v>5132.9240563986277</v>
      </c>
      <c r="AC124" s="150">
        <f t="shared" si="69"/>
        <v>253.77556547185975</v>
      </c>
      <c r="AD124" s="150">
        <f t="shared" si="70"/>
        <v>187.15012202939511</v>
      </c>
      <c r="AE124" s="150">
        <f t="shared" si="71"/>
        <v>89.832058574109652</v>
      </c>
      <c r="AF124" s="150">
        <f t="shared" si="72"/>
        <v>11.229007321763707</v>
      </c>
      <c r="AG124" s="150">
        <f t="shared" si="73"/>
        <v>22.458014643527413</v>
      </c>
      <c r="AH124" s="150">
        <f t="shared" si="74"/>
        <v>2264.5164765556806</v>
      </c>
      <c r="AI124" s="150">
        <f t="shared" si="75"/>
        <v>6186.7808935337225</v>
      </c>
      <c r="AJ124" s="20">
        <f t="shared" si="76"/>
        <v>6079.71626158664</v>
      </c>
      <c r="AK124" s="150">
        <f t="shared" si="77"/>
        <v>296.60361497126434</v>
      </c>
      <c r="AL124" s="150">
        <f t="shared" si="78"/>
        <v>218.73422932984093</v>
      </c>
      <c r="AM124" s="150">
        <f t="shared" si="79"/>
        <v>104.99243007832365</v>
      </c>
      <c r="AN124" s="150">
        <f t="shared" si="80"/>
        <v>13.124053759790456</v>
      </c>
      <c r="AO124" s="150">
        <f t="shared" si="81"/>
        <v>26.248107519580913</v>
      </c>
      <c r="AP124" s="150">
        <f t="shared" si="82"/>
        <v>3228.5172249084521</v>
      </c>
      <c r="AQ124" s="150">
        <f t="shared" si="83"/>
        <v>7230.8836142096179</v>
      </c>
      <c r="AR124" s="17">
        <f t="shared" si="84"/>
        <v>7105.4955238190842</v>
      </c>
      <c r="AS124" s="150">
        <f t="shared" si="85"/>
        <v>3023.4351218019283</v>
      </c>
    </row>
    <row r="125" spans="1:45" x14ac:dyDescent="0.3">
      <c r="A125">
        <v>3696</v>
      </c>
      <c r="B125" t="s">
        <v>284</v>
      </c>
      <c r="C125" t="s">
        <v>285</v>
      </c>
      <c r="D125" s="36">
        <v>5525.01</v>
      </c>
      <c r="E125" s="6">
        <f t="shared" si="45"/>
        <v>6737.8170731707314</v>
      </c>
      <c r="F125" s="150">
        <f t="shared" si="46"/>
        <v>299.27257815004475</v>
      </c>
      <c r="G125" s="150">
        <f t="shared" si="47"/>
        <v>182.39875310834293</v>
      </c>
      <c r="H125" s="150">
        <f t="shared" si="48"/>
        <v>87.551401492004615</v>
      </c>
      <c r="I125" s="150">
        <f t="shared" si="49"/>
        <v>10.943925186500577</v>
      </c>
      <c r="J125" s="150">
        <f t="shared" si="50"/>
        <v>21.887850373001154</v>
      </c>
      <c r="K125" s="150">
        <f t="shared" si="51"/>
        <v>7295.9501243337172</v>
      </c>
      <c r="L125" s="32">
        <f t="shared" si="52"/>
        <v>7146.5289031857819</v>
      </c>
      <c r="M125" s="150">
        <f t="shared" si="53"/>
        <v>362.13078148747849</v>
      </c>
      <c r="N125" s="150">
        <f t="shared" si="54"/>
        <v>220.70917226619281</v>
      </c>
      <c r="O125" s="150">
        <f t="shared" si="55"/>
        <v>105.94040268777255</v>
      </c>
      <c r="P125" s="150">
        <f t="shared" si="56"/>
        <v>13.242550335971568</v>
      </c>
      <c r="Q125" s="150">
        <f t="shared" si="57"/>
        <v>26.485100671943137</v>
      </c>
      <c r="R125" s="150">
        <f t="shared" si="58"/>
        <v>1415.4079217430944</v>
      </c>
      <c r="S125" s="150">
        <f t="shared" si="59"/>
        <v>8828.3668906477124</v>
      </c>
      <c r="T125" s="28">
        <f t="shared" si="60"/>
        <v>8647.7812797610204</v>
      </c>
      <c r="U125" s="150">
        <f t="shared" si="61"/>
        <v>418.56461507804954</v>
      </c>
      <c r="V125" s="150">
        <f t="shared" si="62"/>
        <v>308.67596982157045</v>
      </c>
      <c r="W125" s="150">
        <f t="shared" si="63"/>
        <v>148.16446551435382</v>
      </c>
      <c r="X125" s="150">
        <f t="shared" si="64"/>
        <v>18.520558189294228</v>
      </c>
      <c r="Y125" s="150">
        <f t="shared" si="65"/>
        <v>37.041116378588455</v>
      </c>
      <c r="Z125" s="150">
        <f t="shared" si="66"/>
        <v>2685.4809374476631</v>
      </c>
      <c r="AA125" s="150">
        <f t="shared" si="67"/>
        <v>10204.164291622164</v>
      </c>
      <c r="AB125" s="24">
        <f t="shared" si="68"/>
        <v>10027.068207589386</v>
      </c>
      <c r="AC125" s="150">
        <f t="shared" si="69"/>
        <v>495.7456756512521</v>
      </c>
      <c r="AD125" s="150">
        <f t="shared" si="70"/>
        <v>365.59415608499415</v>
      </c>
      <c r="AE125" s="150">
        <f t="shared" si="71"/>
        <v>175.4851949207972</v>
      </c>
      <c r="AF125" s="150">
        <f t="shared" si="72"/>
        <v>21.93564936509965</v>
      </c>
      <c r="AG125" s="150">
        <f t="shared" si="73"/>
        <v>43.8712987301993</v>
      </c>
      <c r="AH125" s="150">
        <f t="shared" si="74"/>
        <v>4423.6892886284295</v>
      </c>
      <c r="AI125" s="150">
        <f t="shared" si="75"/>
        <v>12085.757225950221</v>
      </c>
      <c r="AJ125" s="20">
        <f t="shared" si="76"/>
        <v>11876.60853110141</v>
      </c>
      <c r="AK125" s="150">
        <f t="shared" si="77"/>
        <v>579.40944484207239</v>
      </c>
      <c r="AL125" s="150">
        <f t="shared" si="78"/>
        <v>427.29310091598262</v>
      </c>
      <c r="AM125" s="150">
        <f t="shared" si="79"/>
        <v>205.10068843967164</v>
      </c>
      <c r="AN125" s="150">
        <f t="shared" si="80"/>
        <v>25.637586054958955</v>
      </c>
      <c r="AO125" s="150">
        <f t="shared" si="81"/>
        <v>51.275172109917911</v>
      </c>
      <c r="AP125" s="150">
        <f t="shared" si="82"/>
        <v>6306.846169519903</v>
      </c>
      <c r="AQ125" s="150">
        <f t="shared" si="83"/>
        <v>14125.391765817607</v>
      </c>
      <c r="AR125" s="17">
        <f t="shared" si="84"/>
        <v>13880.448548082295</v>
      </c>
      <c r="AS125" s="150">
        <f t="shared" si="85"/>
        <v>5906.2222340378366</v>
      </c>
    </row>
    <row r="126" spans="1:45" x14ac:dyDescent="0.3">
      <c r="A126">
        <v>3625</v>
      </c>
      <c r="B126" t="s">
        <v>938</v>
      </c>
      <c r="C126" t="s">
        <v>939</v>
      </c>
      <c r="D126" s="36">
        <v>1300</v>
      </c>
      <c r="E126" s="6">
        <f t="shared" si="45"/>
        <v>1585.3658536585365</v>
      </c>
      <c r="F126" s="150">
        <f t="shared" si="46"/>
        <v>70.416949760282449</v>
      </c>
      <c r="G126" s="150">
        <f t="shared" si="47"/>
        <v>42.917275994223687</v>
      </c>
      <c r="H126" s="150">
        <f t="shared" si="48"/>
        <v>20.60029247722737</v>
      </c>
      <c r="I126" s="150">
        <f t="shared" si="49"/>
        <v>2.5750365596534213</v>
      </c>
      <c r="J126" s="150">
        <f t="shared" si="50"/>
        <v>5.1500731193068425</v>
      </c>
      <c r="K126" s="150">
        <f t="shared" si="51"/>
        <v>1716.6910397689473</v>
      </c>
      <c r="L126" s="32">
        <f t="shared" si="52"/>
        <v>1681.5331690153532</v>
      </c>
      <c r="M126" s="150">
        <f t="shared" si="53"/>
        <v>85.207088481961478</v>
      </c>
      <c r="N126" s="150">
        <f t="shared" si="54"/>
        <v>51.931475951364909</v>
      </c>
      <c r="O126" s="150">
        <f t="shared" si="55"/>
        <v>24.927108456655155</v>
      </c>
      <c r="P126" s="150">
        <f t="shared" si="56"/>
        <v>3.1158885570818944</v>
      </c>
      <c r="Q126" s="150">
        <f t="shared" si="57"/>
        <v>6.2317771141637888</v>
      </c>
      <c r="R126" s="150">
        <f t="shared" si="58"/>
        <v>333.03655527610312</v>
      </c>
      <c r="S126" s="150">
        <f t="shared" si="59"/>
        <v>2077.2590380545962</v>
      </c>
      <c r="T126" s="28">
        <f t="shared" si="60"/>
        <v>2034.76838298742</v>
      </c>
      <c r="U126" s="150">
        <f t="shared" si="61"/>
        <v>98.485613528566347</v>
      </c>
      <c r="V126" s="150">
        <f t="shared" si="62"/>
        <v>72.629508501892587</v>
      </c>
      <c r="W126" s="150">
        <f t="shared" si="63"/>
        <v>34.862164080908443</v>
      </c>
      <c r="X126" s="150">
        <f t="shared" si="64"/>
        <v>4.3577705101135553</v>
      </c>
      <c r="Y126" s="150">
        <f t="shared" si="65"/>
        <v>8.7155410202271106</v>
      </c>
      <c r="Z126" s="150">
        <f t="shared" si="66"/>
        <v>631.87672396646553</v>
      </c>
      <c r="AA126" s="150">
        <f t="shared" si="67"/>
        <v>2400.9754876658708</v>
      </c>
      <c r="AB126" s="24">
        <f t="shared" si="68"/>
        <v>2359.3058962547038</v>
      </c>
      <c r="AC126" s="150">
        <f t="shared" si="69"/>
        <v>116.6458302060318</v>
      </c>
      <c r="AD126" s="150">
        <f t="shared" si="70"/>
        <v>86.021998677014608</v>
      </c>
      <c r="AE126" s="150">
        <f t="shared" si="71"/>
        <v>41.29055936496701</v>
      </c>
      <c r="AF126" s="150">
        <f t="shared" si="72"/>
        <v>5.1613199206208762</v>
      </c>
      <c r="AG126" s="150">
        <f t="shared" si="73"/>
        <v>10.322639841241752</v>
      </c>
      <c r="AH126" s="150">
        <f t="shared" si="74"/>
        <v>1040.8661839918768</v>
      </c>
      <c r="AI126" s="150">
        <f t="shared" si="75"/>
        <v>2843.7024356037887</v>
      </c>
      <c r="AJ126" s="20">
        <f t="shared" si="76"/>
        <v>2794.4910670626541</v>
      </c>
      <c r="AK126" s="150">
        <f t="shared" si="77"/>
        <v>136.3313873268454</v>
      </c>
      <c r="AL126" s="150">
        <f t="shared" si="78"/>
        <v>100.53937118498924</v>
      </c>
      <c r="AM126" s="150">
        <f t="shared" si="79"/>
        <v>48.258898168794836</v>
      </c>
      <c r="AN126" s="150">
        <f t="shared" si="80"/>
        <v>6.0323622710993545</v>
      </c>
      <c r="AO126" s="150">
        <f t="shared" si="81"/>
        <v>12.064724542198709</v>
      </c>
      <c r="AP126" s="150">
        <f t="shared" si="82"/>
        <v>1483.961118690441</v>
      </c>
      <c r="AQ126" s="150">
        <f t="shared" si="83"/>
        <v>3323.6155763632805</v>
      </c>
      <c r="AR126" s="17">
        <f t="shared" si="84"/>
        <v>3265.9819823868165</v>
      </c>
      <c r="AS126" s="150">
        <f t="shared" si="85"/>
        <v>1389.6968338969862</v>
      </c>
    </row>
    <row r="127" spans="1:45" x14ac:dyDescent="0.3">
      <c r="A127">
        <v>6327</v>
      </c>
      <c r="B127" t="s">
        <v>779</v>
      </c>
      <c r="C127" t="s">
        <v>780</v>
      </c>
      <c r="D127" s="36">
        <v>4550</v>
      </c>
      <c r="E127" s="6">
        <f t="shared" si="45"/>
        <v>5548.7804878048773</v>
      </c>
      <c r="F127" s="150">
        <f t="shared" si="46"/>
        <v>246.45932416098856</v>
      </c>
      <c r="G127" s="150">
        <f t="shared" si="47"/>
        <v>150.2104659797829</v>
      </c>
      <c r="H127" s="150">
        <f t="shared" si="48"/>
        <v>72.101023670295788</v>
      </c>
      <c r="I127" s="150">
        <f t="shared" si="49"/>
        <v>9.0126279587869735</v>
      </c>
      <c r="J127" s="150">
        <f t="shared" si="50"/>
        <v>18.025255917573947</v>
      </c>
      <c r="K127" s="150">
        <f t="shared" si="51"/>
        <v>6008.4186391913154</v>
      </c>
      <c r="L127" s="32">
        <f t="shared" si="52"/>
        <v>5885.3660915537357</v>
      </c>
      <c r="M127" s="150">
        <f t="shared" si="53"/>
        <v>298.22480968686517</v>
      </c>
      <c r="N127" s="150">
        <f t="shared" si="54"/>
        <v>181.76016582977718</v>
      </c>
      <c r="O127" s="150">
        <f t="shared" si="55"/>
        <v>87.244879598293039</v>
      </c>
      <c r="P127" s="150">
        <f t="shared" si="56"/>
        <v>10.90560994978663</v>
      </c>
      <c r="Q127" s="150">
        <f t="shared" si="57"/>
        <v>21.81121989957326</v>
      </c>
      <c r="R127" s="150">
        <f t="shared" si="58"/>
        <v>1165.6279434663609</v>
      </c>
      <c r="S127" s="150">
        <f t="shared" si="59"/>
        <v>7270.4066331910863</v>
      </c>
      <c r="T127" s="28">
        <f t="shared" si="60"/>
        <v>7121.6893404559696</v>
      </c>
      <c r="U127" s="150">
        <f t="shared" si="61"/>
        <v>344.69964734998217</v>
      </c>
      <c r="V127" s="150">
        <f t="shared" si="62"/>
        <v>254.20327975662403</v>
      </c>
      <c r="W127" s="150">
        <f t="shared" si="63"/>
        <v>122.01757428317953</v>
      </c>
      <c r="X127" s="150">
        <f t="shared" si="64"/>
        <v>15.252196785397441</v>
      </c>
      <c r="Y127" s="150">
        <f t="shared" si="65"/>
        <v>30.504393570794882</v>
      </c>
      <c r="Z127" s="150">
        <f t="shared" si="66"/>
        <v>2211.5685338826288</v>
      </c>
      <c r="AA127" s="150">
        <f t="shared" si="67"/>
        <v>8403.4142068305464</v>
      </c>
      <c r="AB127" s="24">
        <f t="shared" si="68"/>
        <v>8257.5706368914616</v>
      </c>
      <c r="AC127" s="150">
        <f t="shared" si="69"/>
        <v>408.26040572111128</v>
      </c>
      <c r="AD127" s="150">
        <f t="shared" si="70"/>
        <v>301.07699536955107</v>
      </c>
      <c r="AE127" s="150">
        <f t="shared" si="71"/>
        <v>144.51695777738453</v>
      </c>
      <c r="AF127" s="150">
        <f t="shared" si="72"/>
        <v>18.064619722173067</v>
      </c>
      <c r="AG127" s="150">
        <f t="shared" si="73"/>
        <v>36.129239444346133</v>
      </c>
      <c r="AH127" s="150">
        <f t="shared" si="74"/>
        <v>3643.031643971568</v>
      </c>
      <c r="AI127" s="150">
        <f t="shared" si="75"/>
        <v>9952.9585246132592</v>
      </c>
      <c r="AJ127" s="20">
        <f t="shared" si="76"/>
        <v>9780.7187347192885</v>
      </c>
      <c r="AK127" s="150">
        <f t="shared" si="77"/>
        <v>477.15985564395891</v>
      </c>
      <c r="AL127" s="150">
        <f t="shared" si="78"/>
        <v>351.88779914746232</v>
      </c>
      <c r="AM127" s="150">
        <f t="shared" si="79"/>
        <v>168.90614359078191</v>
      </c>
      <c r="AN127" s="150">
        <f t="shared" si="80"/>
        <v>21.113267948847739</v>
      </c>
      <c r="AO127" s="150">
        <f t="shared" si="81"/>
        <v>42.226535897695477</v>
      </c>
      <c r="AP127" s="150">
        <f t="shared" si="82"/>
        <v>5193.8639154165439</v>
      </c>
      <c r="AQ127" s="150">
        <f t="shared" si="83"/>
        <v>11632.654517271481</v>
      </c>
      <c r="AR127" s="17">
        <f t="shared" si="84"/>
        <v>11430.936938353858</v>
      </c>
      <c r="AS127" s="150">
        <f t="shared" si="85"/>
        <v>4863.938918639451</v>
      </c>
    </row>
    <row r="128" spans="1:45" x14ac:dyDescent="0.3">
      <c r="A128">
        <v>9584</v>
      </c>
      <c r="B128" t="s">
        <v>401</v>
      </c>
      <c r="C128" t="s">
        <v>1030</v>
      </c>
      <c r="D128" s="36">
        <v>3500</v>
      </c>
      <c r="E128" s="6">
        <f t="shared" si="45"/>
        <v>4268.292682926829</v>
      </c>
      <c r="F128" s="150">
        <f t="shared" si="46"/>
        <v>189.58409550845275</v>
      </c>
      <c r="G128" s="150">
        <f t="shared" si="47"/>
        <v>115.54651229214069</v>
      </c>
      <c r="H128" s="150">
        <f t="shared" si="48"/>
        <v>55.462325900227533</v>
      </c>
      <c r="I128" s="150">
        <f t="shared" si="49"/>
        <v>6.9327907375284417</v>
      </c>
      <c r="J128" s="150">
        <f t="shared" si="50"/>
        <v>13.865581475056883</v>
      </c>
      <c r="K128" s="150">
        <f t="shared" si="51"/>
        <v>4621.8604916856275</v>
      </c>
      <c r="L128" s="32">
        <f t="shared" si="52"/>
        <v>4527.2046858105659</v>
      </c>
      <c r="M128" s="150">
        <f t="shared" si="53"/>
        <v>229.40369975912708</v>
      </c>
      <c r="N128" s="150">
        <f t="shared" si="54"/>
        <v>139.81551217675167</v>
      </c>
      <c r="O128" s="150">
        <f t="shared" si="55"/>
        <v>67.111445844840802</v>
      </c>
      <c r="P128" s="150">
        <f t="shared" si="56"/>
        <v>8.3889307306051002</v>
      </c>
      <c r="Q128" s="150">
        <f t="shared" si="57"/>
        <v>16.7778614612102</v>
      </c>
      <c r="R128" s="150">
        <f t="shared" si="58"/>
        <v>896.63687958950845</v>
      </c>
      <c r="S128" s="150">
        <f t="shared" si="59"/>
        <v>5592.6204870700667</v>
      </c>
      <c r="T128" s="28">
        <f t="shared" si="60"/>
        <v>5478.2225695815159</v>
      </c>
      <c r="U128" s="150">
        <f t="shared" si="61"/>
        <v>265.15357488460171</v>
      </c>
      <c r="V128" s="150">
        <f t="shared" si="62"/>
        <v>195.54098442817235</v>
      </c>
      <c r="W128" s="150">
        <f t="shared" si="63"/>
        <v>93.85967252552274</v>
      </c>
      <c r="X128" s="150">
        <f t="shared" si="64"/>
        <v>11.732459065690342</v>
      </c>
      <c r="Y128" s="150">
        <f t="shared" si="65"/>
        <v>23.464918131380685</v>
      </c>
      <c r="Z128" s="150">
        <f t="shared" si="66"/>
        <v>1701.2065645250996</v>
      </c>
      <c r="AA128" s="150">
        <f t="shared" si="67"/>
        <v>6464.164774485037</v>
      </c>
      <c r="AB128" s="24">
        <f t="shared" si="68"/>
        <v>6351.977412993434</v>
      </c>
      <c r="AC128" s="150">
        <f t="shared" si="69"/>
        <v>314.04646593931642</v>
      </c>
      <c r="AD128" s="150">
        <f t="shared" si="70"/>
        <v>231.59768874580857</v>
      </c>
      <c r="AE128" s="150">
        <f t="shared" si="71"/>
        <v>111.16689059798811</v>
      </c>
      <c r="AF128" s="150">
        <f t="shared" si="72"/>
        <v>13.895861324748514</v>
      </c>
      <c r="AG128" s="150">
        <f t="shared" si="73"/>
        <v>27.791722649497029</v>
      </c>
      <c r="AH128" s="150">
        <f t="shared" si="74"/>
        <v>2802.3320338242838</v>
      </c>
      <c r="AI128" s="150">
        <f t="shared" si="75"/>
        <v>7656.1219420102007</v>
      </c>
      <c r="AJ128" s="20">
        <f t="shared" si="76"/>
        <v>7523.6297959379144</v>
      </c>
      <c r="AK128" s="150">
        <f t="shared" si="77"/>
        <v>367.04604280304534</v>
      </c>
      <c r="AL128" s="150">
        <f t="shared" si="78"/>
        <v>270.68292242112489</v>
      </c>
      <c r="AM128" s="150">
        <f t="shared" si="79"/>
        <v>129.92780276213995</v>
      </c>
      <c r="AN128" s="150">
        <f t="shared" si="80"/>
        <v>16.240975345267493</v>
      </c>
      <c r="AO128" s="150">
        <f t="shared" si="81"/>
        <v>32.481950690534987</v>
      </c>
      <c r="AP128" s="150">
        <f t="shared" si="82"/>
        <v>3995.2799349358029</v>
      </c>
      <c r="AQ128" s="150">
        <f t="shared" si="83"/>
        <v>8948.1957825165246</v>
      </c>
      <c r="AR128" s="17">
        <f t="shared" si="84"/>
        <v>8793.0284141183511</v>
      </c>
      <c r="AS128" s="150">
        <f t="shared" si="85"/>
        <v>3741.4914758765008</v>
      </c>
    </row>
    <row r="129" spans="1:45" x14ac:dyDescent="0.3">
      <c r="A129">
        <v>3255</v>
      </c>
      <c r="B129" t="s">
        <v>820</v>
      </c>
      <c r="C129" t="s">
        <v>821</v>
      </c>
      <c r="D129" s="36">
        <v>2600</v>
      </c>
      <c r="E129" s="6">
        <f t="shared" si="45"/>
        <v>3170.731707317073</v>
      </c>
      <c r="F129" s="150">
        <f t="shared" si="46"/>
        <v>140.8338995205649</v>
      </c>
      <c r="G129" s="150">
        <f t="shared" si="47"/>
        <v>85.834551988447373</v>
      </c>
      <c r="H129" s="150">
        <f t="shared" si="48"/>
        <v>41.20058495445474</v>
      </c>
      <c r="I129" s="150">
        <f t="shared" si="49"/>
        <v>5.1500731193068425</v>
      </c>
      <c r="J129" s="150">
        <f t="shared" si="50"/>
        <v>10.300146238613685</v>
      </c>
      <c r="K129" s="150">
        <f t="shared" si="51"/>
        <v>3433.3820795378947</v>
      </c>
      <c r="L129" s="32">
        <f t="shared" si="52"/>
        <v>3363.0663380307064</v>
      </c>
      <c r="M129" s="150">
        <f t="shared" si="53"/>
        <v>170.41417696392296</v>
      </c>
      <c r="N129" s="150">
        <f t="shared" si="54"/>
        <v>103.86295190272982</v>
      </c>
      <c r="O129" s="150">
        <f t="shared" si="55"/>
        <v>49.85421691331031</v>
      </c>
      <c r="P129" s="150">
        <f t="shared" si="56"/>
        <v>6.2317771141637888</v>
      </c>
      <c r="Q129" s="150">
        <f t="shared" si="57"/>
        <v>12.463554228327578</v>
      </c>
      <c r="R129" s="150">
        <f t="shared" si="58"/>
        <v>666.07311055220623</v>
      </c>
      <c r="S129" s="150">
        <f t="shared" si="59"/>
        <v>4154.5180761091924</v>
      </c>
      <c r="T129" s="28">
        <f t="shared" si="60"/>
        <v>4069.5367659748399</v>
      </c>
      <c r="U129" s="150">
        <f t="shared" si="61"/>
        <v>196.97122705713269</v>
      </c>
      <c r="V129" s="150">
        <f t="shared" si="62"/>
        <v>145.25901700378517</v>
      </c>
      <c r="W129" s="150">
        <f t="shared" si="63"/>
        <v>69.724328161816885</v>
      </c>
      <c r="X129" s="150">
        <f t="shared" si="64"/>
        <v>8.7155410202271106</v>
      </c>
      <c r="Y129" s="150">
        <f t="shared" si="65"/>
        <v>17.431082040454221</v>
      </c>
      <c r="Z129" s="150">
        <f t="shared" si="66"/>
        <v>1263.7534479329311</v>
      </c>
      <c r="AA129" s="150">
        <f t="shared" si="67"/>
        <v>4801.9509753317416</v>
      </c>
      <c r="AB129" s="24">
        <f t="shared" si="68"/>
        <v>4718.6117925094077</v>
      </c>
      <c r="AC129" s="150">
        <f t="shared" si="69"/>
        <v>233.29166041206361</v>
      </c>
      <c r="AD129" s="150">
        <f t="shared" si="70"/>
        <v>172.04399735402922</v>
      </c>
      <c r="AE129" s="150">
        <f t="shared" si="71"/>
        <v>82.581118729934019</v>
      </c>
      <c r="AF129" s="150">
        <f t="shared" si="72"/>
        <v>10.322639841241752</v>
      </c>
      <c r="AG129" s="150">
        <f t="shared" si="73"/>
        <v>20.645279682483505</v>
      </c>
      <c r="AH129" s="150">
        <f t="shared" si="74"/>
        <v>2081.7323679837536</v>
      </c>
      <c r="AI129" s="150">
        <f t="shared" si="75"/>
        <v>5687.4048712075773</v>
      </c>
      <c r="AJ129" s="20">
        <f t="shared" si="76"/>
        <v>5588.9821341253082</v>
      </c>
      <c r="AK129" s="150">
        <f t="shared" si="77"/>
        <v>272.6627746536908</v>
      </c>
      <c r="AL129" s="150">
        <f t="shared" si="78"/>
        <v>201.07874236997847</v>
      </c>
      <c r="AM129" s="150">
        <f t="shared" si="79"/>
        <v>96.517796337589672</v>
      </c>
      <c r="AN129" s="150">
        <f t="shared" si="80"/>
        <v>12.064724542198709</v>
      </c>
      <c r="AO129" s="150">
        <f t="shared" si="81"/>
        <v>24.129449084397418</v>
      </c>
      <c r="AP129" s="150">
        <f t="shared" si="82"/>
        <v>2967.9222373808821</v>
      </c>
      <c r="AQ129" s="150">
        <f t="shared" si="83"/>
        <v>6647.231152726561</v>
      </c>
      <c r="AR129" s="17">
        <f t="shared" si="84"/>
        <v>6531.9639647736331</v>
      </c>
      <c r="AS129" s="150">
        <f t="shared" si="85"/>
        <v>2779.3936677939723</v>
      </c>
    </row>
    <row r="130" spans="1:45" x14ac:dyDescent="0.3">
      <c r="A130">
        <v>6318</v>
      </c>
      <c r="B130" t="s">
        <v>403</v>
      </c>
      <c r="C130" t="s">
        <v>404</v>
      </c>
      <c r="D130" s="36">
        <v>2390.46</v>
      </c>
      <c r="E130" s="6">
        <f t="shared" si="45"/>
        <v>2915.1951219512193</v>
      </c>
      <c r="F130" s="150">
        <f t="shared" si="46"/>
        <v>129.48377055689599</v>
      </c>
      <c r="G130" s="150">
        <f t="shared" si="47"/>
        <v>78.916947363963047</v>
      </c>
      <c r="H130" s="150">
        <f t="shared" si="48"/>
        <v>37.88013473470226</v>
      </c>
      <c r="I130" s="150">
        <f t="shared" si="49"/>
        <v>4.7350168418377825</v>
      </c>
      <c r="J130" s="150">
        <f t="shared" si="50"/>
        <v>9.470033683675565</v>
      </c>
      <c r="K130" s="150">
        <f t="shared" si="51"/>
        <v>3156.6778945585215</v>
      </c>
      <c r="L130" s="32">
        <f t="shared" si="52"/>
        <v>3092.029060926493</v>
      </c>
      <c r="M130" s="150">
        <f t="shared" si="53"/>
        <v>156.68010517891511</v>
      </c>
      <c r="N130" s="150">
        <f t="shared" si="54"/>
        <v>95.492396925153656</v>
      </c>
      <c r="O130" s="150">
        <f t="shared" si="55"/>
        <v>45.836350524073751</v>
      </c>
      <c r="P130" s="150">
        <f t="shared" si="56"/>
        <v>5.7295438155092189</v>
      </c>
      <c r="Q130" s="150">
        <f t="shared" si="57"/>
        <v>11.459087631018438</v>
      </c>
      <c r="R130" s="150">
        <f t="shared" si="58"/>
        <v>612.39274148101038</v>
      </c>
      <c r="S130" s="150">
        <f t="shared" si="59"/>
        <v>3819.695877006146</v>
      </c>
      <c r="T130" s="28">
        <f t="shared" si="60"/>
        <v>3741.5634067662368</v>
      </c>
      <c r="U130" s="150">
        <f t="shared" si="61"/>
        <v>181.09686131961286</v>
      </c>
      <c r="V130" s="150">
        <f t="shared" si="62"/>
        <v>133.55225761033398</v>
      </c>
      <c r="W130" s="150">
        <f t="shared" si="63"/>
        <v>64.105083652960303</v>
      </c>
      <c r="X130" s="150">
        <f t="shared" si="64"/>
        <v>8.0131354566200379</v>
      </c>
      <c r="Y130" s="150">
        <f t="shared" si="65"/>
        <v>16.026270913240076</v>
      </c>
      <c r="Z130" s="150">
        <f t="shared" si="66"/>
        <v>1161.9046412099055</v>
      </c>
      <c r="AA130" s="150">
        <f t="shared" si="67"/>
        <v>4414.9506648044289</v>
      </c>
      <c r="AB130" s="24">
        <f t="shared" si="68"/>
        <v>4338.3279790469387</v>
      </c>
      <c r="AC130" s="150">
        <f t="shared" si="69"/>
        <v>214.49014713408522</v>
      </c>
      <c r="AD130" s="150">
        <f t="shared" si="70"/>
        <v>158.17857458265871</v>
      </c>
      <c r="AE130" s="150">
        <f t="shared" si="71"/>
        <v>75.925715799676183</v>
      </c>
      <c r="AF130" s="150">
        <f t="shared" si="72"/>
        <v>9.4907144749595229</v>
      </c>
      <c r="AG130" s="150">
        <f t="shared" si="73"/>
        <v>18.981428949919046</v>
      </c>
      <c r="AH130" s="150">
        <f t="shared" si="74"/>
        <v>1913.9607524501703</v>
      </c>
      <c r="AI130" s="150">
        <f t="shared" si="75"/>
        <v>5229.0437878564862</v>
      </c>
      <c r="AJ130" s="20">
        <f t="shared" si="76"/>
        <v>5138.5531662850699</v>
      </c>
      <c r="AK130" s="150">
        <f t="shared" si="77"/>
        <v>250.68825242256221</v>
      </c>
      <c r="AL130" s="150">
        <f t="shared" si="78"/>
        <v>184.8733424945149</v>
      </c>
      <c r="AM130" s="150">
        <f t="shared" si="79"/>
        <v>88.73920439736716</v>
      </c>
      <c r="AN130" s="150">
        <f t="shared" si="80"/>
        <v>11.092400549670895</v>
      </c>
      <c r="AO130" s="150">
        <f t="shared" si="81"/>
        <v>22.18480109934179</v>
      </c>
      <c r="AP130" s="150">
        <f t="shared" si="82"/>
        <v>2728.7305352190401</v>
      </c>
      <c r="AQ130" s="150">
        <f t="shared" si="83"/>
        <v>6111.5154543641293</v>
      </c>
      <c r="AR130" s="17">
        <f t="shared" si="84"/>
        <v>6005.5379150895305</v>
      </c>
      <c r="AS130" s="150">
        <f t="shared" si="85"/>
        <v>2555.3959181210685</v>
      </c>
    </row>
    <row r="131" spans="1:45" x14ac:dyDescent="0.3">
      <c r="A131">
        <v>3722</v>
      </c>
      <c r="B131" t="s">
        <v>940</v>
      </c>
      <c r="C131" t="s">
        <v>941</v>
      </c>
      <c r="D131" s="36">
        <v>2339.9899999999998</v>
      </c>
      <c r="E131" s="6">
        <f t="shared" si="45"/>
        <v>2853.646341463414</v>
      </c>
      <c r="F131" s="150">
        <f t="shared" si="46"/>
        <v>126.74996789966409</v>
      </c>
      <c r="G131" s="150">
        <f t="shared" si="47"/>
        <v>77.250766656710368</v>
      </c>
      <c r="H131" s="150">
        <f t="shared" si="48"/>
        <v>37.080367995220975</v>
      </c>
      <c r="I131" s="150">
        <f t="shared" si="49"/>
        <v>4.6350459994026219</v>
      </c>
      <c r="J131" s="150">
        <f t="shared" si="50"/>
        <v>9.2700919988052437</v>
      </c>
      <c r="K131" s="150">
        <f t="shared" si="51"/>
        <v>3090.0306662684143</v>
      </c>
      <c r="L131" s="32">
        <f t="shared" si="52"/>
        <v>3026.7467693571043</v>
      </c>
      <c r="M131" s="150">
        <f t="shared" si="53"/>
        <v>153.37210382838848</v>
      </c>
      <c r="N131" s="150">
        <f t="shared" si="54"/>
        <v>93.476257239564887</v>
      </c>
      <c r="O131" s="150">
        <f t="shared" si="55"/>
        <v>44.868603474991147</v>
      </c>
      <c r="P131" s="150">
        <f t="shared" si="56"/>
        <v>5.6085754343738934</v>
      </c>
      <c r="Q131" s="150">
        <f t="shared" si="57"/>
        <v>11.217150868747787</v>
      </c>
      <c r="R131" s="150">
        <f t="shared" si="58"/>
        <v>599.46323767732952</v>
      </c>
      <c r="S131" s="150">
        <f t="shared" si="59"/>
        <v>3739.0502895825953</v>
      </c>
      <c r="T131" s="28">
        <f t="shared" si="60"/>
        <v>3662.5674373128709</v>
      </c>
      <c r="U131" s="150">
        <f t="shared" si="61"/>
        <v>177.27334676977688</v>
      </c>
      <c r="V131" s="150">
        <f t="shared" si="62"/>
        <v>130.73255661487971</v>
      </c>
      <c r="W131" s="150">
        <f t="shared" si="63"/>
        <v>62.751627175142261</v>
      </c>
      <c r="X131" s="150">
        <f t="shared" si="64"/>
        <v>7.8439533968927826</v>
      </c>
      <c r="Y131" s="150">
        <f t="shared" si="65"/>
        <v>15.687906793785565</v>
      </c>
      <c r="Z131" s="150">
        <f t="shared" si="66"/>
        <v>1137.3732425494534</v>
      </c>
      <c r="AA131" s="150">
        <f t="shared" si="67"/>
        <v>4321.7374087563539</v>
      </c>
      <c r="AB131" s="24">
        <f t="shared" si="68"/>
        <v>4246.7324647515725</v>
      </c>
      <c r="AC131" s="150">
        <f t="shared" si="69"/>
        <v>209.96159709524025</v>
      </c>
      <c r="AD131" s="150">
        <f t="shared" si="70"/>
        <v>154.83893591094412</v>
      </c>
      <c r="AE131" s="150">
        <f t="shared" si="71"/>
        <v>74.322689237253186</v>
      </c>
      <c r="AF131" s="150">
        <f t="shared" si="72"/>
        <v>9.2903361546566483</v>
      </c>
      <c r="AG131" s="150">
        <f t="shared" si="73"/>
        <v>18.580672309313297</v>
      </c>
      <c r="AH131" s="150">
        <f t="shared" si="74"/>
        <v>1873.5511245224238</v>
      </c>
      <c r="AI131" s="150">
        <f t="shared" si="75"/>
        <v>5118.6425094526985</v>
      </c>
      <c r="AJ131" s="20">
        <f t="shared" si="76"/>
        <v>5030.0624246276448</v>
      </c>
      <c r="AK131" s="150">
        <f t="shared" si="77"/>
        <v>245.39544848534223</v>
      </c>
      <c r="AL131" s="150">
        <f t="shared" si="78"/>
        <v>180.97009475320223</v>
      </c>
      <c r="AM131" s="150">
        <f t="shared" si="79"/>
        <v>86.865645481537072</v>
      </c>
      <c r="AN131" s="150">
        <f t="shared" si="80"/>
        <v>10.858205685192134</v>
      </c>
      <c r="AO131" s="150">
        <f t="shared" si="81"/>
        <v>21.716411370384268</v>
      </c>
      <c r="AP131" s="150">
        <f t="shared" si="82"/>
        <v>2671.1185985572652</v>
      </c>
      <c r="AQ131" s="150">
        <f t="shared" si="83"/>
        <v>5982.4824711802394</v>
      </c>
      <c r="AR131" s="17">
        <f t="shared" si="84"/>
        <v>5878.7424453579424</v>
      </c>
      <c r="AS131" s="150">
        <f t="shared" si="85"/>
        <v>2501.4436110389292</v>
      </c>
    </row>
    <row r="132" spans="1:45" x14ac:dyDescent="0.3">
      <c r="A132">
        <v>3660</v>
      </c>
      <c r="B132" t="s">
        <v>836</v>
      </c>
      <c r="C132" t="s">
        <v>837</v>
      </c>
      <c r="D132" s="36">
        <v>1989</v>
      </c>
      <c r="E132" s="6">
        <f t="shared" si="45"/>
        <v>2425.6097560975609</v>
      </c>
      <c r="F132" s="150">
        <f t="shared" si="46"/>
        <v>107.73793313323216</v>
      </c>
      <c r="G132" s="150">
        <f t="shared" si="47"/>
        <v>65.66343227116225</v>
      </c>
      <c r="H132" s="150">
        <f t="shared" si="48"/>
        <v>31.518447490157875</v>
      </c>
      <c r="I132" s="150">
        <f t="shared" si="49"/>
        <v>3.9398059362697344</v>
      </c>
      <c r="J132" s="150">
        <f t="shared" si="50"/>
        <v>7.8796118725394688</v>
      </c>
      <c r="K132" s="150">
        <f t="shared" si="51"/>
        <v>2626.5372908464897</v>
      </c>
      <c r="L132" s="32">
        <f t="shared" si="52"/>
        <v>2572.7457485934906</v>
      </c>
      <c r="M132" s="150">
        <f t="shared" si="53"/>
        <v>130.36684537740106</v>
      </c>
      <c r="N132" s="150">
        <f t="shared" si="54"/>
        <v>79.455158205588305</v>
      </c>
      <c r="O132" s="150">
        <f t="shared" si="55"/>
        <v>38.13847593868239</v>
      </c>
      <c r="P132" s="150">
        <f t="shared" si="56"/>
        <v>4.7673094923352988</v>
      </c>
      <c r="Q132" s="150">
        <f t="shared" si="57"/>
        <v>9.5346189846705975</v>
      </c>
      <c r="R132" s="150">
        <f t="shared" si="58"/>
        <v>509.54592957243779</v>
      </c>
      <c r="S132" s="150">
        <f t="shared" si="59"/>
        <v>3178.2063282235322</v>
      </c>
      <c r="T132" s="28">
        <f t="shared" si="60"/>
        <v>3113.1956259707526</v>
      </c>
      <c r="U132" s="150">
        <f t="shared" si="61"/>
        <v>150.68298869870654</v>
      </c>
      <c r="V132" s="150">
        <f t="shared" si="62"/>
        <v>111.12314800789567</v>
      </c>
      <c r="W132" s="150">
        <f t="shared" si="63"/>
        <v>53.33911104378992</v>
      </c>
      <c r="X132" s="150">
        <f t="shared" si="64"/>
        <v>6.66738888047374</v>
      </c>
      <c r="Y132" s="150">
        <f t="shared" si="65"/>
        <v>13.33477776094748</v>
      </c>
      <c r="Z132" s="150">
        <f t="shared" si="66"/>
        <v>966.77138766869234</v>
      </c>
      <c r="AA132" s="150">
        <f t="shared" si="67"/>
        <v>3673.4924961287825</v>
      </c>
      <c r="AB132" s="24">
        <f t="shared" si="68"/>
        <v>3609.7380212696971</v>
      </c>
      <c r="AC132" s="150">
        <f t="shared" si="69"/>
        <v>178.46812021522865</v>
      </c>
      <c r="AD132" s="150">
        <f t="shared" si="70"/>
        <v>131.61365797583235</v>
      </c>
      <c r="AE132" s="150">
        <f t="shared" si="71"/>
        <v>63.174555828399527</v>
      </c>
      <c r="AF132" s="150">
        <f t="shared" si="72"/>
        <v>7.8968194785499408</v>
      </c>
      <c r="AG132" s="150">
        <f t="shared" si="73"/>
        <v>15.793638957099882</v>
      </c>
      <c r="AH132" s="150">
        <f t="shared" si="74"/>
        <v>1592.5252615075713</v>
      </c>
      <c r="AI132" s="150">
        <f t="shared" si="75"/>
        <v>4350.8647264737965</v>
      </c>
      <c r="AJ132" s="20">
        <f t="shared" si="76"/>
        <v>4275.5713326058603</v>
      </c>
      <c r="AK132" s="150">
        <f t="shared" si="77"/>
        <v>208.58702261007346</v>
      </c>
      <c r="AL132" s="150">
        <f t="shared" si="78"/>
        <v>153.82523791303353</v>
      </c>
      <c r="AM132" s="150">
        <f t="shared" si="79"/>
        <v>73.836114198256084</v>
      </c>
      <c r="AN132" s="150">
        <f t="shared" si="80"/>
        <v>9.2295142747820105</v>
      </c>
      <c r="AO132" s="150">
        <f t="shared" si="81"/>
        <v>18.459028549564021</v>
      </c>
      <c r="AP132" s="150">
        <f t="shared" si="82"/>
        <v>2270.460511596375</v>
      </c>
      <c r="AQ132" s="150">
        <f t="shared" si="83"/>
        <v>5085.131831835819</v>
      </c>
      <c r="AR132" s="17">
        <f t="shared" si="84"/>
        <v>4996.9524330518288</v>
      </c>
      <c r="AS132" s="150">
        <f t="shared" si="85"/>
        <v>2126.2361558623888</v>
      </c>
    </row>
    <row r="133" spans="1:45" x14ac:dyDescent="0.3">
      <c r="A133">
        <v>8539</v>
      </c>
      <c r="B133" t="s">
        <v>838</v>
      </c>
      <c r="C133" t="s">
        <v>839</v>
      </c>
      <c r="D133" s="36">
        <v>1729.01</v>
      </c>
      <c r="E133" s="6">
        <f t="shared" si="45"/>
        <v>2108.5487804878048</v>
      </c>
      <c r="F133" s="150">
        <f t="shared" ref="F133:F196" si="86">K133*$F$3</f>
        <v>93.655084850019961</v>
      </c>
      <c r="G133" s="150">
        <f t="shared" ref="G133:G196" si="87">K133*$G$2</f>
        <v>57.080307205209763</v>
      </c>
      <c r="H133" s="150">
        <f t="shared" ref="H133:H196" si="88">K133*$H$2</f>
        <v>27.398547458500687</v>
      </c>
      <c r="I133" s="150">
        <f t="shared" ref="I133:I196" si="89">K133*$I$2</f>
        <v>3.4248184323125859</v>
      </c>
      <c r="J133" s="150">
        <f t="shared" ref="J133:J196" si="90">K133*$J$2</f>
        <v>6.8496368646251717</v>
      </c>
      <c r="K133" s="150">
        <f t="shared" ref="K133:K196" si="91">E133*$J$1</f>
        <v>2283.2122882083904</v>
      </c>
      <c r="L133" s="32">
        <f t="shared" si="52"/>
        <v>2236.4520496609507</v>
      </c>
      <c r="M133" s="150">
        <f t="shared" ref="M133:M196" si="92">S133*$M$3</f>
        <v>113.32608312015095</v>
      </c>
      <c r="N133" s="150">
        <f t="shared" ref="N133:N196" si="93">S133*$N$2</f>
        <v>69.069262488207272</v>
      </c>
      <c r="O133" s="150">
        <f t="shared" ref="O133:O196" si="94">S133*$O$2</f>
        <v>33.153245994339485</v>
      </c>
      <c r="P133" s="150">
        <f t="shared" ref="P133:P196" si="95">S133*$P$2</f>
        <v>4.1441557492924357</v>
      </c>
      <c r="Q133" s="150">
        <f t="shared" ref="Q133:Q196" si="96">S133*$Q$2</f>
        <v>8.2883114985848714</v>
      </c>
      <c r="R133" s="150">
        <f t="shared" ref="R133:R196" si="97">S133*$R$3</f>
        <v>442.94118033687317</v>
      </c>
      <c r="S133" s="150">
        <f t="shared" ref="S133:S196" si="98">E133*$S$1</f>
        <v>2762.7704995282907</v>
      </c>
      <c r="T133" s="28">
        <f t="shared" si="60"/>
        <v>2706.2576014377532</v>
      </c>
      <c r="U133" s="150">
        <f t="shared" ref="U133:U196" si="99">AA133*$U$3</f>
        <v>130.98662357463579</v>
      </c>
      <c r="V133" s="150">
        <f t="shared" ref="V133:V196" si="100">AA133*$V$3</f>
        <v>96.59780499604409</v>
      </c>
      <c r="W133" s="150">
        <f t="shared" ref="W133:W196" si="101">AA133*$W$3</f>
        <v>46.366946398101163</v>
      </c>
      <c r="X133" s="150">
        <f t="shared" ref="X133:X196" si="102">AA133*$X$3</f>
        <v>5.7958682997626454</v>
      </c>
      <c r="Y133" s="150">
        <f t="shared" ref="Y133:Y196" si="103">AA133*$Y$3</f>
        <v>11.591736599525291</v>
      </c>
      <c r="Z133" s="150">
        <f t="shared" ref="Z133:Z196" si="104">AA133*$Z$3</f>
        <v>840.40090346558361</v>
      </c>
      <c r="AA133" s="150">
        <f t="shared" ref="AA133:AA196" si="105">E133*$AA$1</f>
        <v>3193.3158676378212</v>
      </c>
      <c r="AB133" s="24">
        <f t="shared" si="68"/>
        <v>3137.8949905256504</v>
      </c>
      <c r="AC133" s="150">
        <f t="shared" ref="AC133:AC196" si="106">AI133*$AC$3</f>
        <v>155.13985144963928</v>
      </c>
      <c r="AD133" s="150">
        <f t="shared" ref="AD133:AD196" si="107">AI133*$AD$3</f>
        <v>114.40991994811155</v>
      </c>
      <c r="AE133" s="150">
        <f t="shared" ref="AE133:AE196" si="108">AI133*$AE$3</f>
        <v>54.916761575093545</v>
      </c>
      <c r="AF133" s="150">
        <f t="shared" ref="AF133:AF196" si="109">AI133*$AF$3</f>
        <v>6.8645951968866932</v>
      </c>
      <c r="AG133" s="150">
        <f t="shared" ref="AG133:AG196" si="110">AI133*$AG$3</f>
        <v>13.729190393773386</v>
      </c>
      <c r="AH133" s="150">
        <f t="shared" ref="AH133:AH196" si="111">AI133*$AH$3</f>
        <v>1384.3600313721499</v>
      </c>
      <c r="AI133" s="150">
        <f t="shared" ref="AI133:AI196" si="112">E133*$AI$1</f>
        <v>3782.146113987159</v>
      </c>
      <c r="AJ133" s="20">
        <f t="shared" si="76"/>
        <v>3716.6946152784612</v>
      </c>
      <c r="AK133" s="150">
        <f t="shared" ref="AK133:AK196" si="113">AQ133*$AK$3</f>
        <v>181.32179384768381</v>
      </c>
      <c r="AL133" s="150">
        <f t="shared" ref="AL133:AL196" si="114">AQ133*$AL$3</f>
        <v>133.71813705581403</v>
      </c>
      <c r="AM133" s="150">
        <f t="shared" ref="AM133:AM196" si="115">AQ133*$AM$3</f>
        <v>64.18470578679073</v>
      </c>
      <c r="AN133" s="150">
        <f t="shared" ref="AN133:AN196" si="116">AQ133*$AN$3</f>
        <v>8.0230882233488412</v>
      </c>
      <c r="AO133" s="150">
        <f t="shared" ref="AO133:AO196" si="117">AQ133*$AO$3</f>
        <v>16.046176446697682</v>
      </c>
      <c r="AP133" s="150">
        <f t="shared" ref="AP133:AP196" si="118">AQ133*$AP$3</f>
        <v>1973.6797029438148</v>
      </c>
      <c r="AQ133" s="150">
        <f t="shared" ref="AQ133:AQ196" si="119">E133*$AQ$1</f>
        <v>4420.4342828368272</v>
      </c>
      <c r="AR133" s="17">
        <f t="shared" si="84"/>
        <v>4343.7811595127914</v>
      </c>
      <c r="AS133" s="150">
        <f t="shared" ref="AS133:AS196" si="120">L133/1.21</f>
        <v>1848.307479058637</v>
      </c>
    </row>
    <row r="134" spans="1:45" x14ac:dyDescent="0.3">
      <c r="A134">
        <v>9623</v>
      </c>
      <c r="B134" t="s">
        <v>227</v>
      </c>
      <c r="C134" t="s">
        <v>228</v>
      </c>
      <c r="D134" s="36">
        <v>2925.01</v>
      </c>
      <c r="E134" s="6">
        <f t="shared" ref="E134:E197" si="121">D134/(($B$1-$C$2)/100-(0.08))</f>
        <v>3567.0853658536585</v>
      </c>
      <c r="F134" s="150">
        <f t="shared" si="86"/>
        <v>158.43867862947982</v>
      </c>
      <c r="G134" s="150">
        <f t="shared" si="87"/>
        <v>96.564201119895557</v>
      </c>
      <c r="H134" s="150">
        <f t="shared" si="88"/>
        <v>46.350816537549868</v>
      </c>
      <c r="I134" s="150">
        <f t="shared" si="89"/>
        <v>5.7938520671937335</v>
      </c>
      <c r="J134" s="150">
        <f t="shared" si="90"/>
        <v>11.587704134387467</v>
      </c>
      <c r="K134" s="150">
        <f t="shared" si="91"/>
        <v>3862.5680447958221</v>
      </c>
      <c r="L134" s="32">
        <f t="shared" ref="L134:L197" si="122">F134+H134+J134+E134</f>
        <v>3783.4625651550755</v>
      </c>
      <c r="M134" s="150">
        <f t="shared" si="92"/>
        <v>191.7166045235555</v>
      </c>
      <c r="N134" s="150">
        <f t="shared" si="93"/>
        <v>116.84622036346298</v>
      </c>
      <c r="O134" s="150">
        <f t="shared" si="94"/>
        <v>56.08618577446223</v>
      </c>
      <c r="P134" s="150">
        <f t="shared" si="95"/>
        <v>7.0107732218077787</v>
      </c>
      <c r="Q134" s="150">
        <f t="shared" si="96"/>
        <v>14.021546443615557</v>
      </c>
      <c r="R134" s="150">
        <f t="shared" si="97"/>
        <v>749.33481119088799</v>
      </c>
      <c r="S134" s="150">
        <f t="shared" si="98"/>
        <v>4673.848814538519</v>
      </c>
      <c r="T134" s="28">
        <f t="shared" ref="T134:T197" si="123">R134+Q134+O134+M134+E134</f>
        <v>4578.2445137861796</v>
      </c>
      <c r="U134" s="150">
        <f t="shared" si="99"/>
        <v>221.59338802091682</v>
      </c>
      <c r="V134" s="150">
        <f t="shared" si="100"/>
        <v>163.41695281778527</v>
      </c>
      <c r="W134" s="150">
        <f t="shared" si="101"/>
        <v>78.440137352536922</v>
      </c>
      <c r="X134" s="150">
        <f t="shared" si="102"/>
        <v>9.8050171690671153</v>
      </c>
      <c r="Y134" s="150">
        <f t="shared" si="103"/>
        <v>19.610034338134231</v>
      </c>
      <c r="Z134" s="150">
        <f t="shared" si="104"/>
        <v>1421.7274895147318</v>
      </c>
      <c r="AA134" s="150">
        <f t="shared" si="105"/>
        <v>5402.213316290422</v>
      </c>
      <c r="AB134" s="24">
        <f t="shared" ref="AB134:AB197" si="124">U134+W134+Y134+Z134+E134</f>
        <v>5308.4564150799779</v>
      </c>
      <c r="AC134" s="150">
        <f t="shared" si="106"/>
        <v>262.45401523918855</v>
      </c>
      <c r="AD134" s="150">
        <f t="shared" si="107"/>
        <v>193.55015873096499</v>
      </c>
      <c r="AE134" s="150">
        <f t="shared" si="108"/>
        <v>92.904076190863208</v>
      </c>
      <c r="AF134" s="150">
        <f t="shared" si="109"/>
        <v>11.613009523857901</v>
      </c>
      <c r="AG134" s="150">
        <f t="shared" si="110"/>
        <v>23.226019047715802</v>
      </c>
      <c r="AH134" s="150">
        <f t="shared" si="111"/>
        <v>2341.9569206446763</v>
      </c>
      <c r="AI134" s="150">
        <f t="shared" si="112"/>
        <v>6398.3523547426448</v>
      </c>
      <c r="AJ134" s="20">
        <f t="shared" ref="AJ134:AJ197" si="125">AC134+AE134+AG134+AH134+E134</f>
        <v>6287.6263969761021</v>
      </c>
      <c r="AK134" s="150">
        <f t="shared" si="113"/>
        <v>306.74667018838159</v>
      </c>
      <c r="AL134" s="150">
        <f t="shared" si="114"/>
        <v>226.21435854600412</v>
      </c>
      <c r="AM134" s="150">
        <f t="shared" si="115"/>
        <v>108.58289210208198</v>
      </c>
      <c r="AN134" s="150">
        <f t="shared" si="116"/>
        <v>13.572861512760248</v>
      </c>
      <c r="AO134" s="150">
        <f t="shared" si="117"/>
        <v>27.145723025520496</v>
      </c>
      <c r="AP134" s="150">
        <f t="shared" si="118"/>
        <v>3338.923932139021</v>
      </c>
      <c r="AQ134" s="150">
        <f t="shared" si="119"/>
        <v>7478.1606130910459</v>
      </c>
      <c r="AR134" s="17">
        <f t="shared" ref="AR134:AR197" si="126">AK134+AM134+AO134+AP134+E134</f>
        <v>7348.4845833086638</v>
      </c>
      <c r="AS134" s="150">
        <f t="shared" si="120"/>
        <v>3126.8285662438643</v>
      </c>
    </row>
    <row r="135" spans="1:45" x14ac:dyDescent="0.3">
      <c r="A135">
        <v>3143</v>
      </c>
      <c r="B135" t="s">
        <v>303</v>
      </c>
      <c r="C135" t="s">
        <v>304</v>
      </c>
      <c r="D135" s="36">
        <v>6045</v>
      </c>
      <c r="E135" s="6">
        <f t="shared" si="121"/>
        <v>7371.9512195121943</v>
      </c>
      <c r="F135" s="150">
        <f t="shared" si="86"/>
        <v>327.43881638531337</v>
      </c>
      <c r="G135" s="150">
        <f t="shared" si="87"/>
        <v>199.56533337314013</v>
      </c>
      <c r="H135" s="150">
        <f t="shared" si="88"/>
        <v>95.791360019107259</v>
      </c>
      <c r="I135" s="150">
        <f t="shared" si="89"/>
        <v>11.973920002388407</v>
      </c>
      <c r="J135" s="150">
        <f t="shared" si="90"/>
        <v>23.947840004776815</v>
      </c>
      <c r="K135" s="150">
        <f t="shared" si="91"/>
        <v>7982.6133349256052</v>
      </c>
      <c r="L135" s="32">
        <f t="shared" si="122"/>
        <v>7819.1292359213912</v>
      </c>
      <c r="M135" s="150">
        <f t="shared" si="92"/>
        <v>396.21296144112085</v>
      </c>
      <c r="N135" s="150">
        <f t="shared" si="93"/>
        <v>241.4813631738468</v>
      </c>
      <c r="O135" s="150">
        <f t="shared" si="94"/>
        <v>115.91105432344646</v>
      </c>
      <c r="P135" s="150">
        <f t="shared" si="95"/>
        <v>14.488881790430808</v>
      </c>
      <c r="Q135" s="150">
        <f t="shared" si="96"/>
        <v>28.977763580861616</v>
      </c>
      <c r="R135" s="150">
        <f t="shared" si="97"/>
        <v>1548.6199820338793</v>
      </c>
      <c r="S135" s="150">
        <f t="shared" si="98"/>
        <v>9659.2545269538714</v>
      </c>
      <c r="T135" s="28">
        <f t="shared" si="123"/>
        <v>9461.6729808915024</v>
      </c>
      <c r="U135" s="150">
        <f t="shared" si="99"/>
        <v>457.95810290783351</v>
      </c>
      <c r="V135" s="150">
        <f t="shared" si="100"/>
        <v>337.72721453380052</v>
      </c>
      <c r="W135" s="150">
        <f t="shared" si="101"/>
        <v>162.10906297622424</v>
      </c>
      <c r="X135" s="150">
        <f t="shared" si="102"/>
        <v>20.26363287202803</v>
      </c>
      <c r="Y135" s="150">
        <f t="shared" si="103"/>
        <v>40.527265744056059</v>
      </c>
      <c r="Z135" s="150">
        <f t="shared" si="104"/>
        <v>2938.2267664440647</v>
      </c>
      <c r="AA135" s="150">
        <f t="shared" si="105"/>
        <v>11164.536017646298</v>
      </c>
      <c r="AB135" s="24">
        <f t="shared" si="124"/>
        <v>10970.772417584372</v>
      </c>
      <c r="AC135" s="150">
        <f t="shared" si="106"/>
        <v>542.40311045804788</v>
      </c>
      <c r="AD135" s="150">
        <f t="shared" si="107"/>
        <v>400.00229384811786</v>
      </c>
      <c r="AE135" s="150">
        <f t="shared" si="108"/>
        <v>192.0011010470966</v>
      </c>
      <c r="AF135" s="150">
        <f t="shared" si="109"/>
        <v>24.000137630887075</v>
      </c>
      <c r="AG135" s="150">
        <f t="shared" si="110"/>
        <v>48.000275261774149</v>
      </c>
      <c r="AH135" s="150">
        <f t="shared" si="111"/>
        <v>4840.027755562226</v>
      </c>
      <c r="AI135" s="150">
        <f t="shared" si="112"/>
        <v>13223.216325557616</v>
      </c>
      <c r="AJ135" s="20">
        <f t="shared" si="125"/>
        <v>12994.383461841338</v>
      </c>
      <c r="AK135" s="150">
        <f t="shared" si="113"/>
        <v>633.94095106983116</v>
      </c>
      <c r="AL135" s="150">
        <f t="shared" si="114"/>
        <v>467.50807601019994</v>
      </c>
      <c r="AM135" s="150">
        <f t="shared" si="115"/>
        <v>224.40387648489596</v>
      </c>
      <c r="AN135" s="150">
        <f t="shared" si="116"/>
        <v>28.050484560611995</v>
      </c>
      <c r="AO135" s="150">
        <f t="shared" si="117"/>
        <v>56.10096912122399</v>
      </c>
      <c r="AP135" s="150">
        <f t="shared" si="118"/>
        <v>6900.4192019105512</v>
      </c>
      <c r="AQ135" s="150">
        <f t="shared" si="119"/>
        <v>15454.812430089254</v>
      </c>
      <c r="AR135" s="17">
        <f t="shared" si="126"/>
        <v>15186.816218098696</v>
      </c>
      <c r="AS135" s="150">
        <f t="shared" si="120"/>
        <v>6462.090277620985</v>
      </c>
    </row>
    <row r="136" spans="1:45" x14ac:dyDescent="0.3">
      <c r="A136">
        <v>3142</v>
      </c>
      <c r="B136" t="s">
        <v>341</v>
      </c>
      <c r="C136" t="s">
        <v>342</v>
      </c>
      <c r="D136" s="36">
        <v>6045</v>
      </c>
      <c r="E136" s="6">
        <f t="shared" si="121"/>
        <v>7371.9512195121943</v>
      </c>
      <c r="F136" s="150">
        <f t="shared" si="86"/>
        <v>327.43881638531337</v>
      </c>
      <c r="G136" s="150">
        <f t="shared" si="87"/>
        <v>199.56533337314013</v>
      </c>
      <c r="H136" s="150">
        <f t="shared" si="88"/>
        <v>95.791360019107259</v>
      </c>
      <c r="I136" s="150">
        <f t="shared" si="89"/>
        <v>11.973920002388407</v>
      </c>
      <c r="J136" s="150">
        <f t="shared" si="90"/>
        <v>23.947840004776815</v>
      </c>
      <c r="K136" s="150">
        <f t="shared" si="91"/>
        <v>7982.6133349256052</v>
      </c>
      <c r="L136" s="32">
        <f t="shared" si="122"/>
        <v>7819.1292359213912</v>
      </c>
      <c r="M136" s="150">
        <f t="shared" si="92"/>
        <v>396.21296144112085</v>
      </c>
      <c r="N136" s="150">
        <f t="shared" si="93"/>
        <v>241.4813631738468</v>
      </c>
      <c r="O136" s="150">
        <f t="shared" si="94"/>
        <v>115.91105432344646</v>
      </c>
      <c r="P136" s="150">
        <f t="shared" si="95"/>
        <v>14.488881790430808</v>
      </c>
      <c r="Q136" s="150">
        <f t="shared" si="96"/>
        <v>28.977763580861616</v>
      </c>
      <c r="R136" s="150">
        <f t="shared" si="97"/>
        <v>1548.6199820338793</v>
      </c>
      <c r="S136" s="150">
        <f t="shared" si="98"/>
        <v>9659.2545269538714</v>
      </c>
      <c r="T136" s="28">
        <f t="shared" si="123"/>
        <v>9461.6729808915024</v>
      </c>
      <c r="U136" s="150">
        <f t="shared" si="99"/>
        <v>457.95810290783351</v>
      </c>
      <c r="V136" s="150">
        <f t="shared" si="100"/>
        <v>337.72721453380052</v>
      </c>
      <c r="W136" s="150">
        <f t="shared" si="101"/>
        <v>162.10906297622424</v>
      </c>
      <c r="X136" s="150">
        <f t="shared" si="102"/>
        <v>20.26363287202803</v>
      </c>
      <c r="Y136" s="150">
        <f t="shared" si="103"/>
        <v>40.527265744056059</v>
      </c>
      <c r="Z136" s="150">
        <f t="shared" si="104"/>
        <v>2938.2267664440647</v>
      </c>
      <c r="AA136" s="150">
        <f t="shared" si="105"/>
        <v>11164.536017646298</v>
      </c>
      <c r="AB136" s="24">
        <f t="shared" si="124"/>
        <v>10970.772417584372</v>
      </c>
      <c r="AC136" s="150">
        <f t="shared" si="106"/>
        <v>542.40311045804788</v>
      </c>
      <c r="AD136" s="150">
        <f t="shared" si="107"/>
        <v>400.00229384811786</v>
      </c>
      <c r="AE136" s="150">
        <f t="shared" si="108"/>
        <v>192.0011010470966</v>
      </c>
      <c r="AF136" s="150">
        <f t="shared" si="109"/>
        <v>24.000137630887075</v>
      </c>
      <c r="AG136" s="150">
        <f t="shared" si="110"/>
        <v>48.000275261774149</v>
      </c>
      <c r="AH136" s="150">
        <f t="shared" si="111"/>
        <v>4840.027755562226</v>
      </c>
      <c r="AI136" s="150">
        <f t="shared" si="112"/>
        <v>13223.216325557616</v>
      </c>
      <c r="AJ136" s="20">
        <f t="shared" si="125"/>
        <v>12994.383461841338</v>
      </c>
      <c r="AK136" s="150">
        <f t="shared" si="113"/>
        <v>633.94095106983116</v>
      </c>
      <c r="AL136" s="150">
        <f t="shared" si="114"/>
        <v>467.50807601019994</v>
      </c>
      <c r="AM136" s="150">
        <f t="shared" si="115"/>
        <v>224.40387648489596</v>
      </c>
      <c r="AN136" s="150">
        <f t="shared" si="116"/>
        <v>28.050484560611995</v>
      </c>
      <c r="AO136" s="150">
        <f t="shared" si="117"/>
        <v>56.10096912122399</v>
      </c>
      <c r="AP136" s="150">
        <f t="shared" si="118"/>
        <v>6900.4192019105512</v>
      </c>
      <c r="AQ136" s="150">
        <f t="shared" si="119"/>
        <v>15454.812430089254</v>
      </c>
      <c r="AR136" s="17">
        <f t="shared" si="126"/>
        <v>15186.816218098696</v>
      </c>
      <c r="AS136" s="150">
        <f t="shared" si="120"/>
        <v>6462.090277620985</v>
      </c>
    </row>
    <row r="137" spans="1:45" x14ac:dyDescent="0.3">
      <c r="A137">
        <v>5022</v>
      </c>
      <c r="B137" t="s">
        <v>394</v>
      </c>
      <c r="C137" t="s">
        <v>395</v>
      </c>
      <c r="D137" s="36">
        <v>14298.7</v>
      </c>
      <c r="E137" s="6">
        <f t="shared" si="121"/>
        <v>17437.439024390242</v>
      </c>
      <c r="F137" s="150">
        <f t="shared" si="86"/>
        <v>774.5160304133467</v>
      </c>
      <c r="G137" s="150">
        <f t="shared" si="87"/>
        <v>472.04711866046631</v>
      </c>
      <c r="H137" s="150">
        <f t="shared" si="88"/>
        <v>226.58261695702382</v>
      </c>
      <c r="I137" s="150">
        <f t="shared" si="89"/>
        <v>28.322827119627977</v>
      </c>
      <c r="J137" s="150">
        <f t="shared" si="90"/>
        <v>56.645654239255954</v>
      </c>
      <c r="K137" s="150">
        <f t="shared" si="91"/>
        <v>18881.884746418651</v>
      </c>
      <c r="L137" s="32">
        <f t="shared" si="122"/>
        <v>18495.183325999868</v>
      </c>
      <c r="M137" s="150">
        <f t="shared" si="92"/>
        <v>937.19276621309416</v>
      </c>
      <c r="N137" s="150">
        <f t="shared" si="93"/>
        <v>571.19430398906252</v>
      </c>
      <c r="O137" s="150">
        <f t="shared" si="94"/>
        <v>274.17326591475</v>
      </c>
      <c r="P137" s="150">
        <f t="shared" si="95"/>
        <v>34.271658239343751</v>
      </c>
      <c r="Q137" s="150">
        <f t="shared" si="96"/>
        <v>68.543316478687501</v>
      </c>
      <c r="R137" s="150">
        <f t="shared" si="97"/>
        <v>3663.0690714818579</v>
      </c>
      <c r="S137" s="150">
        <f t="shared" si="98"/>
        <v>22847.772159562501</v>
      </c>
      <c r="T137" s="28">
        <f t="shared" si="123"/>
        <v>22380.417444478633</v>
      </c>
      <c r="U137" s="150">
        <f t="shared" si="99"/>
        <v>1083.2432632007012</v>
      </c>
      <c r="V137" s="150">
        <f t="shared" si="100"/>
        <v>798.85196401231656</v>
      </c>
      <c r="W137" s="150">
        <f t="shared" si="101"/>
        <v>383.44894272591193</v>
      </c>
      <c r="X137" s="150">
        <f t="shared" si="102"/>
        <v>47.931117840738992</v>
      </c>
      <c r="Y137" s="150">
        <f t="shared" si="103"/>
        <v>95.862235681477983</v>
      </c>
      <c r="Z137" s="150">
        <f t="shared" si="104"/>
        <v>6950.0120869071543</v>
      </c>
      <c r="AA137" s="150">
        <f t="shared" si="105"/>
        <v>26408.329388836912</v>
      </c>
      <c r="AB137" s="24">
        <f t="shared" si="124"/>
        <v>25950.005552905488</v>
      </c>
      <c r="AC137" s="150">
        <f t="shared" si="106"/>
        <v>1282.9874864361436</v>
      </c>
      <c r="AD137" s="150">
        <f t="shared" si="107"/>
        <v>946.15596344848359</v>
      </c>
      <c r="AE137" s="150">
        <f t="shared" si="108"/>
        <v>454.15486245527211</v>
      </c>
      <c r="AF137" s="150">
        <f t="shared" si="109"/>
        <v>56.769357806909014</v>
      </c>
      <c r="AG137" s="150">
        <f t="shared" si="110"/>
        <v>113.53871561381803</v>
      </c>
      <c r="AH137" s="150">
        <f t="shared" si="111"/>
        <v>11448.487157726651</v>
      </c>
      <c r="AI137" s="150">
        <f t="shared" si="112"/>
        <v>31277.883089206069</v>
      </c>
      <c r="AJ137" s="20">
        <f t="shared" si="125"/>
        <v>30736.607246622127</v>
      </c>
      <c r="AK137" s="150">
        <f t="shared" si="113"/>
        <v>1499.5089292079724</v>
      </c>
      <c r="AL137" s="150">
        <f t="shared" si="114"/>
        <v>1105.8325436636965</v>
      </c>
      <c r="AM137" s="150">
        <f t="shared" si="115"/>
        <v>530.79962095857434</v>
      </c>
      <c r="AN137" s="150">
        <f t="shared" si="116"/>
        <v>66.349952619821792</v>
      </c>
      <c r="AO137" s="150">
        <f t="shared" si="117"/>
        <v>132.69990523964358</v>
      </c>
      <c r="AP137" s="150">
        <f t="shared" si="118"/>
        <v>16322.08834447616</v>
      </c>
      <c r="AQ137" s="150">
        <f t="shared" si="119"/>
        <v>36556.447724419719</v>
      </c>
      <c r="AR137" s="17">
        <f t="shared" si="126"/>
        <v>35922.535824272592</v>
      </c>
      <c r="AS137" s="150">
        <f t="shared" si="120"/>
        <v>15285.275476032948</v>
      </c>
    </row>
    <row r="138" spans="1:45" x14ac:dyDescent="0.3">
      <c r="A138">
        <v>9600</v>
      </c>
      <c r="B138" t="s">
        <v>442</v>
      </c>
      <c r="C138" t="s">
        <v>443</v>
      </c>
      <c r="D138" s="36">
        <v>11895</v>
      </c>
      <c r="E138" s="6">
        <f t="shared" si="121"/>
        <v>14506.097560975608</v>
      </c>
      <c r="F138" s="150">
        <f t="shared" si="86"/>
        <v>644.31509030658435</v>
      </c>
      <c r="G138" s="150">
        <f t="shared" si="87"/>
        <v>392.6930753471467</v>
      </c>
      <c r="H138" s="150">
        <f t="shared" si="88"/>
        <v>188.49267616663042</v>
      </c>
      <c r="I138" s="150">
        <f t="shared" si="89"/>
        <v>23.561584520828802</v>
      </c>
      <c r="J138" s="150">
        <f t="shared" si="90"/>
        <v>47.123169041657604</v>
      </c>
      <c r="K138" s="150">
        <f t="shared" si="91"/>
        <v>15707.723013885867</v>
      </c>
      <c r="L138" s="32">
        <f t="shared" si="122"/>
        <v>15386.02849649048</v>
      </c>
      <c r="M138" s="150">
        <f t="shared" si="92"/>
        <v>779.6448596099475</v>
      </c>
      <c r="N138" s="150">
        <f t="shared" si="93"/>
        <v>475.17300495498887</v>
      </c>
      <c r="O138" s="150">
        <f t="shared" si="94"/>
        <v>228.08304237839465</v>
      </c>
      <c r="P138" s="150">
        <f t="shared" si="95"/>
        <v>28.510380297299331</v>
      </c>
      <c r="Q138" s="150">
        <f t="shared" si="96"/>
        <v>57.020760594598663</v>
      </c>
      <c r="R138" s="150">
        <f t="shared" si="97"/>
        <v>3047.2844807763436</v>
      </c>
      <c r="S138" s="150">
        <f t="shared" si="98"/>
        <v>19006.920198199554</v>
      </c>
      <c r="T138" s="28">
        <f t="shared" si="123"/>
        <v>18618.130704334893</v>
      </c>
      <c r="U138" s="150">
        <f t="shared" si="99"/>
        <v>901.143363786382</v>
      </c>
      <c r="V138" s="150">
        <f t="shared" si="100"/>
        <v>664.56000279231705</v>
      </c>
      <c r="W138" s="150">
        <f t="shared" si="101"/>
        <v>318.98880134031219</v>
      </c>
      <c r="X138" s="150">
        <f t="shared" si="102"/>
        <v>39.873600167539024</v>
      </c>
      <c r="Y138" s="150">
        <f t="shared" si="103"/>
        <v>79.747200335078048</v>
      </c>
      <c r="Z138" s="150">
        <f t="shared" si="104"/>
        <v>5781.6720242931588</v>
      </c>
      <c r="AA138" s="150">
        <f t="shared" si="105"/>
        <v>21968.925712142714</v>
      </c>
      <c r="AB138" s="24">
        <f t="shared" si="124"/>
        <v>21587.648950730538</v>
      </c>
      <c r="AC138" s="150">
        <f t="shared" si="106"/>
        <v>1067.309346385191</v>
      </c>
      <c r="AD138" s="150">
        <f t="shared" si="107"/>
        <v>787.10128789468365</v>
      </c>
      <c r="AE138" s="150">
        <f t="shared" si="108"/>
        <v>377.80861818944817</v>
      </c>
      <c r="AF138" s="150">
        <f t="shared" si="109"/>
        <v>47.226077273681021</v>
      </c>
      <c r="AG138" s="150">
        <f t="shared" si="110"/>
        <v>94.452154547362042</v>
      </c>
      <c r="AH138" s="150">
        <f t="shared" si="111"/>
        <v>9523.9255835256718</v>
      </c>
      <c r="AI138" s="150">
        <f t="shared" si="112"/>
        <v>26019.877285774666</v>
      </c>
      <c r="AJ138" s="20">
        <f t="shared" si="125"/>
        <v>25569.593263623283</v>
      </c>
      <c r="AK138" s="150">
        <f t="shared" si="113"/>
        <v>1247.4321940406353</v>
      </c>
      <c r="AL138" s="150">
        <f t="shared" si="114"/>
        <v>919.93524634265134</v>
      </c>
      <c r="AM138" s="150">
        <f t="shared" si="115"/>
        <v>441.56891824447268</v>
      </c>
      <c r="AN138" s="150">
        <f t="shared" si="116"/>
        <v>55.196114780559085</v>
      </c>
      <c r="AO138" s="150">
        <f t="shared" si="117"/>
        <v>110.39222956111817</v>
      </c>
      <c r="AP138" s="150">
        <f t="shared" si="118"/>
        <v>13578.244236017536</v>
      </c>
      <c r="AQ138" s="150">
        <f t="shared" si="119"/>
        <v>30411.082523724013</v>
      </c>
      <c r="AR138" s="17">
        <f t="shared" si="126"/>
        <v>29883.735138839369</v>
      </c>
      <c r="AS138" s="150">
        <f t="shared" si="120"/>
        <v>12715.726030157422</v>
      </c>
    </row>
    <row r="139" spans="1:45" x14ac:dyDescent="0.3">
      <c r="A139">
        <v>9620</v>
      </c>
      <c r="B139" t="s">
        <v>280</v>
      </c>
      <c r="C139" t="s">
        <v>281</v>
      </c>
      <c r="D139" s="36">
        <v>5790</v>
      </c>
      <c r="E139" s="6">
        <f t="shared" si="121"/>
        <v>7060.9756097560967</v>
      </c>
      <c r="F139" s="150">
        <f t="shared" si="86"/>
        <v>313.62626085541183</v>
      </c>
      <c r="G139" s="150">
        <f t="shared" si="87"/>
        <v>191.14694462042701</v>
      </c>
      <c r="H139" s="150">
        <f t="shared" si="88"/>
        <v>91.750533417804959</v>
      </c>
      <c r="I139" s="150">
        <f t="shared" si="89"/>
        <v>11.46881667722562</v>
      </c>
      <c r="J139" s="150">
        <f t="shared" si="90"/>
        <v>22.93763335445124</v>
      </c>
      <c r="K139" s="150">
        <f t="shared" si="91"/>
        <v>7645.8777848170803</v>
      </c>
      <c r="L139" s="32">
        <f t="shared" si="122"/>
        <v>7489.2900373837647</v>
      </c>
      <c r="M139" s="150">
        <f t="shared" si="92"/>
        <v>379.49926331581304</v>
      </c>
      <c r="N139" s="150">
        <f t="shared" si="93"/>
        <v>231.29480442954059</v>
      </c>
      <c r="O139" s="150">
        <f t="shared" si="94"/>
        <v>111.02150612617949</v>
      </c>
      <c r="P139" s="150">
        <f t="shared" si="95"/>
        <v>13.877688265772436</v>
      </c>
      <c r="Q139" s="150">
        <f t="shared" si="96"/>
        <v>27.755376531544872</v>
      </c>
      <c r="R139" s="150">
        <f t="shared" si="97"/>
        <v>1483.2935808066438</v>
      </c>
      <c r="S139" s="150">
        <f t="shared" si="98"/>
        <v>9251.7921771816236</v>
      </c>
      <c r="T139" s="28">
        <f t="shared" si="123"/>
        <v>9062.5453365362773</v>
      </c>
      <c r="U139" s="150">
        <f t="shared" si="99"/>
        <v>438.63977102338396</v>
      </c>
      <c r="V139" s="150">
        <f t="shared" si="100"/>
        <v>323.48065709689081</v>
      </c>
      <c r="W139" s="150">
        <f t="shared" si="101"/>
        <v>155.27071540650758</v>
      </c>
      <c r="X139" s="150">
        <f t="shared" si="102"/>
        <v>19.408839425813447</v>
      </c>
      <c r="Y139" s="150">
        <f t="shared" si="103"/>
        <v>38.817678851626894</v>
      </c>
      <c r="Z139" s="150">
        <f t="shared" si="104"/>
        <v>2814.2817167429498</v>
      </c>
      <c r="AA139" s="150">
        <f t="shared" si="105"/>
        <v>10693.575441219531</v>
      </c>
      <c r="AB139" s="24">
        <f t="shared" si="124"/>
        <v>10507.985491780564</v>
      </c>
      <c r="AC139" s="150">
        <f t="shared" si="106"/>
        <v>519.52258222532623</v>
      </c>
      <c r="AD139" s="150">
        <f t="shared" si="107"/>
        <v>383.12874795378042</v>
      </c>
      <c r="AE139" s="150">
        <f t="shared" si="108"/>
        <v>183.9017990178146</v>
      </c>
      <c r="AF139" s="150">
        <f t="shared" si="109"/>
        <v>22.987724877226825</v>
      </c>
      <c r="AG139" s="150">
        <f t="shared" si="110"/>
        <v>45.975449754453649</v>
      </c>
      <c r="AH139" s="150">
        <f t="shared" si="111"/>
        <v>4635.8578502407427</v>
      </c>
      <c r="AI139" s="150">
        <f t="shared" si="112"/>
        <v>12665.413155496874</v>
      </c>
      <c r="AJ139" s="20">
        <f t="shared" si="125"/>
        <v>12446.233290994434</v>
      </c>
      <c r="AK139" s="150">
        <f t="shared" si="113"/>
        <v>607.19902509418068</v>
      </c>
      <c r="AL139" s="150">
        <f t="shared" si="114"/>
        <v>447.78689166237507</v>
      </c>
      <c r="AM139" s="150">
        <f t="shared" si="115"/>
        <v>214.93770799794004</v>
      </c>
      <c r="AN139" s="150">
        <f t="shared" si="116"/>
        <v>26.867213499742505</v>
      </c>
      <c r="AO139" s="150">
        <f t="shared" si="117"/>
        <v>53.734426999485009</v>
      </c>
      <c r="AP139" s="150">
        <f t="shared" si="118"/>
        <v>6609.3345209366562</v>
      </c>
      <c r="AQ139" s="150">
        <f t="shared" si="119"/>
        <v>14802.872451648764</v>
      </c>
      <c r="AR139" s="17">
        <f t="shared" si="126"/>
        <v>14546.18129078436</v>
      </c>
      <c r="AS139" s="150">
        <f t="shared" si="120"/>
        <v>6189.4958986642687</v>
      </c>
    </row>
    <row r="140" spans="1:45" x14ac:dyDescent="0.3">
      <c r="A140">
        <v>9122</v>
      </c>
      <c r="B140" t="s">
        <v>643</v>
      </c>
      <c r="C140" t="s">
        <v>644</v>
      </c>
      <c r="D140" s="36">
        <v>5850</v>
      </c>
      <c r="E140" s="6">
        <f t="shared" si="121"/>
        <v>7134.1463414634145</v>
      </c>
      <c r="F140" s="150">
        <f t="shared" si="86"/>
        <v>316.87627392127104</v>
      </c>
      <c r="G140" s="150">
        <f t="shared" si="87"/>
        <v>193.1277419740066</v>
      </c>
      <c r="H140" s="150">
        <f t="shared" si="88"/>
        <v>92.701316147523158</v>
      </c>
      <c r="I140" s="150">
        <f t="shared" si="89"/>
        <v>11.587664518440395</v>
      </c>
      <c r="J140" s="150">
        <f t="shared" si="90"/>
        <v>23.17532903688079</v>
      </c>
      <c r="K140" s="150">
        <f t="shared" si="91"/>
        <v>7725.1096789602634</v>
      </c>
      <c r="L140" s="32">
        <f t="shared" si="122"/>
        <v>7566.8992605690892</v>
      </c>
      <c r="M140" s="150">
        <f t="shared" si="92"/>
        <v>383.43189816882671</v>
      </c>
      <c r="N140" s="150">
        <f t="shared" si="93"/>
        <v>233.69164178114212</v>
      </c>
      <c r="O140" s="150">
        <f t="shared" si="94"/>
        <v>112.17198805494822</v>
      </c>
      <c r="P140" s="150">
        <f t="shared" si="95"/>
        <v>14.021498506868527</v>
      </c>
      <c r="Q140" s="150">
        <f t="shared" si="96"/>
        <v>28.042997013737054</v>
      </c>
      <c r="R140" s="150">
        <f t="shared" si="97"/>
        <v>1498.6644987424643</v>
      </c>
      <c r="S140" s="150">
        <f t="shared" si="98"/>
        <v>9347.6656712456843</v>
      </c>
      <c r="T140" s="28">
        <f t="shared" si="123"/>
        <v>9156.4577234433909</v>
      </c>
      <c r="U140" s="150">
        <f t="shared" si="99"/>
        <v>443.18526087854855</v>
      </c>
      <c r="V140" s="150">
        <f t="shared" si="100"/>
        <v>326.83278825851664</v>
      </c>
      <c r="W140" s="150">
        <f t="shared" si="101"/>
        <v>156.87973836408798</v>
      </c>
      <c r="X140" s="150">
        <f t="shared" si="102"/>
        <v>19.609967295510998</v>
      </c>
      <c r="Y140" s="150">
        <f t="shared" si="103"/>
        <v>39.219934591021996</v>
      </c>
      <c r="Z140" s="150">
        <f t="shared" si="104"/>
        <v>2843.4452578490946</v>
      </c>
      <c r="AA140" s="150">
        <f t="shared" si="105"/>
        <v>10804.389694496418</v>
      </c>
      <c r="AB140" s="24">
        <f t="shared" si="124"/>
        <v>10616.876533146167</v>
      </c>
      <c r="AC140" s="150">
        <f t="shared" si="106"/>
        <v>524.90623592714314</v>
      </c>
      <c r="AD140" s="150">
        <f t="shared" si="107"/>
        <v>387.09899404656574</v>
      </c>
      <c r="AE140" s="150">
        <f t="shared" si="108"/>
        <v>185.80751714235157</v>
      </c>
      <c r="AF140" s="150">
        <f t="shared" si="109"/>
        <v>23.225939642793946</v>
      </c>
      <c r="AG140" s="150">
        <f t="shared" si="110"/>
        <v>46.451879285587893</v>
      </c>
      <c r="AH140" s="150">
        <f t="shared" si="111"/>
        <v>4683.8978279634457</v>
      </c>
      <c r="AI140" s="150">
        <f t="shared" si="112"/>
        <v>12796.66096021705</v>
      </c>
      <c r="AJ140" s="20">
        <f t="shared" si="125"/>
        <v>12575.209801781943</v>
      </c>
      <c r="AK140" s="150">
        <f t="shared" si="113"/>
        <v>613.49124297080436</v>
      </c>
      <c r="AL140" s="150">
        <f t="shared" si="114"/>
        <v>452.42717033245157</v>
      </c>
      <c r="AM140" s="150">
        <f t="shared" si="115"/>
        <v>217.16504175957675</v>
      </c>
      <c r="AN140" s="150">
        <f t="shared" si="116"/>
        <v>27.145630219947094</v>
      </c>
      <c r="AO140" s="150">
        <f t="shared" si="117"/>
        <v>54.291260439894188</v>
      </c>
      <c r="AP140" s="150">
        <f t="shared" si="118"/>
        <v>6677.8250341069852</v>
      </c>
      <c r="AQ140" s="150">
        <f t="shared" si="119"/>
        <v>14956.270093634763</v>
      </c>
      <c r="AR140" s="17">
        <f t="shared" si="126"/>
        <v>14696.918920740674</v>
      </c>
      <c r="AS140" s="150">
        <f t="shared" si="120"/>
        <v>6253.6357525364374</v>
      </c>
    </row>
    <row r="141" spans="1:45" x14ac:dyDescent="0.3">
      <c r="A141">
        <v>9121</v>
      </c>
      <c r="B141" t="s">
        <v>645</v>
      </c>
      <c r="C141" t="s">
        <v>646</v>
      </c>
      <c r="D141" s="36">
        <v>5850</v>
      </c>
      <c r="E141" s="6">
        <f t="shared" si="121"/>
        <v>7134.1463414634145</v>
      </c>
      <c r="F141" s="150">
        <f t="shared" si="86"/>
        <v>316.87627392127104</v>
      </c>
      <c r="G141" s="150">
        <f t="shared" si="87"/>
        <v>193.1277419740066</v>
      </c>
      <c r="H141" s="150">
        <f t="shared" si="88"/>
        <v>92.701316147523158</v>
      </c>
      <c r="I141" s="150">
        <f t="shared" si="89"/>
        <v>11.587664518440395</v>
      </c>
      <c r="J141" s="150">
        <f t="shared" si="90"/>
        <v>23.17532903688079</v>
      </c>
      <c r="K141" s="150">
        <f t="shared" si="91"/>
        <v>7725.1096789602634</v>
      </c>
      <c r="L141" s="32">
        <f t="shared" si="122"/>
        <v>7566.8992605690892</v>
      </c>
      <c r="M141" s="150">
        <f t="shared" si="92"/>
        <v>383.43189816882671</v>
      </c>
      <c r="N141" s="150">
        <f t="shared" si="93"/>
        <v>233.69164178114212</v>
      </c>
      <c r="O141" s="150">
        <f t="shared" si="94"/>
        <v>112.17198805494822</v>
      </c>
      <c r="P141" s="150">
        <f t="shared" si="95"/>
        <v>14.021498506868527</v>
      </c>
      <c r="Q141" s="150">
        <f t="shared" si="96"/>
        <v>28.042997013737054</v>
      </c>
      <c r="R141" s="150">
        <f t="shared" si="97"/>
        <v>1498.6644987424643</v>
      </c>
      <c r="S141" s="150">
        <f t="shared" si="98"/>
        <v>9347.6656712456843</v>
      </c>
      <c r="T141" s="28">
        <f t="shared" si="123"/>
        <v>9156.4577234433909</v>
      </c>
      <c r="U141" s="150">
        <f t="shared" si="99"/>
        <v>443.18526087854855</v>
      </c>
      <c r="V141" s="150">
        <f t="shared" si="100"/>
        <v>326.83278825851664</v>
      </c>
      <c r="W141" s="150">
        <f t="shared" si="101"/>
        <v>156.87973836408798</v>
      </c>
      <c r="X141" s="150">
        <f t="shared" si="102"/>
        <v>19.609967295510998</v>
      </c>
      <c r="Y141" s="150">
        <f t="shared" si="103"/>
        <v>39.219934591021996</v>
      </c>
      <c r="Z141" s="150">
        <f t="shared" si="104"/>
        <v>2843.4452578490946</v>
      </c>
      <c r="AA141" s="150">
        <f t="shared" si="105"/>
        <v>10804.389694496418</v>
      </c>
      <c r="AB141" s="24">
        <f t="shared" si="124"/>
        <v>10616.876533146167</v>
      </c>
      <c r="AC141" s="150">
        <f t="shared" si="106"/>
        <v>524.90623592714314</v>
      </c>
      <c r="AD141" s="150">
        <f t="shared" si="107"/>
        <v>387.09899404656574</v>
      </c>
      <c r="AE141" s="150">
        <f t="shared" si="108"/>
        <v>185.80751714235157</v>
      </c>
      <c r="AF141" s="150">
        <f t="shared" si="109"/>
        <v>23.225939642793946</v>
      </c>
      <c r="AG141" s="150">
        <f t="shared" si="110"/>
        <v>46.451879285587893</v>
      </c>
      <c r="AH141" s="150">
        <f t="shared" si="111"/>
        <v>4683.8978279634457</v>
      </c>
      <c r="AI141" s="150">
        <f t="shared" si="112"/>
        <v>12796.66096021705</v>
      </c>
      <c r="AJ141" s="20">
        <f t="shared" si="125"/>
        <v>12575.209801781943</v>
      </c>
      <c r="AK141" s="150">
        <f t="shared" si="113"/>
        <v>613.49124297080436</v>
      </c>
      <c r="AL141" s="150">
        <f t="shared" si="114"/>
        <v>452.42717033245157</v>
      </c>
      <c r="AM141" s="150">
        <f t="shared" si="115"/>
        <v>217.16504175957675</v>
      </c>
      <c r="AN141" s="150">
        <f t="shared" si="116"/>
        <v>27.145630219947094</v>
      </c>
      <c r="AO141" s="150">
        <f t="shared" si="117"/>
        <v>54.291260439894188</v>
      </c>
      <c r="AP141" s="150">
        <f t="shared" si="118"/>
        <v>6677.8250341069852</v>
      </c>
      <c r="AQ141" s="150">
        <f t="shared" si="119"/>
        <v>14956.270093634763</v>
      </c>
      <c r="AR141" s="17">
        <f t="shared" si="126"/>
        <v>14696.918920740674</v>
      </c>
      <c r="AS141" s="150">
        <f t="shared" si="120"/>
        <v>6253.6357525364374</v>
      </c>
    </row>
    <row r="142" spans="1:45" x14ac:dyDescent="0.3">
      <c r="A142">
        <v>209</v>
      </c>
      <c r="B142" t="s">
        <v>612</v>
      </c>
      <c r="C142" t="s">
        <v>613</v>
      </c>
      <c r="D142" s="36">
        <v>3595.02</v>
      </c>
      <c r="E142" s="6">
        <f t="shared" si="121"/>
        <v>4384.1707317073169</v>
      </c>
      <c r="F142" s="150">
        <f t="shared" si="86"/>
        <v>194.7310328670851</v>
      </c>
      <c r="G142" s="150">
        <f t="shared" si="87"/>
        <v>118.68343503442618</v>
      </c>
      <c r="H142" s="150">
        <f t="shared" si="88"/>
        <v>56.968048816524565</v>
      </c>
      <c r="I142" s="150">
        <f t="shared" si="89"/>
        <v>7.1210061020655706</v>
      </c>
      <c r="J142" s="150">
        <f t="shared" si="90"/>
        <v>14.242012204131141</v>
      </c>
      <c r="K142" s="150">
        <f t="shared" si="91"/>
        <v>4747.3374013770472</v>
      </c>
      <c r="L142" s="32">
        <f t="shared" si="122"/>
        <v>4650.1118255950578</v>
      </c>
      <c r="M142" s="150">
        <f t="shared" si="92"/>
        <v>235.63168248801631</v>
      </c>
      <c r="N142" s="150">
        <f t="shared" si="93"/>
        <v>143.61130359590453</v>
      </c>
      <c r="O142" s="150">
        <f t="shared" si="94"/>
        <v>68.933425726034173</v>
      </c>
      <c r="P142" s="150">
        <f t="shared" si="95"/>
        <v>8.6166782157542716</v>
      </c>
      <c r="Q142" s="150">
        <f t="shared" si="96"/>
        <v>17.233356431508543</v>
      </c>
      <c r="R142" s="150">
        <f t="shared" si="97"/>
        <v>920.97928996053565</v>
      </c>
      <c r="S142" s="150">
        <f t="shared" si="98"/>
        <v>5744.4521438361808</v>
      </c>
      <c r="T142" s="28">
        <f t="shared" si="123"/>
        <v>5626.9484863134112</v>
      </c>
      <c r="U142" s="150">
        <f t="shared" si="99"/>
        <v>272.35211565189741</v>
      </c>
      <c r="V142" s="150">
        <f t="shared" si="100"/>
        <v>200.84964281113378</v>
      </c>
      <c r="W142" s="150">
        <f t="shared" si="101"/>
        <v>96.407828549344217</v>
      </c>
      <c r="X142" s="150">
        <f t="shared" si="102"/>
        <v>12.050978568668027</v>
      </c>
      <c r="Y142" s="150">
        <f t="shared" si="103"/>
        <v>24.101957137336054</v>
      </c>
      <c r="Z142" s="150">
        <f t="shared" si="104"/>
        <v>1747.3918924568638</v>
      </c>
      <c r="AA142" s="150">
        <f t="shared" si="105"/>
        <v>6639.6576135911992</v>
      </c>
      <c r="AB142" s="24">
        <f t="shared" si="124"/>
        <v>6524.4245255027581</v>
      </c>
      <c r="AC142" s="150">
        <f t="shared" si="106"/>
        <v>322.57237885176033</v>
      </c>
      <c r="AD142" s="150">
        <f t="shared" si="107"/>
        <v>237.88523514141619</v>
      </c>
      <c r="AE142" s="150">
        <f t="shared" si="108"/>
        <v>114.18491286787977</v>
      </c>
      <c r="AF142" s="150">
        <f t="shared" si="109"/>
        <v>14.273114108484972</v>
      </c>
      <c r="AG142" s="150">
        <f t="shared" si="110"/>
        <v>28.546228216969944</v>
      </c>
      <c r="AH142" s="150">
        <f t="shared" si="111"/>
        <v>2878.411345211136</v>
      </c>
      <c r="AI142" s="150">
        <f t="shared" si="112"/>
        <v>7863.9747154187171</v>
      </c>
      <c r="AJ142" s="20">
        <f t="shared" si="125"/>
        <v>7727.8855968550633</v>
      </c>
      <c r="AK142" s="150">
        <f t="shared" si="113"/>
        <v>377.01081851365825</v>
      </c>
      <c r="AL142" s="150">
        <f t="shared" si="114"/>
        <v>278.03157707496922</v>
      </c>
      <c r="AM142" s="150">
        <f t="shared" si="115"/>
        <v>133.45515699598522</v>
      </c>
      <c r="AN142" s="150">
        <f t="shared" si="116"/>
        <v>16.681894624498153</v>
      </c>
      <c r="AO142" s="150">
        <f t="shared" si="117"/>
        <v>33.363789248996305</v>
      </c>
      <c r="AP142" s="150">
        <f t="shared" si="118"/>
        <v>4103.7460776265452</v>
      </c>
      <c r="AQ142" s="150">
        <f t="shared" si="119"/>
        <v>9191.1265148750153</v>
      </c>
      <c r="AR142" s="17">
        <f t="shared" si="126"/>
        <v>9031.7465740925018</v>
      </c>
      <c r="AS142" s="150">
        <f t="shared" si="120"/>
        <v>3843.0676244587257</v>
      </c>
    </row>
    <row r="143" spans="1:45" x14ac:dyDescent="0.3">
      <c r="A143">
        <v>8281</v>
      </c>
      <c r="B143" t="s">
        <v>766</v>
      </c>
      <c r="C143" t="s">
        <v>767</v>
      </c>
      <c r="D143" s="36">
        <v>5003</v>
      </c>
      <c r="E143" s="6">
        <f t="shared" si="121"/>
        <v>6101.2195121951218</v>
      </c>
      <c r="F143" s="150">
        <f t="shared" si="86"/>
        <v>270.99692280822546</v>
      </c>
      <c r="G143" s="150">
        <f t="shared" si="87"/>
        <v>165.16548599930854</v>
      </c>
      <c r="H143" s="150">
        <f t="shared" si="88"/>
        <v>79.279433279668098</v>
      </c>
      <c r="I143" s="150">
        <f t="shared" si="89"/>
        <v>9.9099291599585122</v>
      </c>
      <c r="J143" s="150">
        <f t="shared" si="90"/>
        <v>19.819858319917024</v>
      </c>
      <c r="K143" s="150">
        <f t="shared" si="91"/>
        <v>6606.6194399723418</v>
      </c>
      <c r="L143" s="32">
        <f t="shared" si="122"/>
        <v>6471.315726602932</v>
      </c>
      <c r="M143" s="150">
        <f t="shared" si="92"/>
        <v>327.91620282711796</v>
      </c>
      <c r="N143" s="150">
        <f t="shared" si="93"/>
        <v>199.8562878343682</v>
      </c>
      <c r="O143" s="150">
        <f t="shared" si="94"/>
        <v>95.931018160496734</v>
      </c>
      <c r="P143" s="150">
        <f t="shared" si="95"/>
        <v>11.991377270062092</v>
      </c>
      <c r="Q143" s="150">
        <f t="shared" si="96"/>
        <v>23.982754540124184</v>
      </c>
      <c r="R143" s="150">
        <f t="shared" si="97"/>
        <v>1281.6783738818031</v>
      </c>
      <c r="S143" s="150">
        <f t="shared" si="98"/>
        <v>7994.2515133747274</v>
      </c>
      <c r="T143" s="28">
        <f t="shared" si="123"/>
        <v>7830.7278616046642</v>
      </c>
      <c r="U143" s="150">
        <f t="shared" si="99"/>
        <v>379.01809575647496</v>
      </c>
      <c r="V143" s="150">
        <f t="shared" si="100"/>
        <v>279.51187002689892</v>
      </c>
      <c r="W143" s="150">
        <f t="shared" si="101"/>
        <v>134.16569761291149</v>
      </c>
      <c r="X143" s="150">
        <f t="shared" si="102"/>
        <v>16.770712201613936</v>
      </c>
      <c r="Y143" s="150">
        <f t="shared" si="103"/>
        <v>33.541424403227872</v>
      </c>
      <c r="Z143" s="150">
        <f t="shared" si="104"/>
        <v>2431.7532692340205</v>
      </c>
      <c r="AA143" s="150">
        <f t="shared" si="105"/>
        <v>9240.0618190710393</v>
      </c>
      <c r="AB143" s="24">
        <f t="shared" si="124"/>
        <v>9079.6979992017568</v>
      </c>
      <c r="AC143" s="150">
        <f t="shared" si="106"/>
        <v>448.90699116982859</v>
      </c>
      <c r="AD143" s="150">
        <f t="shared" si="107"/>
        <v>331.05235337008008</v>
      </c>
      <c r="AE143" s="150">
        <f t="shared" si="108"/>
        <v>158.90512961763844</v>
      </c>
      <c r="AF143" s="150">
        <f t="shared" si="109"/>
        <v>19.863141202204805</v>
      </c>
      <c r="AG143" s="150">
        <f t="shared" si="110"/>
        <v>39.726282404409609</v>
      </c>
      <c r="AH143" s="150">
        <f t="shared" si="111"/>
        <v>4005.7334757779686</v>
      </c>
      <c r="AI143" s="150">
        <f t="shared" si="112"/>
        <v>10943.879450250581</v>
      </c>
      <c r="AJ143" s="20">
        <f t="shared" si="125"/>
        <v>10754.491391164967</v>
      </c>
      <c r="AK143" s="150">
        <f t="shared" si="113"/>
        <v>524.6661006124674</v>
      </c>
      <c r="AL143" s="150">
        <f t="shared" si="114"/>
        <v>386.92190310653933</v>
      </c>
      <c r="AM143" s="150">
        <f t="shared" si="115"/>
        <v>185.7225134911389</v>
      </c>
      <c r="AN143" s="150">
        <f t="shared" si="116"/>
        <v>23.215314186392362</v>
      </c>
      <c r="AO143" s="150">
        <f t="shared" si="117"/>
        <v>46.430628372784724</v>
      </c>
      <c r="AP143" s="150">
        <f t="shared" si="118"/>
        <v>5710.9672898525205</v>
      </c>
      <c r="AQ143" s="150">
        <f t="shared" si="119"/>
        <v>12790.806714265764</v>
      </c>
      <c r="AR143" s="17">
        <f t="shared" si="126"/>
        <v>12569.006044524034</v>
      </c>
      <c r="AS143" s="150">
        <f t="shared" si="120"/>
        <v>5348.1948153743242</v>
      </c>
    </row>
    <row r="144" spans="1:45" x14ac:dyDescent="0.3">
      <c r="A144">
        <v>3760</v>
      </c>
      <c r="B144" t="s">
        <v>738</v>
      </c>
      <c r="C144" t="s">
        <v>739</v>
      </c>
      <c r="D144" s="36">
        <v>1950</v>
      </c>
      <c r="E144" s="6">
        <f t="shared" si="121"/>
        <v>2378.0487804878048</v>
      </c>
      <c r="F144" s="150">
        <f t="shared" si="86"/>
        <v>105.62542464042369</v>
      </c>
      <c r="G144" s="150">
        <f t="shared" si="87"/>
        <v>64.375913991335537</v>
      </c>
      <c r="H144" s="150">
        <f t="shared" si="88"/>
        <v>30.900438715841055</v>
      </c>
      <c r="I144" s="150">
        <f t="shared" si="89"/>
        <v>3.8625548394801319</v>
      </c>
      <c r="J144" s="150">
        <f t="shared" si="90"/>
        <v>7.7251096789602638</v>
      </c>
      <c r="K144" s="150">
        <f t="shared" si="91"/>
        <v>2575.0365596534211</v>
      </c>
      <c r="L144" s="32">
        <f t="shared" si="122"/>
        <v>2522.2997535230297</v>
      </c>
      <c r="M144" s="150">
        <f t="shared" si="92"/>
        <v>127.81063272294222</v>
      </c>
      <c r="N144" s="150">
        <f t="shared" si="93"/>
        <v>77.89721392704736</v>
      </c>
      <c r="O144" s="150">
        <f t="shared" si="94"/>
        <v>37.390662684982729</v>
      </c>
      <c r="P144" s="150">
        <f t="shared" si="95"/>
        <v>4.6738328356228411</v>
      </c>
      <c r="Q144" s="150">
        <f t="shared" si="96"/>
        <v>9.3476656712456823</v>
      </c>
      <c r="R144" s="150">
        <f t="shared" si="97"/>
        <v>499.5548329141547</v>
      </c>
      <c r="S144" s="150">
        <f t="shared" si="98"/>
        <v>3115.8885570818943</v>
      </c>
      <c r="T144" s="28">
        <f t="shared" si="123"/>
        <v>3052.1525744811302</v>
      </c>
      <c r="U144" s="150">
        <f t="shared" si="99"/>
        <v>147.72842029284953</v>
      </c>
      <c r="V144" s="150">
        <f t="shared" si="100"/>
        <v>108.94426275283888</v>
      </c>
      <c r="W144" s="150">
        <f t="shared" si="101"/>
        <v>52.293246121362664</v>
      </c>
      <c r="X144" s="150">
        <f t="shared" si="102"/>
        <v>6.536655765170333</v>
      </c>
      <c r="Y144" s="150">
        <f t="shared" si="103"/>
        <v>13.073311530340666</v>
      </c>
      <c r="Z144" s="150">
        <f t="shared" si="104"/>
        <v>947.8150859496983</v>
      </c>
      <c r="AA144" s="150">
        <f t="shared" si="105"/>
        <v>3601.4632314988062</v>
      </c>
      <c r="AB144" s="24">
        <f t="shared" si="124"/>
        <v>3538.9588443820558</v>
      </c>
      <c r="AC144" s="150">
        <f t="shared" si="106"/>
        <v>174.9687453090477</v>
      </c>
      <c r="AD144" s="150">
        <f t="shared" si="107"/>
        <v>129.03299801552191</v>
      </c>
      <c r="AE144" s="150">
        <f t="shared" si="108"/>
        <v>61.935839047450514</v>
      </c>
      <c r="AF144" s="150">
        <f t="shared" si="109"/>
        <v>7.7419798809313143</v>
      </c>
      <c r="AG144" s="150">
        <f t="shared" si="110"/>
        <v>15.483959761862629</v>
      </c>
      <c r="AH144" s="150">
        <f t="shared" si="111"/>
        <v>1561.299275987815</v>
      </c>
      <c r="AI144" s="150">
        <f t="shared" si="112"/>
        <v>4265.5536534056828</v>
      </c>
      <c r="AJ144" s="20">
        <f t="shared" si="125"/>
        <v>4191.7366005939803</v>
      </c>
      <c r="AK144" s="150">
        <f t="shared" si="113"/>
        <v>204.49708099026813</v>
      </c>
      <c r="AL144" s="150">
        <f t="shared" si="114"/>
        <v>150.80905677748387</v>
      </c>
      <c r="AM144" s="150">
        <f t="shared" si="115"/>
        <v>72.388347253192251</v>
      </c>
      <c r="AN144" s="150">
        <f t="shared" si="116"/>
        <v>9.0485434066490313</v>
      </c>
      <c r="AO144" s="150">
        <f t="shared" si="117"/>
        <v>18.097086813298063</v>
      </c>
      <c r="AP144" s="150">
        <f t="shared" si="118"/>
        <v>2225.9416780356619</v>
      </c>
      <c r="AQ144" s="150">
        <f t="shared" si="119"/>
        <v>4985.4233645449212</v>
      </c>
      <c r="AR144" s="17">
        <f t="shared" si="126"/>
        <v>4898.9729735802248</v>
      </c>
      <c r="AS144" s="150">
        <f t="shared" si="120"/>
        <v>2084.5452508454791</v>
      </c>
    </row>
    <row r="145" spans="1:45" x14ac:dyDescent="0.3">
      <c r="A145">
        <v>8286</v>
      </c>
      <c r="B145" t="s">
        <v>465</v>
      </c>
      <c r="C145" t="s">
        <v>466</v>
      </c>
      <c r="D145" s="36">
        <v>5200</v>
      </c>
      <c r="E145" s="6">
        <f t="shared" si="121"/>
        <v>6341.4634146341459</v>
      </c>
      <c r="F145" s="150">
        <f t="shared" si="86"/>
        <v>281.6677990411298</v>
      </c>
      <c r="G145" s="150">
        <f t="shared" si="87"/>
        <v>171.66910397689475</v>
      </c>
      <c r="H145" s="150">
        <f t="shared" si="88"/>
        <v>82.40116990890948</v>
      </c>
      <c r="I145" s="150">
        <f t="shared" si="89"/>
        <v>10.300146238613685</v>
      </c>
      <c r="J145" s="150">
        <f t="shared" si="90"/>
        <v>20.60029247722737</v>
      </c>
      <c r="K145" s="150">
        <f t="shared" si="91"/>
        <v>6866.7641590757894</v>
      </c>
      <c r="L145" s="32">
        <f t="shared" si="122"/>
        <v>6726.1326760614129</v>
      </c>
      <c r="M145" s="150">
        <f t="shared" si="92"/>
        <v>340.82835392784591</v>
      </c>
      <c r="N145" s="150">
        <f t="shared" si="93"/>
        <v>207.72590380545964</v>
      </c>
      <c r="O145" s="150">
        <f t="shared" si="94"/>
        <v>99.70843382662062</v>
      </c>
      <c r="P145" s="150">
        <f t="shared" si="95"/>
        <v>12.463554228327578</v>
      </c>
      <c r="Q145" s="150">
        <f t="shared" si="96"/>
        <v>24.927108456655155</v>
      </c>
      <c r="R145" s="150">
        <f t="shared" si="97"/>
        <v>1332.1462211044125</v>
      </c>
      <c r="S145" s="150">
        <f t="shared" si="98"/>
        <v>8309.0361522183848</v>
      </c>
      <c r="T145" s="28">
        <f t="shared" si="123"/>
        <v>8139.0735319496798</v>
      </c>
      <c r="U145" s="150">
        <f t="shared" si="99"/>
        <v>393.94245411426539</v>
      </c>
      <c r="V145" s="150">
        <f t="shared" si="100"/>
        <v>290.51803400757035</v>
      </c>
      <c r="W145" s="150">
        <f t="shared" si="101"/>
        <v>139.44865632363377</v>
      </c>
      <c r="X145" s="150">
        <f t="shared" si="102"/>
        <v>17.431082040454221</v>
      </c>
      <c r="Y145" s="150">
        <f t="shared" si="103"/>
        <v>34.862164080908443</v>
      </c>
      <c r="Z145" s="150">
        <f t="shared" si="104"/>
        <v>2527.5068958658621</v>
      </c>
      <c r="AA145" s="150">
        <f t="shared" si="105"/>
        <v>9603.9019506634831</v>
      </c>
      <c r="AB145" s="24">
        <f t="shared" si="124"/>
        <v>9437.2235850188154</v>
      </c>
      <c r="AC145" s="150">
        <f t="shared" si="106"/>
        <v>466.58332082412721</v>
      </c>
      <c r="AD145" s="150">
        <f t="shared" si="107"/>
        <v>344.08799470805843</v>
      </c>
      <c r="AE145" s="150">
        <f t="shared" si="108"/>
        <v>165.16223745986804</v>
      </c>
      <c r="AF145" s="150">
        <f t="shared" si="109"/>
        <v>20.645279682483505</v>
      </c>
      <c r="AG145" s="150">
        <f t="shared" si="110"/>
        <v>41.29055936496701</v>
      </c>
      <c r="AH145" s="150">
        <f t="shared" si="111"/>
        <v>4163.4647359675073</v>
      </c>
      <c r="AI145" s="150">
        <f t="shared" si="112"/>
        <v>11374.809742415155</v>
      </c>
      <c r="AJ145" s="20">
        <f t="shared" si="125"/>
        <v>11177.964268250616</v>
      </c>
      <c r="AK145" s="150">
        <f t="shared" si="113"/>
        <v>545.32554930738161</v>
      </c>
      <c r="AL145" s="150">
        <f t="shared" si="114"/>
        <v>402.15748473995694</v>
      </c>
      <c r="AM145" s="150">
        <f t="shared" si="115"/>
        <v>193.03559267517934</v>
      </c>
      <c r="AN145" s="150">
        <f t="shared" si="116"/>
        <v>24.129449084397418</v>
      </c>
      <c r="AO145" s="150">
        <f t="shared" si="117"/>
        <v>48.258898168794836</v>
      </c>
      <c r="AP145" s="150">
        <f t="shared" si="118"/>
        <v>5935.8444747617641</v>
      </c>
      <c r="AQ145" s="150">
        <f t="shared" si="119"/>
        <v>13294.462305453122</v>
      </c>
      <c r="AR145" s="17">
        <f t="shared" si="126"/>
        <v>13063.927929547266</v>
      </c>
      <c r="AS145" s="150">
        <f t="shared" si="120"/>
        <v>5558.7873355879447</v>
      </c>
    </row>
    <row r="146" spans="1:45" x14ac:dyDescent="0.3">
      <c r="A146">
        <v>9766</v>
      </c>
      <c r="B146" t="s">
        <v>781</v>
      </c>
      <c r="C146" t="s">
        <v>782</v>
      </c>
      <c r="D146" s="36">
        <v>4485</v>
      </c>
      <c r="E146" s="6">
        <f t="shared" si="121"/>
        <v>5469.5121951219508</v>
      </c>
      <c r="F146" s="150">
        <f t="shared" si="86"/>
        <v>242.93847667297445</v>
      </c>
      <c r="G146" s="150">
        <f t="shared" si="87"/>
        <v>148.06460218007172</v>
      </c>
      <c r="H146" s="150">
        <f t="shared" si="88"/>
        <v>71.071009046434426</v>
      </c>
      <c r="I146" s="150">
        <f t="shared" si="89"/>
        <v>8.8838761308043033</v>
      </c>
      <c r="J146" s="150">
        <f t="shared" si="90"/>
        <v>17.767752261608607</v>
      </c>
      <c r="K146" s="150">
        <f t="shared" si="91"/>
        <v>5922.5840872028684</v>
      </c>
      <c r="L146" s="32">
        <f t="shared" si="122"/>
        <v>5801.2894331029684</v>
      </c>
      <c r="M146" s="150">
        <f t="shared" si="92"/>
        <v>293.9644552627671</v>
      </c>
      <c r="N146" s="150">
        <f t="shared" si="93"/>
        <v>179.16359203220895</v>
      </c>
      <c r="O146" s="150">
        <f t="shared" si="94"/>
        <v>85.99852417546029</v>
      </c>
      <c r="P146" s="150">
        <f t="shared" si="95"/>
        <v>10.749815521932536</v>
      </c>
      <c r="Q146" s="150">
        <f t="shared" si="96"/>
        <v>21.499631043865072</v>
      </c>
      <c r="R146" s="150">
        <f t="shared" si="97"/>
        <v>1148.9761157025559</v>
      </c>
      <c r="S146" s="150">
        <f t="shared" si="98"/>
        <v>7166.5436812883572</v>
      </c>
      <c r="T146" s="28">
        <f t="shared" si="123"/>
        <v>7019.9509213065994</v>
      </c>
      <c r="U146" s="150">
        <f t="shared" si="99"/>
        <v>339.77536667355389</v>
      </c>
      <c r="V146" s="150">
        <f t="shared" si="100"/>
        <v>250.57180433152942</v>
      </c>
      <c r="W146" s="150">
        <f t="shared" si="101"/>
        <v>120.27446607913413</v>
      </c>
      <c r="X146" s="150">
        <f t="shared" si="102"/>
        <v>15.034308259891766</v>
      </c>
      <c r="Y146" s="150">
        <f t="shared" si="103"/>
        <v>30.068616519783532</v>
      </c>
      <c r="Z146" s="150">
        <f t="shared" si="104"/>
        <v>2179.9746976843057</v>
      </c>
      <c r="AA146" s="150">
        <f t="shared" si="105"/>
        <v>8283.3654324472536</v>
      </c>
      <c r="AB146" s="24">
        <f t="shared" si="124"/>
        <v>8139.6053420787284</v>
      </c>
      <c r="AC146" s="150">
        <f t="shared" si="106"/>
        <v>402.42811421080972</v>
      </c>
      <c r="AD146" s="150">
        <f t="shared" si="107"/>
        <v>296.77589543570036</v>
      </c>
      <c r="AE146" s="150">
        <f t="shared" si="108"/>
        <v>142.45242980913619</v>
      </c>
      <c r="AF146" s="150">
        <f t="shared" si="109"/>
        <v>17.806553726142024</v>
      </c>
      <c r="AG146" s="150">
        <f t="shared" si="110"/>
        <v>35.613107452284048</v>
      </c>
      <c r="AH146" s="150">
        <f t="shared" si="111"/>
        <v>3590.9883347719747</v>
      </c>
      <c r="AI146" s="150">
        <f t="shared" si="112"/>
        <v>9810.7734028330706</v>
      </c>
      <c r="AJ146" s="20">
        <f t="shared" si="125"/>
        <v>9640.9941813661553</v>
      </c>
      <c r="AK146" s="150">
        <f t="shared" si="113"/>
        <v>470.34328627761664</v>
      </c>
      <c r="AL146" s="150">
        <f t="shared" si="114"/>
        <v>346.86083058821288</v>
      </c>
      <c r="AM146" s="150">
        <f t="shared" si="115"/>
        <v>166.49319868234218</v>
      </c>
      <c r="AN146" s="150">
        <f t="shared" si="116"/>
        <v>20.811649835292773</v>
      </c>
      <c r="AO146" s="150">
        <f t="shared" si="117"/>
        <v>41.623299670585546</v>
      </c>
      <c r="AP146" s="150">
        <f t="shared" si="118"/>
        <v>5119.6658594820219</v>
      </c>
      <c r="AQ146" s="150">
        <f t="shared" si="119"/>
        <v>11466.473738453318</v>
      </c>
      <c r="AR146" s="17">
        <f t="shared" si="126"/>
        <v>11267.637839234518</v>
      </c>
      <c r="AS146" s="150">
        <f t="shared" si="120"/>
        <v>4794.4540769446021</v>
      </c>
    </row>
    <row r="147" spans="1:45" x14ac:dyDescent="0.3">
      <c r="A147">
        <v>9626</v>
      </c>
      <c r="B147" t="s">
        <v>361</v>
      </c>
      <c r="C147" t="s">
        <v>362</v>
      </c>
      <c r="D147" s="36">
        <v>2210</v>
      </c>
      <c r="E147" s="6">
        <f t="shared" si="121"/>
        <v>2695.1219512195121</v>
      </c>
      <c r="F147" s="150">
        <f t="shared" si="86"/>
        <v>119.70881459248018</v>
      </c>
      <c r="G147" s="150">
        <f t="shared" si="87"/>
        <v>72.959369190180269</v>
      </c>
      <c r="H147" s="150">
        <f t="shared" si="88"/>
        <v>35.020497211286532</v>
      </c>
      <c r="I147" s="150">
        <f t="shared" si="89"/>
        <v>4.3775621514108165</v>
      </c>
      <c r="J147" s="150">
        <f t="shared" si="90"/>
        <v>8.755124302821633</v>
      </c>
      <c r="K147" s="150">
        <f t="shared" si="91"/>
        <v>2918.3747676072107</v>
      </c>
      <c r="L147" s="32">
        <f t="shared" si="122"/>
        <v>2858.6063873261005</v>
      </c>
      <c r="M147" s="150">
        <f t="shared" si="92"/>
        <v>144.85205041933452</v>
      </c>
      <c r="N147" s="150">
        <f t="shared" si="93"/>
        <v>88.283509117320349</v>
      </c>
      <c r="O147" s="150">
        <f t="shared" si="94"/>
        <v>42.376084376313763</v>
      </c>
      <c r="P147" s="150">
        <f t="shared" si="95"/>
        <v>5.2970105470392204</v>
      </c>
      <c r="Q147" s="150">
        <f t="shared" si="96"/>
        <v>10.594021094078441</v>
      </c>
      <c r="R147" s="150">
        <f t="shared" si="97"/>
        <v>566.16214396937528</v>
      </c>
      <c r="S147" s="150">
        <f t="shared" si="98"/>
        <v>3531.3403646928136</v>
      </c>
      <c r="T147" s="28">
        <f t="shared" si="123"/>
        <v>3459.1062510786142</v>
      </c>
      <c r="U147" s="150">
        <f t="shared" si="99"/>
        <v>167.4255429985628</v>
      </c>
      <c r="V147" s="150">
        <f t="shared" si="100"/>
        <v>123.47016445321741</v>
      </c>
      <c r="W147" s="150">
        <f t="shared" si="101"/>
        <v>59.265678937544358</v>
      </c>
      <c r="X147" s="150">
        <f t="shared" si="102"/>
        <v>7.4082098671930448</v>
      </c>
      <c r="Y147" s="150">
        <f t="shared" si="103"/>
        <v>14.81641973438609</v>
      </c>
      <c r="Z147" s="150">
        <f t="shared" si="104"/>
        <v>1074.1904307429913</v>
      </c>
      <c r="AA147" s="150">
        <f t="shared" si="105"/>
        <v>4081.6583290319804</v>
      </c>
      <c r="AB147" s="24">
        <f t="shared" si="124"/>
        <v>4010.8200236329967</v>
      </c>
      <c r="AC147" s="150">
        <f t="shared" si="106"/>
        <v>198.29791135025408</v>
      </c>
      <c r="AD147" s="150">
        <f t="shared" si="107"/>
        <v>146.23739775092483</v>
      </c>
      <c r="AE147" s="150">
        <f t="shared" si="108"/>
        <v>70.193950920443925</v>
      </c>
      <c r="AF147" s="150">
        <f t="shared" si="109"/>
        <v>8.7742438650554906</v>
      </c>
      <c r="AG147" s="150">
        <f t="shared" si="110"/>
        <v>17.548487730110981</v>
      </c>
      <c r="AH147" s="150">
        <f t="shared" si="111"/>
        <v>1769.4725127861905</v>
      </c>
      <c r="AI147" s="150">
        <f t="shared" si="112"/>
        <v>4834.294140526441</v>
      </c>
      <c r="AJ147" s="20">
        <f t="shared" si="125"/>
        <v>4750.6348140065111</v>
      </c>
      <c r="AK147" s="150">
        <f t="shared" si="113"/>
        <v>231.76335845563719</v>
      </c>
      <c r="AL147" s="150">
        <f t="shared" si="114"/>
        <v>170.91693101448169</v>
      </c>
      <c r="AM147" s="150">
        <f t="shared" si="115"/>
        <v>82.040126886951214</v>
      </c>
      <c r="AN147" s="150">
        <f t="shared" si="116"/>
        <v>10.255015860868902</v>
      </c>
      <c r="AO147" s="150">
        <f t="shared" si="117"/>
        <v>20.510031721737803</v>
      </c>
      <c r="AP147" s="150">
        <f t="shared" si="118"/>
        <v>2522.7339017737499</v>
      </c>
      <c r="AQ147" s="150">
        <f t="shared" si="119"/>
        <v>5650.1464798175766</v>
      </c>
      <c r="AR147" s="17">
        <f t="shared" si="126"/>
        <v>5552.1693700575888</v>
      </c>
      <c r="AS147" s="150">
        <f t="shared" si="120"/>
        <v>2362.4846176248766</v>
      </c>
    </row>
    <row r="148" spans="1:45" x14ac:dyDescent="0.3">
      <c r="A148">
        <v>5141</v>
      </c>
      <c r="B148" t="s">
        <v>592</v>
      </c>
      <c r="C148" t="s">
        <v>593</v>
      </c>
      <c r="D148" s="36">
        <v>3900</v>
      </c>
      <c r="E148" s="6">
        <f t="shared" si="121"/>
        <v>4756.0975609756097</v>
      </c>
      <c r="F148" s="150">
        <f t="shared" si="86"/>
        <v>211.25084928084738</v>
      </c>
      <c r="G148" s="150">
        <f t="shared" si="87"/>
        <v>128.75182798267107</v>
      </c>
      <c r="H148" s="150">
        <f t="shared" si="88"/>
        <v>61.80087743168211</v>
      </c>
      <c r="I148" s="150">
        <f t="shared" si="89"/>
        <v>7.7251096789602638</v>
      </c>
      <c r="J148" s="150">
        <f t="shared" si="90"/>
        <v>15.450219357920528</v>
      </c>
      <c r="K148" s="150">
        <f t="shared" si="91"/>
        <v>5150.0731193068423</v>
      </c>
      <c r="L148" s="32">
        <f t="shared" si="122"/>
        <v>5044.5995070460594</v>
      </c>
      <c r="M148" s="150">
        <f t="shared" si="92"/>
        <v>255.62126544588443</v>
      </c>
      <c r="N148" s="150">
        <f t="shared" si="93"/>
        <v>155.79442785409472</v>
      </c>
      <c r="O148" s="150">
        <f t="shared" si="94"/>
        <v>74.781325369965458</v>
      </c>
      <c r="P148" s="150">
        <f t="shared" si="95"/>
        <v>9.3476656712456823</v>
      </c>
      <c r="Q148" s="150">
        <f t="shared" si="96"/>
        <v>18.695331342491365</v>
      </c>
      <c r="R148" s="150">
        <f t="shared" si="97"/>
        <v>999.1096658283094</v>
      </c>
      <c r="S148" s="150">
        <f t="shared" si="98"/>
        <v>6231.7771141637886</v>
      </c>
      <c r="T148" s="28">
        <f t="shared" si="123"/>
        <v>6104.3051489622603</v>
      </c>
      <c r="U148" s="150">
        <f t="shared" si="99"/>
        <v>295.45684058569907</v>
      </c>
      <c r="V148" s="150">
        <f t="shared" si="100"/>
        <v>217.88852550567776</v>
      </c>
      <c r="W148" s="150">
        <f t="shared" si="101"/>
        <v>104.58649224272533</v>
      </c>
      <c r="X148" s="150">
        <f t="shared" si="102"/>
        <v>13.073311530340666</v>
      </c>
      <c r="Y148" s="150">
        <f t="shared" si="103"/>
        <v>26.146623060681332</v>
      </c>
      <c r="Z148" s="150">
        <f t="shared" si="104"/>
        <v>1895.6301718993966</v>
      </c>
      <c r="AA148" s="150">
        <f t="shared" si="105"/>
        <v>7202.9264629976124</v>
      </c>
      <c r="AB148" s="24">
        <f t="shared" si="124"/>
        <v>7077.9176887641115</v>
      </c>
      <c r="AC148" s="150">
        <f t="shared" si="106"/>
        <v>349.93749061809541</v>
      </c>
      <c r="AD148" s="150">
        <f t="shared" si="107"/>
        <v>258.06599603104382</v>
      </c>
      <c r="AE148" s="150">
        <f t="shared" si="108"/>
        <v>123.87167809490103</v>
      </c>
      <c r="AF148" s="150">
        <f t="shared" si="109"/>
        <v>15.483959761862629</v>
      </c>
      <c r="AG148" s="150">
        <f t="shared" si="110"/>
        <v>30.967919523725257</v>
      </c>
      <c r="AH148" s="150">
        <f t="shared" si="111"/>
        <v>3122.59855197563</v>
      </c>
      <c r="AI148" s="150">
        <f t="shared" si="112"/>
        <v>8531.1073068113656</v>
      </c>
      <c r="AJ148" s="20">
        <f t="shared" si="125"/>
        <v>8383.4732011879605</v>
      </c>
      <c r="AK148" s="150">
        <f t="shared" si="113"/>
        <v>408.99416198053626</v>
      </c>
      <c r="AL148" s="150">
        <f t="shared" si="114"/>
        <v>301.61811355496775</v>
      </c>
      <c r="AM148" s="150">
        <f t="shared" si="115"/>
        <v>144.7766945063845</v>
      </c>
      <c r="AN148" s="150">
        <f t="shared" si="116"/>
        <v>18.097086813298063</v>
      </c>
      <c r="AO148" s="150">
        <f t="shared" si="117"/>
        <v>36.194173626596125</v>
      </c>
      <c r="AP148" s="150">
        <f t="shared" si="118"/>
        <v>4451.8833560713238</v>
      </c>
      <c r="AQ148" s="150">
        <f t="shared" si="119"/>
        <v>9970.8467290898425</v>
      </c>
      <c r="AR148" s="17">
        <f t="shared" si="126"/>
        <v>9797.9459471604496</v>
      </c>
      <c r="AS148" s="150">
        <f t="shared" si="120"/>
        <v>4169.0905016909583</v>
      </c>
    </row>
    <row r="149" spans="1:45" x14ac:dyDescent="0.3">
      <c r="A149">
        <v>5158</v>
      </c>
      <c r="B149" t="s">
        <v>653</v>
      </c>
      <c r="C149" t="s">
        <v>654</v>
      </c>
      <c r="D149" s="36">
        <v>2800</v>
      </c>
      <c r="E149" s="6">
        <f t="shared" si="121"/>
        <v>3414.6341463414633</v>
      </c>
      <c r="F149" s="150">
        <f t="shared" si="86"/>
        <v>151.6672764067622</v>
      </c>
      <c r="G149" s="150">
        <f t="shared" si="87"/>
        <v>92.437209833712558</v>
      </c>
      <c r="H149" s="150">
        <f t="shared" si="88"/>
        <v>44.369860720182025</v>
      </c>
      <c r="I149" s="150">
        <f t="shared" si="89"/>
        <v>5.5462325900227532</v>
      </c>
      <c r="J149" s="150">
        <f t="shared" si="90"/>
        <v>11.092465180045506</v>
      </c>
      <c r="K149" s="150">
        <f t="shared" si="91"/>
        <v>3697.4883933485021</v>
      </c>
      <c r="L149" s="32">
        <f t="shared" si="122"/>
        <v>3621.7637486484532</v>
      </c>
      <c r="M149" s="150">
        <f t="shared" si="92"/>
        <v>183.52295980730165</v>
      </c>
      <c r="N149" s="150">
        <f t="shared" si="93"/>
        <v>111.85240974140135</v>
      </c>
      <c r="O149" s="150">
        <f t="shared" si="94"/>
        <v>53.689156675872638</v>
      </c>
      <c r="P149" s="150">
        <f t="shared" si="95"/>
        <v>6.7111445844840798</v>
      </c>
      <c r="Q149" s="150">
        <f t="shared" si="96"/>
        <v>13.42228916896816</v>
      </c>
      <c r="R149" s="150">
        <f t="shared" si="97"/>
        <v>717.30950367160676</v>
      </c>
      <c r="S149" s="150">
        <f t="shared" si="98"/>
        <v>4474.0963896560534</v>
      </c>
      <c r="T149" s="28">
        <f t="shared" si="123"/>
        <v>4382.5780556652126</v>
      </c>
      <c r="U149" s="150">
        <f t="shared" si="99"/>
        <v>212.12285990768137</v>
      </c>
      <c r="V149" s="150">
        <f t="shared" si="100"/>
        <v>156.43278754253788</v>
      </c>
      <c r="W149" s="150">
        <f t="shared" si="101"/>
        <v>75.087738020418186</v>
      </c>
      <c r="X149" s="150">
        <f t="shared" si="102"/>
        <v>9.3859672525522733</v>
      </c>
      <c r="Y149" s="150">
        <f t="shared" si="103"/>
        <v>18.771934505104547</v>
      </c>
      <c r="Z149" s="150">
        <f t="shared" si="104"/>
        <v>1360.9652516200795</v>
      </c>
      <c r="AA149" s="150">
        <f t="shared" si="105"/>
        <v>5171.3318195880292</v>
      </c>
      <c r="AB149" s="24">
        <f t="shared" si="124"/>
        <v>5081.5819303947465</v>
      </c>
      <c r="AC149" s="150">
        <f t="shared" si="106"/>
        <v>251.23717275145313</v>
      </c>
      <c r="AD149" s="150">
        <f t="shared" si="107"/>
        <v>185.27815099664684</v>
      </c>
      <c r="AE149" s="150">
        <f t="shared" si="108"/>
        <v>88.933512478390497</v>
      </c>
      <c r="AF149" s="150">
        <f t="shared" si="109"/>
        <v>11.116689059798812</v>
      </c>
      <c r="AG149" s="150">
        <f t="shared" si="110"/>
        <v>22.233378119597624</v>
      </c>
      <c r="AH149" s="150">
        <f t="shared" si="111"/>
        <v>2241.865627059427</v>
      </c>
      <c r="AI149" s="150">
        <f t="shared" si="112"/>
        <v>6124.8975536081607</v>
      </c>
      <c r="AJ149" s="20">
        <f t="shared" si="125"/>
        <v>6018.9038367503308</v>
      </c>
      <c r="AK149" s="150">
        <f t="shared" si="113"/>
        <v>293.63683424243629</v>
      </c>
      <c r="AL149" s="150">
        <f t="shared" si="114"/>
        <v>216.5463379368999</v>
      </c>
      <c r="AM149" s="150">
        <f t="shared" si="115"/>
        <v>103.94224220971195</v>
      </c>
      <c r="AN149" s="150">
        <f t="shared" si="116"/>
        <v>12.992780276213994</v>
      </c>
      <c r="AO149" s="150">
        <f t="shared" si="117"/>
        <v>25.985560552427987</v>
      </c>
      <c r="AP149" s="150">
        <f t="shared" si="118"/>
        <v>3196.2239479486425</v>
      </c>
      <c r="AQ149" s="150">
        <f t="shared" si="119"/>
        <v>7158.55662601322</v>
      </c>
      <c r="AR149" s="17">
        <f t="shared" si="126"/>
        <v>7034.4227312946823</v>
      </c>
      <c r="AS149" s="150">
        <f t="shared" si="120"/>
        <v>2993.1931807012011</v>
      </c>
    </row>
    <row r="150" spans="1:45" x14ac:dyDescent="0.3">
      <c r="A150">
        <v>6302</v>
      </c>
      <c r="B150" t="s">
        <v>712</v>
      </c>
      <c r="C150" t="s">
        <v>713</v>
      </c>
      <c r="D150" s="36">
        <v>2266.69</v>
      </c>
      <c r="E150" s="6">
        <f t="shared" si="121"/>
        <v>2764.2560975609754</v>
      </c>
      <c r="F150" s="150">
        <f t="shared" si="86"/>
        <v>122.7795352708728</v>
      </c>
      <c r="G150" s="150">
        <f t="shared" si="87"/>
        <v>74.830892556420679</v>
      </c>
      <c r="H150" s="150">
        <f t="shared" si="88"/>
        <v>35.918828427081927</v>
      </c>
      <c r="I150" s="150">
        <f t="shared" si="89"/>
        <v>4.4898535533852408</v>
      </c>
      <c r="J150" s="150">
        <f t="shared" si="90"/>
        <v>8.9797071067704817</v>
      </c>
      <c r="K150" s="150">
        <f t="shared" si="91"/>
        <v>2993.2357022568272</v>
      </c>
      <c r="L150" s="32">
        <f t="shared" si="122"/>
        <v>2931.9341683657008</v>
      </c>
      <c r="M150" s="150">
        <f t="shared" si="92"/>
        <v>148.56773491629022</v>
      </c>
      <c r="N150" s="150">
        <f t="shared" si="93"/>
        <v>90.548120941691792</v>
      </c>
      <c r="O150" s="150">
        <f t="shared" si="94"/>
        <v>43.463098052012057</v>
      </c>
      <c r="P150" s="150">
        <f t="shared" si="95"/>
        <v>5.4328872565015072</v>
      </c>
      <c r="Q150" s="150">
        <f t="shared" si="96"/>
        <v>10.865774513003014</v>
      </c>
      <c r="R150" s="150">
        <f t="shared" si="97"/>
        <v>580.68509959906942</v>
      </c>
      <c r="S150" s="150">
        <f t="shared" si="98"/>
        <v>3621.9248376676715</v>
      </c>
      <c r="T150" s="28">
        <f t="shared" si="123"/>
        <v>3547.83780464135</v>
      </c>
      <c r="U150" s="150">
        <f t="shared" si="99"/>
        <v>171.72027333005082</v>
      </c>
      <c r="V150" s="150">
        <f t="shared" si="100"/>
        <v>126.63736971242685</v>
      </c>
      <c r="W150" s="150">
        <f t="shared" si="101"/>
        <v>60.785937461964885</v>
      </c>
      <c r="X150" s="150">
        <f t="shared" si="102"/>
        <v>7.5982421827456106</v>
      </c>
      <c r="Y150" s="150">
        <f t="shared" si="103"/>
        <v>15.196484365491221</v>
      </c>
      <c r="Z150" s="150">
        <f t="shared" si="104"/>
        <v>1101.7451164981135</v>
      </c>
      <c r="AA150" s="150">
        <f t="shared" si="105"/>
        <v>4186.3593293364247</v>
      </c>
      <c r="AB150" s="24">
        <f t="shared" si="124"/>
        <v>4113.703909216596</v>
      </c>
      <c r="AC150" s="150">
        <f t="shared" si="106"/>
        <v>203.38456682285405</v>
      </c>
      <c r="AD150" s="150">
        <f t="shared" si="107"/>
        <v>149.98861860092481</v>
      </c>
      <c r="AE150" s="150">
        <f t="shared" si="108"/>
        <v>71.994536928443907</v>
      </c>
      <c r="AF150" s="150">
        <f t="shared" si="109"/>
        <v>8.9993171160554883</v>
      </c>
      <c r="AG150" s="150">
        <f t="shared" si="110"/>
        <v>17.998634232110977</v>
      </c>
      <c r="AH150" s="150">
        <f t="shared" si="111"/>
        <v>1814.8622850711902</v>
      </c>
      <c r="AI150" s="150">
        <f t="shared" si="112"/>
        <v>4958.3014413528863</v>
      </c>
      <c r="AJ150" s="20">
        <f t="shared" si="125"/>
        <v>4872.4961206155749</v>
      </c>
      <c r="AK150" s="150">
        <f t="shared" si="113"/>
        <v>237.70845564606708</v>
      </c>
      <c r="AL150" s="150">
        <f t="shared" si="114"/>
        <v>175.30122097792557</v>
      </c>
      <c r="AM150" s="150">
        <f t="shared" si="115"/>
        <v>84.144586069404269</v>
      </c>
      <c r="AN150" s="150">
        <f t="shared" si="116"/>
        <v>10.518073258675534</v>
      </c>
      <c r="AO150" s="150">
        <f t="shared" si="117"/>
        <v>21.036146517351067</v>
      </c>
      <c r="AP150" s="150">
        <f t="shared" si="118"/>
        <v>2587.4460216341813</v>
      </c>
      <c r="AQ150" s="150">
        <f t="shared" si="119"/>
        <v>5795.0816852206799</v>
      </c>
      <c r="AR150" s="17">
        <f t="shared" si="126"/>
        <v>5694.5913074279797</v>
      </c>
      <c r="AS150" s="150">
        <f t="shared" si="120"/>
        <v>2423.0860895584306</v>
      </c>
    </row>
    <row r="151" spans="1:45" x14ac:dyDescent="0.3">
      <c r="A151">
        <v>9977</v>
      </c>
      <c r="B151" t="s">
        <v>1629</v>
      </c>
      <c r="C151" t="s">
        <v>1628</v>
      </c>
      <c r="D151" s="36">
        <v>441156.14117647056</v>
      </c>
      <c r="E151" s="6">
        <f t="shared" si="121"/>
        <v>537995.29411764699</v>
      </c>
      <c r="F151" s="150">
        <f t="shared" si="86"/>
        <v>23896.053715125847</v>
      </c>
      <c r="G151" s="150">
        <f t="shared" si="87"/>
        <v>14564.015282628689</v>
      </c>
      <c r="H151" s="150">
        <f t="shared" si="88"/>
        <v>6990.7273356617707</v>
      </c>
      <c r="I151" s="150">
        <f t="shared" si="89"/>
        <v>873.84091695772133</v>
      </c>
      <c r="J151" s="150">
        <f t="shared" si="90"/>
        <v>1747.6818339154427</v>
      </c>
      <c r="K151" s="150">
        <f t="shared" si="91"/>
        <v>582560.61130514753</v>
      </c>
      <c r="L151" s="32">
        <f t="shared" si="122"/>
        <v>570629.75700235006</v>
      </c>
      <c r="M151" s="150">
        <f t="shared" si="92"/>
        <v>28915.100273526325</v>
      </c>
      <c r="N151" s="150">
        <f t="shared" si="93"/>
        <v>17622.991951002172</v>
      </c>
      <c r="O151" s="150">
        <f t="shared" si="94"/>
        <v>8459.0361364810433</v>
      </c>
      <c r="P151" s="150">
        <f t="shared" si="95"/>
        <v>1057.3795170601304</v>
      </c>
      <c r="Q151" s="150">
        <f t="shared" si="96"/>
        <v>2114.7590341202608</v>
      </c>
      <c r="R151" s="150">
        <f t="shared" si="97"/>
        <v>113016.24738177692</v>
      </c>
      <c r="S151" s="150">
        <f t="shared" si="98"/>
        <v>704919.67804008687</v>
      </c>
      <c r="T151" s="28">
        <f t="shared" si="123"/>
        <v>690500.43694355153</v>
      </c>
      <c r="U151" s="150">
        <f t="shared" si="99"/>
        <v>33421.17940435349</v>
      </c>
      <c r="V151" s="150">
        <f t="shared" si="100"/>
        <v>24646.887466337383</v>
      </c>
      <c r="W151" s="150">
        <f t="shared" si="101"/>
        <v>11830.505983841944</v>
      </c>
      <c r="X151" s="150">
        <f t="shared" si="102"/>
        <v>1478.813247980243</v>
      </c>
      <c r="Y151" s="150">
        <f t="shared" si="103"/>
        <v>2957.626495960486</v>
      </c>
      <c r="Z151" s="150">
        <f t="shared" si="104"/>
        <v>214427.92095713524</v>
      </c>
      <c r="AA151" s="150">
        <f t="shared" si="105"/>
        <v>814773.13938305399</v>
      </c>
      <c r="AB151" s="24">
        <f t="shared" si="124"/>
        <v>800632.52695893822</v>
      </c>
      <c r="AC151" s="150">
        <f t="shared" si="106"/>
        <v>39583.864875399064</v>
      </c>
      <c r="AD151" s="150">
        <f t="shared" si="107"/>
        <v>29191.640763568626</v>
      </c>
      <c r="AE151" s="150">
        <f t="shared" si="108"/>
        <v>14011.987566512942</v>
      </c>
      <c r="AF151" s="150">
        <f t="shared" si="109"/>
        <v>1751.4984458141178</v>
      </c>
      <c r="AG151" s="150">
        <f t="shared" si="110"/>
        <v>3502.9968916282355</v>
      </c>
      <c r="AH151" s="150">
        <f t="shared" si="111"/>
        <v>353218.8532391804</v>
      </c>
      <c r="AI151" s="150">
        <f t="shared" si="112"/>
        <v>965012.91780392162</v>
      </c>
      <c r="AJ151" s="20">
        <f t="shared" si="125"/>
        <v>948312.99669036758</v>
      </c>
      <c r="AK151" s="150">
        <f t="shared" si="113"/>
        <v>46264.175964881462</v>
      </c>
      <c r="AL151" s="150">
        <f t="shared" si="114"/>
        <v>34118.123867906681</v>
      </c>
      <c r="AM151" s="150">
        <f t="shared" si="115"/>
        <v>16376.699456595206</v>
      </c>
      <c r="AN151" s="150">
        <f t="shared" si="116"/>
        <v>2047.0874320744008</v>
      </c>
      <c r="AO151" s="150">
        <f t="shared" si="117"/>
        <v>4094.1748641488016</v>
      </c>
      <c r="AP151" s="150">
        <f t="shared" si="118"/>
        <v>503583.50829030259</v>
      </c>
      <c r="AQ151" s="150">
        <f t="shared" si="119"/>
        <v>1127871.8634018737</v>
      </c>
      <c r="AR151" s="17">
        <f t="shared" si="126"/>
        <v>1108313.852693575</v>
      </c>
      <c r="AS151" s="150">
        <f t="shared" si="120"/>
        <v>471594.84049780999</v>
      </c>
    </row>
    <row r="152" spans="1:45" x14ac:dyDescent="0.3">
      <c r="A152">
        <v>9884</v>
      </c>
      <c r="B152" t="s">
        <v>1307</v>
      </c>
      <c r="C152" t="s">
        <v>1308</v>
      </c>
      <c r="D152" s="36">
        <v>637126.49411764694</v>
      </c>
      <c r="E152" s="6">
        <f t="shared" si="121"/>
        <v>776983.52941176447</v>
      </c>
      <c r="F152" s="150">
        <f t="shared" si="86"/>
        <v>34511.157174790183</v>
      </c>
      <c r="G152" s="150">
        <f t="shared" si="87"/>
        <v>21033.641224060913</v>
      </c>
      <c r="H152" s="150">
        <f t="shared" si="88"/>
        <v>10096.147787549238</v>
      </c>
      <c r="I152" s="150">
        <f t="shared" si="89"/>
        <v>1262.0184734436548</v>
      </c>
      <c r="J152" s="150">
        <f t="shared" si="90"/>
        <v>2524.0369468873096</v>
      </c>
      <c r="K152" s="150">
        <f t="shared" si="91"/>
        <v>841345.64896243648</v>
      </c>
      <c r="L152" s="32">
        <f t="shared" si="122"/>
        <v>824114.87132099119</v>
      </c>
      <c r="M152" s="150">
        <f t="shared" si="92"/>
        <v>41759.764275757116</v>
      </c>
      <c r="N152" s="150">
        <f t="shared" si="93"/>
        <v>25451.476313267704</v>
      </c>
      <c r="O152" s="150">
        <f t="shared" si="94"/>
        <v>12216.708630368497</v>
      </c>
      <c r="P152" s="150">
        <f t="shared" si="95"/>
        <v>1527.0885787960622</v>
      </c>
      <c r="Q152" s="150">
        <f t="shared" si="96"/>
        <v>3054.1771575921243</v>
      </c>
      <c r="R152" s="150">
        <f t="shared" si="97"/>
        <v>163220.31759698578</v>
      </c>
      <c r="S152" s="150">
        <f t="shared" si="98"/>
        <v>1018059.0525307081</v>
      </c>
      <c r="T152" s="28">
        <f t="shared" si="123"/>
        <v>997234.49707246805</v>
      </c>
      <c r="U152" s="150">
        <f t="shared" si="99"/>
        <v>48267.53359113921</v>
      </c>
      <c r="V152" s="150">
        <f t="shared" si="100"/>
        <v>35595.526247152804</v>
      </c>
      <c r="W152" s="150">
        <f t="shared" si="101"/>
        <v>17085.852598633348</v>
      </c>
      <c r="X152" s="150">
        <f t="shared" si="102"/>
        <v>2135.7315748291685</v>
      </c>
      <c r="Y152" s="150">
        <f t="shared" si="103"/>
        <v>4271.463149658337</v>
      </c>
      <c r="Z152" s="150">
        <f t="shared" si="104"/>
        <v>309681.07835022942</v>
      </c>
      <c r="AA152" s="150">
        <f t="shared" si="105"/>
        <v>1176711.6114761259</v>
      </c>
      <c r="AB152" s="24">
        <f t="shared" si="124"/>
        <v>1156289.4571014247</v>
      </c>
      <c r="AC152" s="150">
        <f t="shared" si="106"/>
        <v>57167.806809701047</v>
      </c>
      <c r="AD152" s="150">
        <f t="shared" si="107"/>
        <v>42159.149564676292</v>
      </c>
      <c r="AE152" s="150">
        <f t="shared" si="108"/>
        <v>20236.391791044618</v>
      </c>
      <c r="AF152" s="150">
        <f t="shared" si="109"/>
        <v>2529.5489738805773</v>
      </c>
      <c r="AG152" s="150">
        <f t="shared" si="110"/>
        <v>5059.0979477611545</v>
      </c>
      <c r="AH152" s="150">
        <f t="shared" si="111"/>
        <v>510125.70973258308</v>
      </c>
      <c r="AI152" s="150">
        <f t="shared" si="112"/>
        <v>1393690.8947000427</v>
      </c>
      <c r="AJ152" s="20">
        <f t="shared" si="125"/>
        <v>1369572.5356928543</v>
      </c>
      <c r="AK152" s="150">
        <f t="shared" si="113"/>
        <v>66815.645265960018</v>
      </c>
      <c r="AL152" s="150">
        <f t="shared" si="114"/>
        <v>49274.074679911508</v>
      </c>
      <c r="AM152" s="150">
        <f t="shared" si="115"/>
        <v>23651.555846357525</v>
      </c>
      <c r="AN152" s="150">
        <f t="shared" si="116"/>
        <v>2956.4444807946907</v>
      </c>
      <c r="AO152" s="150">
        <f t="shared" si="117"/>
        <v>5912.8889615893813</v>
      </c>
      <c r="AP152" s="150">
        <f t="shared" si="118"/>
        <v>727285.34227549389</v>
      </c>
      <c r="AQ152" s="150">
        <f t="shared" si="119"/>
        <v>1628895.0307408764</v>
      </c>
      <c r="AR152" s="17">
        <f t="shared" si="126"/>
        <v>1600648.9617611654</v>
      </c>
      <c r="AS152" s="150">
        <f t="shared" si="120"/>
        <v>681086.67051321594</v>
      </c>
    </row>
    <row r="153" spans="1:45" x14ac:dyDescent="0.3">
      <c r="A153">
        <v>9985</v>
      </c>
      <c r="B153" t="s">
        <v>1647</v>
      </c>
      <c r="C153" t="s">
        <v>1669</v>
      </c>
      <c r="D153" s="36">
        <v>105077.69411764706</v>
      </c>
      <c r="E153" s="6">
        <f t="shared" si="121"/>
        <v>128143.5294117647</v>
      </c>
      <c r="F153" s="150">
        <f t="shared" si="86"/>
        <v>5691.7313135451386</v>
      </c>
      <c r="G153" s="150">
        <f t="shared" si="87"/>
        <v>3468.9603071412876</v>
      </c>
      <c r="H153" s="150">
        <f t="shared" si="88"/>
        <v>1665.1009474278178</v>
      </c>
      <c r="I153" s="150">
        <f t="shared" si="89"/>
        <v>208.13761842847723</v>
      </c>
      <c r="J153" s="150">
        <f t="shared" si="90"/>
        <v>416.27523685695445</v>
      </c>
      <c r="K153" s="150">
        <f t="shared" si="91"/>
        <v>138758.41228565149</v>
      </c>
      <c r="L153" s="32">
        <f t="shared" si="122"/>
        <v>135916.63690959461</v>
      </c>
      <c r="M153" s="150">
        <f t="shared" si="92"/>
        <v>6887.2033693560288</v>
      </c>
      <c r="N153" s="150">
        <f t="shared" si="93"/>
        <v>4197.5690346888205</v>
      </c>
      <c r="O153" s="150">
        <f t="shared" si="94"/>
        <v>2014.8331366506336</v>
      </c>
      <c r="P153" s="150">
        <f t="shared" si="95"/>
        <v>251.8541420813292</v>
      </c>
      <c r="Q153" s="150">
        <f t="shared" si="96"/>
        <v>503.7082841626584</v>
      </c>
      <c r="R153" s="150">
        <f t="shared" si="97"/>
        <v>26919.010219459404</v>
      </c>
      <c r="S153" s="150">
        <f t="shared" si="98"/>
        <v>167902.7613875528</v>
      </c>
      <c r="T153" s="28">
        <f t="shared" si="123"/>
        <v>164468.28442139341</v>
      </c>
      <c r="U153" s="150">
        <f t="shared" si="99"/>
        <v>7960.4932102642297</v>
      </c>
      <c r="V153" s="150">
        <f t="shared" si="100"/>
        <v>5870.5702140591657</v>
      </c>
      <c r="W153" s="150">
        <f t="shared" si="101"/>
        <v>2817.8737027483999</v>
      </c>
      <c r="X153" s="150">
        <f t="shared" si="102"/>
        <v>352.23421284354998</v>
      </c>
      <c r="Y153" s="150">
        <f t="shared" si="103"/>
        <v>704.46842568709997</v>
      </c>
      <c r="Z153" s="150">
        <f t="shared" si="104"/>
        <v>51073.960862314743</v>
      </c>
      <c r="AA153" s="150">
        <f t="shared" si="105"/>
        <v>194068.43682840219</v>
      </c>
      <c r="AB153" s="24">
        <f t="shared" si="124"/>
        <v>190700.32561277918</v>
      </c>
      <c r="AC153" s="150">
        <f t="shared" si="106"/>
        <v>9428.3652819141589</v>
      </c>
      <c r="AD153" s="150">
        <f t="shared" si="107"/>
        <v>6953.0717418246004</v>
      </c>
      <c r="AE153" s="150">
        <f t="shared" si="108"/>
        <v>3337.4744360758082</v>
      </c>
      <c r="AF153" s="150">
        <f t="shared" si="109"/>
        <v>417.18430450947602</v>
      </c>
      <c r="AG153" s="150">
        <f t="shared" si="110"/>
        <v>834.36860901895204</v>
      </c>
      <c r="AH153" s="150">
        <f t="shared" si="111"/>
        <v>84132.168076077665</v>
      </c>
      <c r="AI153" s="150">
        <f t="shared" si="112"/>
        <v>229853.61129998681</v>
      </c>
      <c r="AJ153" s="20">
        <f t="shared" si="125"/>
        <v>225875.90581485128</v>
      </c>
      <c r="AK153" s="150">
        <f t="shared" si="113"/>
        <v>11019.529089357482</v>
      </c>
      <c r="AL153" s="150">
        <f t="shared" si="114"/>
        <v>8126.4963785822138</v>
      </c>
      <c r="AM153" s="150">
        <f t="shared" si="115"/>
        <v>3900.7182617194626</v>
      </c>
      <c r="AN153" s="150">
        <f t="shared" si="116"/>
        <v>487.58978271493282</v>
      </c>
      <c r="AO153" s="150">
        <f t="shared" si="117"/>
        <v>975.17956542986565</v>
      </c>
      <c r="AP153" s="150">
        <f t="shared" si="118"/>
        <v>119947.08654787348</v>
      </c>
      <c r="AQ153" s="150">
        <f t="shared" si="119"/>
        <v>268644.5083828831</v>
      </c>
      <c r="AR153" s="17">
        <f t="shared" si="126"/>
        <v>263986.04287614499</v>
      </c>
      <c r="AS153" s="150">
        <f t="shared" si="120"/>
        <v>112327.79909883853</v>
      </c>
    </row>
    <row r="154" spans="1:45" x14ac:dyDescent="0.3">
      <c r="A154">
        <v>9946</v>
      </c>
      <c r="B154" t="s">
        <v>1469</v>
      </c>
      <c r="C154" t="s">
        <v>1530</v>
      </c>
      <c r="D154" s="36">
        <v>279764.72517647059</v>
      </c>
      <c r="E154" s="6">
        <f t="shared" si="121"/>
        <v>341176.49411764706</v>
      </c>
      <c r="F154" s="150">
        <f t="shared" si="86"/>
        <v>15153.983536500582</v>
      </c>
      <c r="G154" s="150">
        <f t="shared" si="87"/>
        <v>9235.9537875744063</v>
      </c>
      <c r="H154" s="150">
        <f t="shared" si="88"/>
        <v>4433.257818035715</v>
      </c>
      <c r="I154" s="150">
        <f t="shared" si="89"/>
        <v>554.15722725446437</v>
      </c>
      <c r="J154" s="150">
        <f t="shared" si="90"/>
        <v>1108.3144545089287</v>
      </c>
      <c r="K154" s="150">
        <f t="shared" si="91"/>
        <v>369438.15150297625</v>
      </c>
      <c r="L154" s="32">
        <f t="shared" si="122"/>
        <v>361872.04992669227</v>
      </c>
      <c r="M154" s="150">
        <f t="shared" si="92"/>
        <v>18336.87514787936</v>
      </c>
      <c r="N154" s="150">
        <f t="shared" si="93"/>
        <v>11175.84238272469</v>
      </c>
      <c r="O154" s="150">
        <f t="shared" si="94"/>
        <v>5364.4043437078508</v>
      </c>
      <c r="P154" s="150">
        <f t="shared" si="95"/>
        <v>670.55054296348135</v>
      </c>
      <c r="Q154" s="150">
        <f t="shared" si="96"/>
        <v>1341.1010859269627</v>
      </c>
      <c r="R154" s="150">
        <f t="shared" si="97"/>
        <v>71670.677200413425</v>
      </c>
      <c r="S154" s="150">
        <f t="shared" si="98"/>
        <v>447033.69530898758</v>
      </c>
      <c r="T154" s="28">
        <f t="shared" si="123"/>
        <v>437889.55189557467</v>
      </c>
      <c r="U154" s="150">
        <f t="shared" si="99"/>
        <v>21194.462002042663</v>
      </c>
      <c r="V154" s="150">
        <f t="shared" si="100"/>
        <v>15630.134219795475</v>
      </c>
      <c r="W154" s="150">
        <f t="shared" si="101"/>
        <v>7502.4644255018275</v>
      </c>
      <c r="X154" s="150">
        <f t="shared" si="102"/>
        <v>937.80805318772843</v>
      </c>
      <c r="Y154" s="150">
        <f t="shared" si="103"/>
        <v>1875.6161063754569</v>
      </c>
      <c r="Z154" s="150">
        <f t="shared" si="104"/>
        <v>135982.16771222063</v>
      </c>
      <c r="AA154" s="150">
        <f t="shared" si="105"/>
        <v>516698.65189406526</v>
      </c>
      <c r="AB154" s="24">
        <f t="shared" si="124"/>
        <v>507731.20436378766</v>
      </c>
      <c r="AC154" s="150">
        <f t="shared" si="106"/>
        <v>25102.606638901343</v>
      </c>
      <c r="AD154" s="150">
        <f t="shared" si="107"/>
        <v>18512.246783850547</v>
      </c>
      <c r="AE154" s="150">
        <f t="shared" si="108"/>
        <v>8885.8784562482633</v>
      </c>
      <c r="AF154" s="150">
        <f t="shared" si="109"/>
        <v>1110.7348070310329</v>
      </c>
      <c r="AG154" s="150">
        <f t="shared" si="110"/>
        <v>2221.4696140620658</v>
      </c>
      <c r="AH154" s="150">
        <f t="shared" si="111"/>
        <v>223998.18608459161</v>
      </c>
      <c r="AI154" s="150">
        <f t="shared" si="112"/>
        <v>611975.10029258009</v>
      </c>
      <c r="AJ154" s="20">
        <f t="shared" si="125"/>
        <v>601384.63491145032</v>
      </c>
      <c r="AK154" s="150">
        <f t="shared" si="113"/>
        <v>29339.010083401437</v>
      </c>
      <c r="AL154" s="150">
        <f t="shared" si="114"/>
        <v>21636.438114602828</v>
      </c>
      <c r="AM154" s="150">
        <f t="shared" si="115"/>
        <v>10385.490295009358</v>
      </c>
      <c r="AN154" s="150">
        <f t="shared" si="116"/>
        <v>1298.1862868761698</v>
      </c>
      <c r="AO154" s="150">
        <f t="shared" si="117"/>
        <v>2596.3725737523396</v>
      </c>
      <c r="AP154" s="150">
        <f t="shared" si="118"/>
        <v>319353.82657153776</v>
      </c>
      <c r="AQ154" s="150">
        <f t="shared" si="119"/>
        <v>715254.15254885389</v>
      </c>
      <c r="AR154" s="17">
        <f t="shared" si="126"/>
        <v>702851.19364134804</v>
      </c>
      <c r="AS154" s="150">
        <f t="shared" si="120"/>
        <v>299067.8098567705</v>
      </c>
    </row>
    <row r="155" spans="1:45" x14ac:dyDescent="0.3">
      <c r="A155">
        <v>9887</v>
      </c>
      <c r="B155" t="s">
        <v>1312</v>
      </c>
      <c r="C155" t="s">
        <v>1311</v>
      </c>
      <c r="D155" s="36">
        <v>562900.09411764692</v>
      </c>
      <c r="E155" s="6">
        <f t="shared" si="121"/>
        <v>686463.52941176447</v>
      </c>
      <c r="F155" s="150">
        <f t="shared" si="86"/>
        <v>30490.544344262005</v>
      </c>
      <c r="G155" s="150">
        <f t="shared" si="87"/>
        <v>18583.183612631954</v>
      </c>
      <c r="H155" s="150">
        <f t="shared" si="88"/>
        <v>8919.9281340633388</v>
      </c>
      <c r="I155" s="150">
        <f t="shared" si="89"/>
        <v>1114.9910167579174</v>
      </c>
      <c r="J155" s="150">
        <f t="shared" si="90"/>
        <v>2229.9820335158347</v>
      </c>
      <c r="K155" s="150">
        <f t="shared" si="91"/>
        <v>743327.34450527816</v>
      </c>
      <c r="L155" s="32">
        <f t="shared" si="122"/>
        <v>728103.98392360564</v>
      </c>
      <c r="M155" s="150">
        <f t="shared" si="92"/>
        <v>36894.675481528298</v>
      </c>
      <c r="N155" s="150">
        <f t="shared" si="93"/>
        <v>22486.332846685866</v>
      </c>
      <c r="O155" s="150">
        <f t="shared" si="94"/>
        <v>10793.439766409214</v>
      </c>
      <c r="P155" s="150">
        <f t="shared" si="95"/>
        <v>1349.1799708011517</v>
      </c>
      <c r="Q155" s="150">
        <f t="shared" si="96"/>
        <v>2698.3599416023035</v>
      </c>
      <c r="R155" s="150">
        <f t="shared" si="97"/>
        <v>144204.85254579643</v>
      </c>
      <c r="S155" s="150">
        <f t="shared" si="98"/>
        <v>899453.31386743451</v>
      </c>
      <c r="T155" s="28">
        <f t="shared" si="123"/>
        <v>881054.85714710073</v>
      </c>
      <c r="U155" s="150">
        <f t="shared" si="99"/>
        <v>42644.277788049381</v>
      </c>
      <c r="V155" s="150">
        <f t="shared" si="100"/>
        <v>31448.582439564441</v>
      </c>
      <c r="W155" s="150">
        <f t="shared" si="101"/>
        <v>15095.319570990931</v>
      </c>
      <c r="X155" s="150">
        <f t="shared" si="102"/>
        <v>1886.9149463738663</v>
      </c>
      <c r="Y155" s="150">
        <f t="shared" si="103"/>
        <v>3773.8298927477326</v>
      </c>
      <c r="Z155" s="150">
        <f t="shared" si="104"/>
        <v>273602.66722421063</v>
      </c>
      <c r="AA155" s="150">
        <f t="shared" si="105"/>
        <v>1039622.5599856013</v>
      </c>
      <c r="AB155" s="24">
        <f t="shared" si="124"/>
        <v>1021579.6238877631</v>
      </c>
      <c r="AC155" s="150">
        <f t="shared" si="106"/>
        <v>50507.652924158734</v>
      </c>
      <c r="AD155" s="150">
        <f t="shared" si="107"/>
        <v>37247.531654984319</v>
      </c>
      <c r="AE155" s="150">
        <f t="shared" si="108"/>
        <v>17878.815194392471</v>
      </c>
      <c r="AF155" s="150">
        <f t="shared" si="109"/>
        <v>2234.8518992990589</v>
      </c>
      <c r="AG155" s="150">
        <f t="shared" si="110"/>
        <v>4469.7037985981178</v>
      </c>
      <c r="AH155" s="150">
        <f t="shared" si="111"/>
        <v>450695.13302531024</v>
      </c>
      <c r="AI155" s="150">
        <f t="shared" si="112"/>
        <v>1231323.3604953494</v>
      </c>
      <c r="AJ155" s="20">
        <f t="shared" si="125"/>
        <v>1210014.8343542241</v>
      </c>
      <c r="AK155" s="150">
        <f t="shared" si="113"/>
        <v>59031.500582669731</v>
      </c>
      <c r="AL155" s="150">
        <f t="shared" si="114"/>
        <v>43533.555001968823</v>
      </c>
      <c r="AM155" s="150">
        <f t="shared" si="115"/>
        <v>20896.106400945038</v>
      </c>
      <c r="AN155" s="150">
        <f t="shared" si="116"/>
        <v>2612.0133001181298</v>
      </c>
      <c r="AO155" s="150">
        <f t="shared" si="117"/>
        <v>5224.0266002362596</v>
      </c>
      <c r="AP155" s="150">
        <f t="shared" si="118"/>
        <v>642555.27182905993</v>
      </c>
      <c r="AQ155" s="150">
        <f t="shared" si="119"/>
        <v>1439125.7851890521</v>
      </c>
      <c r="AR155" s="17">
        <f t="shared" si="126"/>
        <v>1414170.4348246753</v>
      </c>
      <c r="AS155" s="150">
        <f t="shared" si="120"/>
        <v>601738.8296889303</v>
      </c>
    </row>
    <row r="156" spans="1:45" x14ac:dyDescent="0.3">
      <c r="A156">
        <v>9976</v>
      </c>
      <c r="B156" t="s">
        <v>1626</v>
      </c>
      <c r="C156" t="s">
        <v>1670</v>
      </c>
      <c r="D156" s="36">
        <v>95737.411764705874</v>
      </c>
      <c r="E156" s="6">
        <f t="shared" si="121"/>
        <v>116752.94117647057</v>
      </c>
      <c r="F156" s="150">
        <f t="shared" si="86"/>
        <v>5185.7973187805901</v>
      </c>
      <c r="G156" s="150">
        <f t="shared" si="87"/>
        <v>3160.6068643680919</v>
      </c>
      <c r="H156" s="150">
        <f t="shared" si="88"/>
        <v>1517.0912948966841</v>
      </c>
      <c r="I156" s="150">
        <f t="shared" si="89"/>
        <v>189.63641186208551</v>
      </c>
      <c r="J156" s="150">
        <f t="shared" si="90"/>
        <v>379.27282372417102</v>
      </c>
      <c r="K156" s="150">
        <f t="shared" si="91"/>
        <v>126424.27457472368</v>
      </c>
      <c r="L156" s="32">
        <f t="shared" si="122"/>
        <v>123835.10261387202</v>
      </c>
      <c r="M156" s="150">
        <f t="shared" si="92"/>
        <v>6275.0047040532872</v>
      </c>
      <c r="N156" s="150">
        <f t="shared" si="93"/>
        <v>3824.4500743882636</v>
      </c>
      <c r="O156" s="150">
        <f t="shared" si="94"/>
        <v>1835.7360357063665</v>
      </c>
      <c r="P156" s="150">
        <f t="shared" si="95"/>
        <v>229.46700446329581</v>
      </c>
      <c r="Q156" s="150">
        <f t="shared" si="96"/>
        <v>458.93400892659162</v>
      </c>
      <c r="R156" s="150">
        <f t="shared" si="97"/>
        <v>24526.198327051934</v>
      </c>
      <c r="S156" s="150">
        <f t="shared" si="98"/>
        <v>152978.00297553054</v>
      </c>
      <c r="T156" s="28">
        <f t="shared" si="123"/>
        <v>149848.81425220874</v>
      </c>
      <c r="U156" s="150">
        <f t="shared" si="99"/>
        <v>7252.890565603112</v>
      </c>
      <c r="V156" s="150">
        <f t="shared" si="100"/>
        <v>5348.7393551645364</v>
      </c>
      <c r="W156" s="150">
        <f t="shared" si="101"/>
        <v>2567.3948904789777</v>
      </c>
      <c r="X156" s="150">
        <f t="shared" si="102"/>
        <v>320.92436130987221</v>
      </c>
      <c r="Y156" s="150">
        <f t="shared" si="103"/>
        <v>641.84872261974442</v>
      </c>
      <c r="Z156" s="150">
        <f t="shared" si="104"/>
        <v>46534.032389931468</v>
      </c>
      <c r="AA156" s="150">
        <f t="shared" si="105"/>
        <v>176817.8299227946</v>
      </c>
      <c r="AB156" s="24">
        <f t="shared" si="124"/>
        <v>173749.10774510389</v>
      </c>
      <c r="AC156" s="150">
        <f t="shared" si="106"/>
        <v>8590.2845208237177</v>
      </c>
      <c r="AD156" s="150">
        <f t="shared" si="107"/>
        <v>6335.0180832033311</v>
      </c>
      <c r="AE156" s="150">
        <f t="shared" si="108"/>
        <v>3040.8086799375992</v>
      </c>
      <c r="AF156" s="150">
        <f t="shared" si="109"/>
        <v>380.1010849921999</v>
      </c>
      <c r="AG156" s="150">
        <f t="shared" si="110"/>
        <v>760.2021699843998</v>
      </c>
      <c r="AH156" s="150">
        <f t="shared" si="111"/>
        <v>76653.718806760313</v>
      </c>
      <c r="AI156" s="150">
        <f t="shared" si="112"/>
        <v>209422.08539515146</v>
      </c>
      <c r="AJ156" s="20">
        <f t="shared" si="125"/>
        <v>205797.95535397661</v>
      </c>
      <c r="AK156" s="150">
        <f t="shared" si="113"/>
        <v>10040.010896126003</v>
      </c>
      <c r="AL156" s="150">
        <f t="shared" si="114"/>
        <v>7404.1378290014763</v>
      </c>
      <c r="AM156" s="150">
        <f t="shared" si="115"/>
        <v>3553.9861579207086</v>
      </c>
      <c r="AN156" s="150">
        <f t="shared" si="116"/>
        <v>444.24826974008857</v>
      </c>
      <c r="AO156" s="150">
        <f t="shared" si="117"/>
        <v>888.49653948017715</v>
      </c>
      <c r="AP156" s="150">
        <f t="shared" si="118"/>
        <v>109285.0743560618</v>
      </c>
      <c r="AQ156" s="150">
        <f t="shared" si="119"/>
        <v>244764.88690913972</v>
      </c>
      <c r="AR156" s="17">
        <f t="shared" si="126"/>
        <v>240520.50912605925</v>
      </c>
      <c r="AS156" s="150">
        <f t="shared" si="120"/>
        <v>102343.06001146448</v>
      </c>
    </row>
    <row r="157" spans="1:45" x14ac:dyDescent="0.3">
      <c r="A157">
        <v>9972</v>
      </c>
      <c r="B157" t="s">
        <v>1576</v>
      </c>
      <c r="C157" t="s">
        <v>1627</v>
      </c>
      <c r="D157" s="36">
        <v>252783.81176470584</v>
      </c>
      <c r="E157" s="6">
        <f t="shared" si="121"/>
        <v>308272.94117647049</v>
      </c>
      <c r="F157" s="150">
        <f t="shared" si="86"/>
        <v>13692.511517883066</v>
      </c>
      <c r="G157" s="150">
        <f t="shared" si="87"/>
        <v>8345.2250895213601</v>
      </c>
      <c r="H157" s="150">
        <f t="shared" si="88"/>
        <v>4005.7080429702528</v>
      </c>
      <c r="I157" s="150">
        <f t="shared" si="89"/>
        <v>500.7135053712816</v>
      </c>
      <c r="J157" s="150">
        <f t="shared" si="90"/>
        <v>1001.4270107425632</v>
      </c>
      <c r="K157" s="150">
        <f t="shared" si="91"/>
        <v>333809.00358085439</v>
      </c>
      <c r="L157" s="32">
        <f t="shared" si="122"/>
        <v>326972.58774806635</v>
      </c>
      <c r="M157" s="150">
        <f t="shared" si="92"/>
        <v>16568.440473725219</v>
      </c>
      <c r="N157" s="150">
        <f t="shared" si="93"/>
        <v>10098.028031963979</v>
      </c>
      <c r="O157" s="150">
        <f t="shared" si="94"/>
        <v>4847.0534553427096</v>
      </c>
      <c r="P157" s="150">
        <f t="shared" si="95"/>
        <v>605.8816819178387</v>
      </c>
      <c r="Q157" s="150">
        <f t="shared" si="96"/>
        <v>1211.7633638356774</v>
      </c>
      <c r="R157" s="150">
        <f t="shared" si="97"/>
        <v>64758.653768984994</v>
      </c>
      <c r="S157" s="150">
        <f t="shared" si="98"/>
        <v>403921.12127855915</v>
      </c>
      <c r="T157" s="28">
        <f t="shared" si="123"/>
        <v>395658.8522383591</v>
      </c>
      <c r="U157" s="150">
        <f t="shared" si="99"/>
        <v>19150.437532105141</v>
      </c>
      <c r="V157" s="150">
        <f t="shared" si="100"/>
        <v>14122.741542850397</v>
      </c>
      <c r="W157" s="150">
        <f t="shared" si="101"/>
        <v>6778.9159405681912</v>
      </c>
      <c r="X157" s="150">
        <f t="shared" si="102"/>
        <v>847.3644925710239</v>
      </c>
      <c r="Y157" s="150">
        <f t="shared" si="103"/>
        <v>1694.7289851420478</v>
      </c>
      <c r="Z157" s="150">
        <f t="shared" si="104"/>
        <v>122867.85142279846</v>
      </c>
      <c r="AA157" s="150">
        <f t="shared" si="105"/>
        <v>466867.48901984788</v>
      </c>
      <c r="AB157" s="24">
        <f t="shared" si="124"/>
        <v>458764.87505708431</v>
      </c>
      <c r="AC157" s="150">
        <f t="shared" si="106"/>
        <v>22681.675066107218</v>
      </c>
      <c r="AD157" s="150">
        <f t="shared" si="107"/>
        <v>16726.899016303258</v>
      </c>
      <c r="AE157" s="150">
        <f t="shared" si="108"/>
        <v>8028.911527825564</v>
      </c>
      <c r="AF157" s="150">
        <f t="shared" si="109"/>
        <v>1003.6139409781955</v>
      </c>
      <c r="AG157" s="150">
        <f t="shared" si="110"/>
        <v>2007.227881956391</v>
      </c>
      <c r="AH157" s="150">
        <f t="shared" si="111"/>
        <v>202395.47809726943</v>
      </c>
      <c r="AI157" s="150">
        <f t="shared" si="112"/>
        <v>552955.33938192588</v>
      </c>
      <c r="AJ157" s="20">
        <f t="shared" si="125"/>
        <v>543386.23374962911</v>
      </c>
      <c r="AK157" s="150">
        <f t="shared" si="113"/>
        <v>26509.513655115763</v>
      </c>
      <c r="AL157" s="150">
        <f t="shared" si="114"/>
        <v>19549.788831206311</v>
      </c>
      <c r="AM157" s="150">
        <f t="shared" si="115"/>
        <v>9383.8986389790298</v>
      </c>
      <c r="AN157" s="150">
        <f t="shared" si="116"/>
        <v>1172.9873298723787</v>
      </c>
      <c r="AO157" s="150">
        <f t="shared" si="117"/>
        <v>2345.9746597447574</v>
      </c>
      <c r="AP157" s="150">
        <f t="shared" si="118"/>
        <v>288554.88314860518</v>
      </c>
      <c r="AQ157" s="150">
        <f t="shared" si="119"/>
        <v>646274.01094896905</v>
      </c>
      <c r="AR157" s="17">
        <f t="shared" si="126"/>
        <v>635067.21127891517</v>
      </c>
      <c r="AS157" s="150">
        <f t="shared" si="120"/>
        <v>270225.27913063334</v>
      </c>
    </row>
    <row r="158" spans="1:45" x14ac:dyDescent="0.3">
      <c r="A158">
        <v>9975</v>
      </c>
      <c r="B158" t="s">
        <v>1624</v>
      </c>
      <c r="C158" t="s">
        <v>1623</v>
      </c>
      <c r="D158" s="36">
        <v>139729.92941176469</v>
      </c>
      <c r="E158" s="6">
        <f t="shared" si="121"/>
        <v>170402.35294117645</v>
      </c>
      <c r="F158" s="150">
        <f t="shared" si="86"/>
        <v>7568.7349379969592</v>
      </c>
      <c r="G158" s="150">
        <f t="shared" si="87"/>
        <v>4612.9445732446911</v>
      </c>
      <c r="H158" s="150">
        <f t="shared" si="88"/>
        <v>2214.2133951574519</v>
      </c>
      <c r="I158" s="150">
        <f t="shared" si="89"/>
        <v>276.77667439468149</v>
      </c>
      <c r="J158" s="150">
        <f t="shared" si="90"/>
        <v>553.55334878936299</v>
      </c>
      <c r="K158" s="150">
        <f t="shared" si="91"/>
        <v>184517.78292978765</v>
      </c>
      <c r="L158" s="32">
        <f t="shared" si="122"/>
        <v>180738.85462312022</v>
      </c>
      <c r="M158" s="150">
        <f t="shared" si="92"/>
        <v>9158.4465068972822</v>
      </c>
      <c r="N158" s="150">
        <f t="shared" si="93"/>
        <v>5581.8318991792112</v>
      </c>
      <c r="O158" s="150">
        <f t="shared" si="94"/>
        <v>2679.2793116060216</v>
      </c>
      <c r="P158" s="150">
        <f t="shared" si="95"/>
        <v>334.9099139507527</v>
      </c>
      <c r="Q158" s="150">
        <f t="shared" si="96"/>
        <v>669.81982790150539</v>
      </c>
      <c r="R158" s="150">
        <f t="shared" si="97"/>
        <v>35796.287969436278</v>
      </c>
      <c r="S158" s="150">
        <f t="shared" si="98"/>
        <v>223273.27596716845</v>
      </c>
      <c r="T158" s="28">
        <f t="shared" si="123"/>
        <v>218706.18655701753</v>
      </c>
      <c r="U158" s="150">
        <f t="shared" si="99"/>
        <v>10585.682943400703</v>
      </c>
      <c r="V158" s="150">
        <f t="shared" si="100"/>
        <v>7806.5508432158576</v>
      </c>
      <c r="W158" s="150">
        <f t="shared" si="101"/>
        <v>3747.1444047436121</v>
      </c>
      <c r="X158" s="150">
        <f t="shared" si="102"/>
        <v>468.39305059295151</v>
      </c>
      <c r="Y158" s="150">
        <f t="shared" si="103"/>
        <v>936.78610118590302</v>
      </c>
      <c r="Z158" s="150">
        <f t="shared" si="104"/>
        <v>67916.992335977964</v>
      </c>
      <c r="AA158" s="150">
        <f t="shared" si="105"/>
        <v>258067.79646994572</v>
      </c>
      <c r="AB158" s="24">
        <f t="shared" si="124"/>
        <v>253588.95872648462</v>
      </c>
      <c r="AC158" s="150">
        <f t="shared" si="106"/>
        <v>12537.625862204242</v>
      </c>
      <c r="AD158" s="150">
        <f t="shared" si="107"/>
        <v>9246.0367715370521</v>
      </c>
      <c r="AE158" s="150">
        <f t="shared" si="108"/>
        <v>4438.0976503377851</v>
      </c>
      <c r="AF158" s="150">
        <f t="shared" si="109"/>
        <v>554.76220629222314</v>
      </c>
      <c r="AG158" s="150">
        <f t="shared" si="110"/>
        <v>1109.5244125844463</v>
      </c>
      <c r="AH158" s="150">
        <f t="shared" si="111"/>
        <v>111877.04493559833</v>
      </c>
      <c r="AI158" s="150">
        <f t="shared" si="112"/>
        <v>305654.1081499852</v>
      </c>
      <c r="AJ158" s="20">
        <f t="shared" si="125"/>
        <v>300364.64580190124</v>
      </c>
      <c r="AK158" s="150">
        <f t="shared" si="113"/>
        <v>14653.51932906774</v>
      </c>
      <c r="AL158" s="150">
        <f t="shared" si="114"/>
        <v>10806.430183678274</v>
      </c>
      <c r="AM158" s="150">
        <f t="shared" si="115"/>
        <v>5187.0864881655716</v>
      </c>
      <c r="AN158" s="150">
        <f t="shared" si="116"/>
        <v>648.38581102069645</v>
      </c>
      <c r="AO158" s="150">
        <f t="shared" si="117"/>
        <v>1296.7716220413929</v>
      </c>
      <c r="AP158" s="150">
        <f t="shared" si="118"/>
        <v>159502.90951109133</v>
      </c>
      <c r="AQ158" s="150">
        <f t="shared" si="119"/>
        <v>357237.36144390987</v>
      </c>
      <c r="AR158" s="17">
        <f t="shared" si="126"/>
        <v>351042.63989154249</v>
      </c>
      <c r="AS158" s="150">
        <f t="shared" si="120"/>
        <v>149370.95423398365</v>
      </c>
    </row>
    <row r="159" spans="1:45" x14ac:dyDescent="0.3">
      <c r="A159">
        <v>9885</v>
      </c>
      <c r="B159" t="s">
        <v>1310</v>
      </c>
      <c r="C159" t="s">
        <v>1309</v>
      </c>
      <c r="D159" s="36">
        <v>583369.22352941171</v>
      </c>
      <c r="E159" s="6">
        <f t="shared" si="121"/>
        <v>711425.88235294109</v>
      </c>
      <c r="F159" s="150">
        <f t="shared" si="86"/>
        <v>31599.293311511978</v>
      </c>
      <c r="G159" s="150">
        <f t="shared" si="87"/>
        <v>19258.936902113641</v>
      </c>
      <c r="H159" s="150">
        <f t="shared" si="88"/>
        <v>9244.2897130145466</v>
      </c>
      <c r="I159" s="150">
        <f t="shared" si="89"/>
        <v>1155.5362141268183</v>
      </c>
      <c r="J159" s="150">
        <f t="shared" si="90"/>
        <v>2311.0724282536366</v>
      </c>
      <c r="K159" s="150">
        <f t="shared" si="91"/>
        <v>770357.4760845456</v>
      </c>
      <c r="L159" s="32">
        <f t="shared" si="122"/>
        <v>754580.53780572128</v>
      </c>
      <c r="M159" s="150">
        <f t="shared" si="92"/>
        <v>38236.302343787502</v>
      </c>
      <c r="N159" s="150">
        <f t="shared" si="93"/>
        <v>23304.019078833895</v>
      </c>
      <c r="O159" s="150">
        <f t="shared" si="94"/>
        <v>11185.92915784027</v>
      </c>
      <c r="P159" s="150">
        <f t="shared" si="95"/>
        <v>1398.2411447300337</v>
      </c>
      <c r="Q159" s="150">
        <f t="shared" si="96"/>
        <v>2796.4822894600675</v>
      </c>
      <c r="R159" s="150">
        <f t="shared" si="97"/>
        <v>149448.67435256176</v>
      </c>
      <c r="S159" s="150">
        <f t="shared" si="98"/>
        <v>932160.7631533558</v>
      </c>
      <c r="T159" s="28">
        <f t="shared" si="123"/>
        <v>913093.27049659076</v>
      </c>
      <c r="U159" s="150">
        <f t="shared" si="99"/>
        <v>44194.98145613652</v>
      </c>
      <c r="V159" s="150">
        <f t="shared" si="100"/>
        <v>32592.16921543991</v>
      </c>
      <c r="W159" s="150">
        <f t="shared" si="101"/>
        <v>15644.241223411158</v>
      </c>
      <c r="X159" s="150">
        <f t="shared" si="102"/>
        <v>1955.5301529263947</v>
      </c>
      <c r="Y159" s="150">
        <f t="shared" si="103"/>
        <v>3911.0603058527895</v>
      </c>
      <c r="Z159" s="150">
        <f t="shared" si="104"/>
        <v>283551.8721743272</v>
      </c>
      <c r="AA159" s="150">
        <f t="shared" si="105"/>
        <v>1077427.0815021459</v>
      </c>
      <c r="AB159" s="24">
        <f t="shared" si="124"/>
        <v>1058728.0375126689</v>
      </c>
      <c r="AC159" s="150">
        <f t="shared" si="106"/>
        <v>52344.297996335677</v>
      </c>
      <c r="AD159" s="150">
        <f t="shared" si="107"/>
        <v>38601.989672813921</v>
      </c>
      <c r="AE159" s="150">
        <f t="shared" si="108"/>
        <v>18528.955042950682</v>
      </c>
      <c r="AF159" s="150">
        <f t="shared" si="109"/>
        <v>2316.1193803688352</v>
      </c>
      <c r="AG159" s="150">
        <f t="shared" si="110"/>
        <v>4632.2387607376704</v>
      </c>
      <c r="AH159" s="150">
        <f t="shared" si="111"/>
        <v>467084.0750410484</v>
      </c>
      <c r="AI159" s="150">
        <f t="shared" si="112"/>
        <v>1276098.8321591378</v>
      </c>
      <c r="AJ159" s="20">
        <f t="shared" si="125"/>
        <v>1254015.4491940136</v>
      </c>
      <c r="AK159" s="150">
        <f t="shared" si="113"/>
        <v>61178.104282730223</v>
      </c>
      <c r="AL159" s="150">
        <f t="shared" si="114"/>
        <v>45116.596078709605</v>
      </c>
      <c r="AM159" s="150">
        <f t="shared" si="115"/>
        <v>21655.966117780608</v>
      </c>
      <c r="AN159" s="150">
        <f t="shared" si="116"/>
        <v>2706.995764722576</v>
      </c>
      <c r="AO159" s="150">
        <f t="shared" si="117"/>
        <v>5413.9915294451521</v>
      </c>
      <c r="AP159" s="150">
        <f t="shared" si="118"/>
        <v>665920.95812175376</v>
      </c>
      <c r="AQ159" s="150">
        <f t="shared" si="119"/>
        <v>1491457.7216102348</v>
      </c>
      <c r="AR159" s="17">
        <f t="shared" si="126"/>
        <v>1465594.9024046508</v>
      </c>
      <c r="AS159" s="150">
        <f t="shared" si="120"/>
        <v>623620.27917828201</v>
      </c>
    </row>
    <row r="160" spans="1:45" x14ac:dyDescent="0.3">
      <c r="A160">
        <v>9945</v>
      </c>
      <c r="B160" t="s">
        <v>1471</v>
      </c>
      <c r="C160" t="s">
        <v>1531</v>
      </c>
      <c r="D160" s="36">
        <v>298527.28023529408</v>
      </c>
      <c r="E160" s="6">
        <f t="shared" si="121"/>
        <v>364057.65882352932</v>
      </c>
      <c r="F160" s="150">
        <f t="shared" si="86"/>
        <v>16170.292688001893</v>
      </c>
      <c r="G160" s="150">
        <f t="shared" si="87"/>
        <v>9855.3674443562104</v>
      </c>
      <c r="H160" s="150">
        <f t="shared" si="88"/>
        <v>4730.5763732909809</v>
      </c>
      <c r="I160" s="150">
        <f t="shared" si="89"/>
        <v>591.32204666137261</v>
      </c>
      <c r="J160" s="150">
        <f t="shared" si="90"/>
        <v>1182.6440933227452</v>
      </c>
      <c r="K160" s="150">
        <f t="shared" si="91"/>
        <v>394214.69777424837</v>
      </c>
      <c r="L160" s="32">
        <f t="shared" si="122"/>
        <v>386141.17197814491</v>
      </c>
      <c r="M160" s="150">
        <f t="shared" si="92"/>
        <v>19566.646447144623</v>
      </c>
      <c r="N160" s="150">
        <f t="shared" si="93"/>
        <v>11925.355595665804</v>
      </c>
      <c r="O160" s="150">
        <f t="shared" si="94"/>
        <v>5724.1706859195856</v>
      </c>
      <c r="P160" s="150">
        <f t="shared" si="95"/>
        <v>715.5213357399482</v>
      </c>
      <c r="Q160" s="150">
        <f t="shared" si="96"/>
        <v>1431.0426714798964</v>
      </c>
      <c r="R160" s="150">
        <f t="shared" si="97"/>
        <v>76477.30543500479</v>
      </c>
      <c r="S160" s="150">
        <f t="shared" si="98"/>
        <v>477014.22382663214</v>
      </c>
      <c r="T160" s="28">
        <f t="shared" si="123"/>
        <v>467256.82406307821</v>
      </c>
      <c r="U160" s="150">
        <f t="shared" si="99"/>
        <v>22615.878729990149</v>
      </c>
      <c r="V160" s="150">
        <f t="shared" si="100"/>
        <v>16678.376644535507</v>
      </c>
      <c r="W160" s="150">
        <f t="shared" si="101"/>
        <v>8005.6207893770443</v>
      </c>
      <c r="X160" s="150">
        <f t="shared" si="102"/>
        <v>1000.7025986721305</v>
      </c>
      <c r="Y160" s="150">
        <f t="shared" si="103"/>
        <v>2001.4051973442611</v>
      </c>
      <c r="Z160" s="150">
        <f t="shared" si="104"/>
        <v>145101.87680745893</v>
      </c>
      <c r="AA160" s="150">
        <f t="shared" si="105"/>
        <v>551351.29403423169</v>
      </c>
      <c r="AB160" s="24">
        <f t="shared" si="124"/>
        <v>541782.44034769968</v>
      </c>
      <c r="AC160" s="150">
        <f t="shared" si="106"/>
        <v>26786.124955534295</v>
      </c>
      <c r="AD160" s="150">
        <f t="shared" si="107"/>
        <v>19753.779465733256</v>
      </c>
      <c r="AE160" s="150">
        <f t="shared" si="108"/>
        <v>9481.8141435519628</v>
      </c>
      <c r="AF160" s="150">
        <f t="shared" si="109"/>
        <v>1185.2267679439954</v>
      </c>
      <c r="AG160" s="150">
        <f t="shared" si="110"/>
        <v>2370.4535358879907</v>
      </c>
      <c r="AH160" s="150">
        <f t="shared" si="111"/>
        <v>239020.73153537238</v>
      </c>
      <c r="AI160" s="150">
        <f t="shared" si="112"/>
        <v>653017.50299944647</v>
      </c>
      <c r="AJ160" s="20">
        <f t="shared" si="125"/>
        <v>641716.78299387591</v>
      </c>
      <c r="AK160" s="150">
        <f t="shared" si="113"/>
        <v>31306.644822605842</v>
      </c>
      <c r="AL160" s="150">
        <f t="shared" si="114"/>
        <v>23087.496181862716</v>
      </c>
      <c r="AM160" s="150">
        <f t="shared" si="115"/>
        <v>11081.998167294103</v>
      </c>
      <c r="AN160" s="150">
        <f t="shared" si="116"/>
        <v>1385.2497709117629</v>
      </c>
      <c r="AO160" s="150">
        <f t="shared" si="117"/>
        <v>2770.4995418235258</v>
      </c>
      <c r="AP160" s="150">
        <f t="shared" si="118"/>
        <v>340771.4436442937</v>
      </c>
      <c r="AQ160" s="150">
        <f t="shared" si="119"/>
        <v>763223.01427645341</v>
      </c>
      <c r="AR160" s="17">
        <f t="shared" si="126"/>
        <v>749988.24499954656</v>
      </c>
      <c r="AS160" s="150">
        <f t="shared" si="120"/>
        <v>319124.93551912805</v>
      </c>
    </row>
    <row r="161" spans="1:45" x14ac:dyDescent="0.3">
      <c r="A161">
        <v>9888</v>
      </c>
      <c r="B161" t="s">
        <v>1314</v>
      </c>
      <c r="C161" t="s">
        <v>1313</v>
      </c>
      <c r="D161" s="36">
        <v>383547.76470588229</v>
      </c>
      <c r="E161" s="6">
        <f t="shared" si="121"/>
        <v>467741.17647058814</v>
      </c>
      <c r="F161" s="150">
        <f t="shared" si="86"/>
        <v>20775.58744458673</v>
      </c>
      <c r="G161" s="150">
        <f t="shared" si="87"/>
        <v>12662.17328834609</v>
      </c>
      <c r="H161" s="150">
        <f t="shared" si="88"/>
        <v>6077.8431784061231</v>
      </c>
      <c r="I161" s="150">
        <f t="shared" si="89"/>
        <v>759.73039730076539</v>
      </c>
      <c r="J161" s="150">
        <f t="shared" si="90"/>
        <v>1519.4607946015308</v>
      </c>
      <c r="K161" s="150">
        <f t="shared" si="91"/>
        <v>506486.93153384357</v>
      </c>
      <c r="L161" s="32">
        <f t="shared" si="122"/>
        <v>496114.06788818253</v>
      </c>
      <c r="M161" s="150">
        <f t="shared" si="92"/>
        <v>25139.221787963579</v>
      </c>
      <c r="N161" s="150">
        <f t="shared" si="93"/>
        <v>15321.693476171764</v>
      </c>
      <c r="O161" s="150">
        <f t="shared" si="94"/>
        <v>7354.4128685624464</v>
      </c>
      <c r="P161" s="150">
        <f t="shared" si="95"/>
        <v>919.3016085703058</v>
      </c>
      <c r="Q161" s="150">
        <f t="shared" si="96"/>
        <v>1838.6032171406116</v>
      </c>
      <c r="R161" s="150">
        <f t="shared" si="97"/>
        <v>98258.020262689504</v>
      </c>
      <c r="S161" s="150">
        <f t="shared" si="98"/>
        <v>612867.7390468705</v>
      </c>
      <c r="T161" s="28">
        <f t="shared" si="123"/>
        <v>600331.43460694421</v>
      </c>
      <c r="U161" s="150">
        <f t="shared" si="99"/>
        <v>29056.874557360792</v>
      </c>
      <c r="V161" s="150">
        <f t="shared" si="100"/>
        <v>21428.373567375213</v>
      </c>
      <c r="W161" s="150">
        <f t="shared" si="101"/>
        <v>10285.619312340103</v>
      </c>
      <c r="X161" s="150">
        <f t="shared" si="102"/>
        <v>1285.7024140425128</v>
      </c>
      <c r="Y161" s="150">
        <f t="shared" si="103"/>
        <v>2571.4048280850257</v>
      </c>
      <c r="Z161" s="150">
        <f t="shared" si="104"/>
        <v>186426.85003616437</v>
      </c>
      <c r="AA161" s="150">
        <f t="shared" si="105"/>
        <v>708375.9856983542</v>
      </c>
      <c r="AB161" s="24">
        <f t="shared" si="124"/>
        <v>696081.92520453839</v>
      </c>
      <c r="AC161" s="150">
        <f t="shared" si="106"/>
        <v>34414.80572137337</v>
      </c>
      <c r="AD161" s="150">
        <f t="shared" si="107"/>
        <v>25379.650237001009</v>
      </c>
      <c r="AE161" s="150">
        <f t="shared" si="108"/>
        <v>12182.232113760485</v>
      </c>
      <c r="AF161" s="150">
        <f t="shared" si="109"/>
        <v>1522.7790142200606</v>
      </c>
      <c r="AG161" s="150">
        <f t="shared" si="110"/>
        <v>3045.5580284401212</v>
      </c>
      <c r="AH161" s="150">
        <f t="shared" si="111"/>
        <v>307093.76786771225</v>
      </c>
      <c r="AI161" s="150">
        <f t="shared" si="112"/>
        <v>838996.70204962022</v>
      </c>
      <c r="AJ161" s="20">
        <f t="shared" si="125"/>
        <v>824477.54020187445</v>
      </c>
      <c r="AK161" s="150">
        <f t="shared" si="113"/>
        <v>40222.768360356466</v>
      </c>
      <c r="AL161" s="150">
        <f t="shared" si="114"/>
        <v>29662.808525336623</v>
      </c>
      <c r="AM161" s="150">
        <f t="shared" si="115"/>
        <v>14238.14809216158</v>
      </c>
      <c r="AN161" s="150">
        <f t="shared" si="116"/>
        <v>1779.7685115201975</v>
      </c>
      <c r="AO161" s="150">
        <f t="shared" si="117"/>
        <v>3559.5370230403951</v>
      </c>
      <c r="AP161" s="150">
        <f t="shared" si="118"/>
        <v>437823.05383396859</v>
      </c>
      <c r="AQ161" s="150">
        <f t="shared" si="119"/>
        <v>980588.71158137603</v>
      </c>
      <c r="AR161" s="17">
        <f t="shared" si="126"/>
        <v>963584.6837801151</v>
      </c>
      <c r="AS161" s="150">
        <f t="shared" si="120"/>
        <v>410011.62635386985</v>
      </c>
    </row>
    <row r="162" spans="1:45" x14ac:dyDescent="0.3">
      <c r="A162">
        <v>9988</v>
      </c>
      <c r="B162" t="s">
        <v>1666</v>
      </c>
      <c r="C162" t="s">
        <v>1667</v>
      </c>
      <c r="D162" s="36">
        <v>450101.84917647054</v>
      </c>
      <c r="E162" s="6">
        <f t="shared" si="121"/>
        <v>548904.69411764701</v>
      </c>
      <c r="F162" s="150">
        <f t="shared" si="86"/>
        <v>24380.614846515196</v>
      </c>
      <c r="G162" s="150">
        <f t="shared" si="87"/>
        <v>14859.342528166946</v>
      </c>
      <c r="H162" s="150">
        <f t="shared" si="88"/>
        <v>7132.4844135201338</v>
      </c>
      <c r="I162" s="150">
        <f t="shared" si="89"/>
        <v>891.56055169001672</v>
      </c>
      <c r="J162" s="150">
        <f t="shared" si="90"/>
        <v>1783.1211033800334</v>
      </c>
      <c r="K162" s="150">
        <f t="shared" si="91"/>
        <v>594373.7011266778</v>
      </c>
      <c r="L162" s="32">
        <f t="shared" si="122"/>
        <v>582200.91448106233</v>
      </c>
      <c r="M162" s="150">
        <f t="shared" si="92"/>
        <v>29501.436991287701</v>
      </c>
      <c r="N162" s="150">
        <f t="shared" si="93"/>
        <v>17980.348735517506</v>
      </c>
      <c r="O162" s="150">
        <f t="shared" si="94"/>
        <v>8630.5673930484027</v>
      </c>
      <c r="P162" s="150">
        <f t="shared" si="95"/>
        <v>1078.8209241310503</v>
      </c>
      <c r="Q162" s="150">
        <f t="shared" si="96"/>
        <v>2157.6418482621007</v>
      </c>
      <c r="R162" s="150">
        <f t="shared" si="97"/>
        <v>115307.97644087375</v>
      </c>
      <c r="S162" s="150">
        <f t="shared" si="98"/>
        <v>719213.9494207002</v>
      </c>
      <c r="T162" s="28">
        <f t="shared" si="123"/>
        <v>704502.31679111894</v>
      </c>
      <c r="U162" s="150">
        <f t="shared" si="99"/>
        <v>34098.88982037457</v>
      </c>
      <c r="V162" s="150">
        <f t="shared" si="100"/>
        <v>25146.673908830802</v>
      </c>
      <c r="W162" s="150">
        <f t="shared" si="101"/>
        <v>12070.403476238786</v>
      </c>
      <c r="X162" s="150">
        <f t="shared" si="102"/>
        <v>1508.8004345298482</v>
      </c>
      <c r="Y162" s="150">
        <f t="shared" si="103"/>
        <v>3017.6008690596964</v>
      </c>
      <c r="Z162" s="150">
        <f t="shared" si="104"/>
        <v>218776.06300682799</v>
      </c>
      <c r="AA162" s="150">
        <f t="shared" si="105"/>
        <v>831295.00525060506</v>
      </c>
      <c r="AB162" s="24">
        <f t="shared" si="124"/>
        <v>816867.65129014803</v>
      </c>
      <c r="AC162" s="150">
        <f t="shared" si="106"/>
        <v>40386.541441891939</v>
      </c>
      <c r="AD162" s="150">
        <f t="shared" si="107"/>
        <v>29783.585134138601</v>
      </c>
      <c r="AE162" s="150">
        <f t="shared" si="108"/>
        <v>14296.120864386528</v>
      </c>
      <c r="AF162" s="150">
        <f t="shared" si="109"/>
        <v>1787.0151080483161</v>
      </c>
      <c r="AG162" s="150">
        <f t="shared" si="110"/>
        <v>3574.0302160966321</v>
      </c>
      <c r="AH162" s="150">
        <f t="shared" si="111"/>
        <v>360381.38012307702</v>
      </c>
      <c r="AI162" s="150">
        <f t="shared" si="112"/>
        <v>984581.32674838346</v>
      </c>
      <c r="AJ162" s="20">
        <f t="shared" si="125"/>
        <v>967542.76676309912</v>
      </c>
      <c r="AK162" s="150">
        <f t="shared" si="113"/>
        <v>47202.315028159042</v>
      </c>
      <c r="AL162" s="150">
        <f t="shared" si="114"/>
        <v>34809.966834925552</v>
      </c>
      <c r="AM162" s="150">
        <f t="shared" si="115"/>
        <v>16708.784080764264</v>
      </c>
      <c r="AN162" s="150">
        <f t="shared" si="116"/>
        <v>2088.598010095533</v>
      </c>
      <c r="AO162" s="150">
        <f t="shared" si="117"/>
        <v>4177.1960201910661</v>
      </c>
      <c r="AP162" s="150">
        <f t="shared" si="118"/>
        <v>513795.11048350111</v>
      </c>
      <c r="AQ162" s="150">
        <f t="shared" si="119"/>
        <v>1150742.705286795</v>
      </c>
      <c r="AR162" s="17">
        <f t="shared" si="126"/>
        <v>1130788.0997302625</v>
      </c>
      <c r="AS162" s="150">
        <f t="shared" si="120"/>
        <v>481157.78056286142</v>
      </c>
    </row>
    <row r="163" spans="1:45" x14ac:dyDescent="0.3">
      <c r="A163">
        <v>9973</v>
      </c>
      <c r="B163" t="s">
        <v>1578</v>
      </c>
      <c r="C163" t="s">
        <v>1579</v>
      </c>
      <c r="D163" s="36">
        <v>308229.3272941176</v>
      </c>
      <c r="E163" s="6">
        <f t="shared" si="121"/>
        <v>375889.42352941167</v>
      </c>
      <c r="F163" s="150">
        <f t="shared" si="86"/>
        <v>16695.822349781181</v>
      </c>
      <c r="G163" s="150">
        <f t="shared" si="87"/>
        <v>10175.663929996575</v>
      </c>
      <c r="H163" s="150">
        <f t="shared" si="88"/>
        <v>4884.3186863983565</v>
      </c>
      <c r="I163" s="150">
        <f t="shared" si="89"/>
        <v>610.53983579979456</v>
      </c>
      <c r="J163" s="150">
        <f t="shared" si="90"/>
        <v>1221.0796715995891</v>
      </c>
      <c r="K163" s="150">
        <f t="shared" si="91"/>
        <v>407026.55719986302</v>
      </c>
      <c r="L163" s="32">
        <f t="shared" si="122"/>
        <v>398690.64423719078</v>
      </c>
      <c r="M163" s="150">
        <f t="shared" si="92"/>
        <v>20202.556587296418</v>
      </c>
      <c r="N163" s="150">
        <f t="shared" si="93"/>
        <v>12312.926075292193</v>
      </c>
      <c r="O163" s="150">
        <f t="shared" si="94"/>
        <v>5910.2045161402521</v>
      </c>
      <c r="P163" s="150">
        <f t="shared" si="95"/>
        <v>738.77556451753151</v>
      </c>
      <c r="Q163" s="150">
        <f t="shared" si="96"/>
        <v>1477.551129035063</v>
      </c>
      <c r="R163" s="150">
        <f t="shared" si="97"/>
        <v>78962.794920848828</v>
      </c>
      <c r="S163" s="150">
        <f t="shared" si="98"/>
        <v>492517.0430116877</v>
      </c>
      <c r="T163" s="28">
        <f t="shared" si="123"/>
        <v>482442.53068273223</v>
      </c>
      <c r="U163" s="150">
        <f t="shared" si="99"/>
        <v>23350.888004660348</v>
      </c>
      <c r="V163" s="150">
        <f t="shared" si="100"/>
        <v>17220.418882492882</v>
      </c>
      <c r="W163" s="150">
        <f t="shared" si="101"/>
        <v>8265.8010635965838</v>
      </c>
      <c r="X163" s="150">
        <f t="shared" si="102"/>
        <v>1033.225132949573</v>
      </c>
      <c r="Y163" s="150">
        <f t="shared" si="103"/>
        <v>2066.450265899146</v>
      </c>
      <c r="Z163" s="150">
        <f t="shared" si="104"/>
        <v>149817.64427768806</v>
      </c>
      <c r="AA163" s="150">
        <f t="shared" si="105"/>
        <v>569270.04570224404</v>
      </c>
      <c r="AB163" s="24">
        <f t="shared" si="124"/>
        <v>559390.20714125573</v>
      </c>
      <c r="AC163" s="150">
        <f t="shared" si="106"/>
        <v>27656.66598159157</v>
      </c>
      <c r="AD163" s="150">
        <f t="shared" si="107"/>
        <v>20395.771372855139</v>
      </c>
      <c r="AE163" s="150">
        <f t="shared" si="108"/>
        <v>9789.9702589704684</v>
      </c>
      <c r="AF163" s="150">
        <f t="shared" si="109"/>
        <v>1223.7462823713086</v>
      </c>
      <c r="AG163" s="150">
        <f t="shared" si="110"/>
        <v>2447.4925647426171</v>
      </c>
      <c r="AH163" s="150">
        <f t="shared" si="111"/>
        <v>246788.83361154719</v>
      </c>
      <c r="AI163" s="150">
        <f t="shared" si="112"/>
        <v>674240.37596215343</v>
      </c>
      <c r="AJ163" s="20">
        <f t="shared" si="125"/>
        <v>662572.38594626356</v>
      </c>
      <c r="AK163" s="150">
        <f t="shared" si="113"/>
        <v>32324.101388328731</v>
      </c>
      <c r="AL163" s="150">
        <f t="shared" si="114"/>
        <v>23837.832882248324</v>
      </c>
      <c r="AM163" s="150">
        <f t="shared" si="115"/>
        <v>11442.159783479196</v>
      </c>
      <c r="AN163" s="150">
        <f t="shared" si="116"/>
        <v>1430.2699729348994</v>
      </c>
      <c r="AO163" s="150">
        <f t="shared" si="117"/>
        <v>2860.5399458697989</v>
      </c>
      <c r="AP163" s="150">
        <f t="shared" si="118"/>
        <v>351846.41334198526</v>
      </c>
      <c r="AQ163" s="150">
        <f t="shared" si="119"/>
        <v>788027.5332974653</v>
      </c>
      <c r="AR163" s="17">
        <f t="shared" si="126"/>
        <v>774362.63798907469</v>
      </c>
      <c r="AS163" s="150">
        <f t="shared" si="120"/>
        <v>329496.40019602544</v>
      </c>
    </row>
    <row r="164" spans="1:45" x14ac:dyDescent="0.3">
      <c r="A164">
        <v>9979</v>
      </c>
      <c r="B164" t="s">
        <v>1630</v>
      </c>
      <c r="C164" t="s">
        <v>1631</v>
      </c>
      <c r="D164" s="36">
        <v>327990.35294117645</v>
      </c>
      <c r="E164" s="6">
        <f t="shared" si="121"/>
        <v>399988.23529411759</v>
      </c>
      <c r="F164" s="150">
        <f t="shared" si="86"/>
        <v>17766.215542243179</v>
      </c>
      <c r="G164" s="150">
        <f t="shared" si="87"/>
        <v>10828.040385091774</v>
      </c>
      <c r="H164" s="150">
        <f t="shared" si="88"/>
        <v>5197.4593848440509</v>
      </c>
      <c r="I164" s="150">
        <f t="shared" si="89"/>
        <v>649.68242310550636</v>
      </c>
      <c r="J164" s="150">
        <f t="shared" si="90"/>
        <v>1299.3648462110127</v>
      </c>
      <c r="K164" s="150">
        <f t="shared" si="91"/>
        <v>433121.61540367093</v>
      </c>
      <c r="L164" s="32">
        <f t="shared" si="122"/>
        <v>424251.27506741585</v>
      </c>
      <c r="M164" s="150">
        <f t="shared" si="92"/>
        <v>21497.771557145075</v>
      </c>
      <c r="N164" s="150">
        <f t="shared" si="93"/>
        <v>13102.32548157261</v>
      </c>
      <c r="O164" s="150">
        <f t="shared" si="94"/>
        <v>6289.1162311548524</v>
      </c>
      <c r="P164" s="150">
        <f t="shared" si="95"/>
        <v>786.13952889435654</v>
      </c>
      <c r="Q164" s="150">
        <f t="shared" si="96"/>
        <v>1572.2790577887131</v>
      </c>
      <c r="R164" s="150">
        <f t="shared" si="97"/>
        <v>84025.213313325134</v>
      </c>
      <c r="S164" s="150">
        <f t="shared" si="98"/>
        <v>524093.01926290436</v>
      </c>
      <c r="T164" s="28">
        <f t="shared" si="123"/>
        <v>513372.61545353138</v>
      </c>
      <c r="U164" s="150">
        <f t="shared" si="99"/>
        <v>24847.947031432908</v>
      </c>
      <c r="V164" s="150">
        <f t="shared" si="100"/>
        <v>18324.444713446097</v>
      </c>
      <c r="W164" s="150">
        <f t="shared" si="101"/>
        <v>8795.7334624541272</v>
      </c>
      <c r="X164" s="150">
        <f t="shared" si="102"/>
        <v>1099.4666828067659</v>
      </c>
      <c r="Y164" s="150">
        <f t="shared" si="103"/>
        <v>2198.9333656135318</v>
      </c>
      <c r="Z164" s="150">
        <f t="shared" si="104"/>
        <v>159422.66900698104</v>
      </c>
      <c r="AA164" s="150">
        <f t="shared" si="105"/>
        <v>605766.76738664787</v>
      </c>
      <c r="AB164" s="24">
        <f t="shared" si="124"/>
        <v>595253.51816059917</v>
      </c>
      <c r="AC164" s="150">
        <f t="shared" si="106"/>
        <v>29429.774629533007</v>
      </c>
      <c r="AD164" s="150">
        <f t="shared" si="107"/>
        <v>21703.373620599563</v>
      </c>
      <c r="AE164" s="150">
        <f t="shared" si="108"/>
        <v>10417.619337887791</v>
      </c>
      <c r="AF164" s="150">
        <f t="shared" si="109"/>
        <v>1302.2024172359738</v>
      </c>
      <c r="AG164" s="150">
        <f t="shared" si="110"/>
        <v>2604.4048344719477</v>
      </c>
      <c r="AH164" s="150">
        <f t="shared" si="111"/>
        <v>262610.82080925471</v>
      </c>
      <c r="AI164" s="150">
        <f t="shared" si="112"/>
        <v>717466.89654874592</v>
      </c>
      <c r="AJ164" s="20">
        <f t="shared" si="125"/>
        <v>705050.85490526503</v>
      </c>
      <c r="AK164" s="150">
        <f t="shared" si="113"/>
        <v>34396.446035609428</v>
      </c>
      <c r="AL164" s="150">
        <f t="shared" si="114"/>
        <v>25366.110645729663</v>
      </c>
      <c r="AM164" s="150">
        <f t="shared" si="115"/>
        <v>12175.733109950239</v>
      </c>
      <c r="AN164" s="150">
        <f t="shared" si="116"/>
        <v>1521.9666387437799</v>
      </c>
      <c r="AO164" s="150">
        <f t="shared" si="117"/>
        <v>3043.9332774875597</v>
      </c>
      <c r="AP164" s="150">
        <f t="shared" si="118"/>
        <v>374403.79313096986</v>
      </c>
      <c r="AQ164" s="150">
        <f t="shared" si="119"/>
        <v>838549.11225552612</v>
      </c>
      <c r="AR164" s="17">
        <f t="shared" si="126"/>
        <v>824008.14084813464</v>
      </c>
      <c r="AS164" s="150">
        <f t="shared" si="120"/>
        <v>350620.88848546764</v>
      </c>
    </row>
    <row r="165" spans="1:45" x14ac:dyDescent="0.3">
      <c r="A165">
        <v>8749</v>
      </c>
      <c r="B165" t="s">
        <v>984</v>
      </c>
      <c r="C165" t="s">
        <v>1542</v>
      </c>
      <c r="D165" s="36">
        <v>229990</v>
      </c>
      <c r="E165" s="6">
        <f t="shared" si="121"/>
        <v>280475.60975609755</v>
      </c>
      <c r="F165" s="150">
        <f t="shared" si="86"/>
        <v>12457.841750282585</v>
      </c>
      <c r="G165" s="150">
        <f t="shared" si="87"/>
        <v>7592.7263891626972</v>
      </c>
      <c r="H165" s="150">
        <f t="shared" si="88"/>
        <v>3644.5086667980945</v>
      </c>
      <c r="I165" s="150">
        <f t="shared" si="89"/>
        <v>455.56358334976181</v>
      </c>
      <c r="J165" s="150">
        <f t="shared" si="90"/>
        <v>911.12716669952363</v>
      </c>
      <c r="K165" s="150">
        <f t="shared" si="91"/>
        <v>303709.05556650786</v>
      </c>
      <c r="L165" s="32">
        <f t="shared" si="122"/>
        <v>297489.08733987773</v>
      </c>
      <c r="M165" s="150">
        <f t="shared" si="92"/>
        <v>15074.444830743323</v>
      </c>
      <c r="N165" s="150">
        <f t="shared" si="93"/>
        <v>9187.4770415803196</v>
      </c>
      <c r="O165" s="150">
        <f t="shared" si="94"/>
        <v>4409.9889799585526</v>
      </c>
      <c r="P165" s="150">
        <f t="shared" si="95"/>
        <v>551.24862249481907</v>
      </c>
      <c r="Q165" s="150">
        <f t="shared" si="96"/>
        <v>1102.4972449896381</v>
      </c>
      <c r="R165" s="150">
        <f t="shared" si="97"/>
        <v>58919.290267654578</v>
      </c>
      <c r="S165" s="150">
        <f t="shared" si="98"/>
        <v>367499.08166321274</v>
      </c>
      <c r="T165" s="28">
        <f t="shared" si="123"/>
        <v>359981.83107944363</v>
      </c>
      <c r="U165" s="150">
        <f t="shared" si="99"/>
        <v>17423.620196488442</v>
      </c>
      <c r="V165" s="150">
        <f t="shared" si="100"/>
        <v>12849.277431038674</v>
      </c>
      <c r="W165" s="150">
        <f t="shared" si="101"/>
        <v>6167.6531668985635</v>
      </c>
      <c r="X165" s="150">
        <f t="shared" si="102"/>
        <v>770.95664586232044</v>
      </c>
      <c r="Y165" s="150">
        <f t="shared" si="103"/>
        <v>1541.9132917246409</v>
      </c>
      <c r="Z165" s="150">
        <f t="shared" si="104"/>
        <v>111788.71365003647</v>
      </c>
      <c r="AA165" s="150">
        <f t="shared" si="105"/>
        <v>424769.50185251818</v>
      </c>
      <c r="AB165" s="24">
        <f t="shared" si="124"/>
        <v>417397.51006124564</v>
      </c>
      <c r="AC165" s="150">
        <f t="shared" si="106"/>
        <v>20636.441914680967</v>
      </c>
      <c r="AD165" s="150">
        <f t="shared" si="107"/>
        <v>15218.614981328146</v>
      </c>
      <c r="AE165" s="150">
        <f t="shared" si="108"/>
        <v>7304.9351910375099</v>
      </c>
      <c r="AF165" s="150">
        <f t="shared" si="109"/>
        <v>913.11689887968873</v>
      </c>
      <c r="AG165" s="150">
        <f t="shared" si="110"/>
        <v>1826.2337977593775</v>
      </c>
      <c r="AH165" s="150">
        <f t="shared" si="111"/>
        <v>184145.24127407058</v>
      </c>
      <c r="AI165" s="150">
        <f t="shared" si="112"/>
        <v>503094.71012655029</v>
      </c>
      <c r="AJ165" s="20">
        <f t="shared" si="125"/>
        <v>494388.461933646</v>
      </c>
      <c r="AK165" s="150">
        <f t="shared" si="113"/>
        <v>24119.119824077825</v>
      </c>
      <c r="AL165" s="150">
        <f t="shared" si="114"/>
        <v>17786.961522181286</v>
      </c>
      <c r="AM165" s="150">
        <f t="shared" si="115"/>
        <v>8537.7415306470175</v>
      </c>
      <c r="AN165" s="150">
        <f t="shared" si="116"/>
        <v>1067.2176913308772</v>
      </c>
      <c r="AO165" s="150">
        <f t="shared" si="117"/>
        <v>2134.4353826617544</v>
      </c>
      <c r="AP165" s="150">
        <f t="shared" si="118"/>
        <v>262535.55206739577</v>
      </c>
      <c r="AQ165" s="150">
        <f t="shared" si="119"/>
        <v>587998.72800599295</v>
      </c>
      <c r="AR165" s="17">
        <f t="shared" si="126"/>
        <v>577802.45856087992</v>
      </c>
      <c r="AS165" s="150">
        <f t="shared" si="120"/>
        <v>245858.74986766756</v>
      </c>
    </row>
    <row r="166" spans="1:45" x14ac:dyDescent="0.3">
      <c r="A166">
        <v>9815</v>
      </c>
      <c r="B166" t="s">
        <v>1083</v>
      </c>
      <c r="C166" t="s">
        <v>1543</v>
      </c>
      <c r="D166" s="36">
        <v>249990.01</v>
      </c>
      <c r="E166" s="6">
        <f t="shared" si="121"/>
        <v>304865.86585365853</v>
      </c>
      <c r="F166" s="150">
        <f t="shared" si="86"/>
        <v>13541.179980571162</v>
      </c>
      <c r="G166" s="150">
        <f t="shared" si="87"/>
        <v>8252.9925038221081</v>
      </c>
      <c r="H166" s="150">
        <f t="shared" si="88"/>
        <v>3961.4364018346118</v>
      </c>
      <c r="I166" s="150">
        <f t="shared" si="89"/>
        <v>495.17955022932648</v>
      </c>
      <c r="J166" s="150">
        <f t="shared" si="90"/>
        <v>990.35910045865296</v>
      </c>
      <c r="K166" s="150">
        <f t="shared" si="91"/>
        <v>330119.7001528843</v>
      </c>
      <c r="L166" s="32">
        <f t="shared" si="122"/>
        <v>323358.84133652295</v>
      </c>
      <c r="M166" s="150">
        <f t="shared" si="92"/>
        <v>16385.323770520336</v>
      </c>
      <c r="N166" s="150">
        <f t="shared" si="93"/>
        <v>9986.4232249203633</v>
      </c>
      <c r="O166" s="150">
        <f t="shared" si="94"/>
        <v>4793.4831479617742</v>
      </c>
      <c r="P166" s="150">
        <f t="shared" si="95"/>
        <v>599.18539349522177</v>
      </c>
      <c r="Q166" s="150">
        <f t="shared" si="96"/>
        <v>1198.3707869904435</v>
      </c>
      <c r="R166" s="150">
        <f t="shared" si="97"/>
        <v>64042.932141414291</v>
      </c>
      <c r="S166" s="150">
        <f t="shared" si="98"/>
        <v>399456.92899681453</v>
      </c>
      <c r="T166" s="28">
        <f t="shared" si="123"/>
        <v>391285.97570054536</v>
      </c>
      <c r="U166" s="150">
        <f t="shared" si="99"/>
        <v>18938.784239124951</v>
      </c>
      <c r="V166" s="150">
        <f t="shared" si="100"/>
        <v>13966.655043602472</v>
      </c>
      <c r="W166" s="150">
        <f t="shared" si="101"/>
        <v>6703.9944209291862</v>
      </c>
      <c r="X166" s="150">
        <f t="shared" si="102"/>
        <v>837.99930261614827</v>
      </c>
      <c r="Y166" s="150">
        <f t="shared" si="103"/>
        <v>1675.9986052322965</v>
      </c>
      <c r="Z166" s="150">
        <f t="shared" si="104"/>
        <v>121509.8988793415</v>
      </c>
      <c r="AA166" s="150">
        <f t="shared" si="105"/>
        <v>461707.60474718915</v>
      </c>
      <c r="AB166" s="24">
        <f t="shared" si="124"/>
        <v>453694.5419982865</v>
      </c>
      <c r="AC166" s="150">
        <f t="shared" si="106"/>
        <v>22430.994045895535</v>
      </c>
      <c r="AD166" s="150">
        <f t="shared" si="107"/>
        <v>16542.031007297592</v>
      </c>
      <c r="AE166" s="150">
        <f t="shared" si="108"/>
        <v>7940.1748835028438</v>
      </c>
      <c r="AF166" s="150">
        <f t="shared" si="109"/>
        <v>992.52186043785548</v>
      </c>
      <c r="AG166" s="150">
        <f t="shared" si="110"/>
        <v>1985.043720875711</v>
      </c>
      <c r="AH166" s="150">
        <f t="shared" si="111"/>
        <v>200158.57518830086</v>
      </c>
      <c r="AI166" s="150">
        <f t="shared" si="112"/>
        <v>546844.0002412427</v>
      </c>
      <c r="AJ166" s="20">
        <f t="shared" si="125"/>
        <v>537380.65369223349</v>
      </c>
      <c r="AK166" s="150">
        <f t="shared" si="113"/>
        <v>26216.526831655352</v>
      </c>
      <c r="AL166" s="150">
        <f t="shared" si="114"/>
        <v>19333.721852253209</v>
      </c>
      <c r="AM166" s="150">
        <f t="shared" si="115"/>
        <v>9280.1864890815395</v>
      </c>
      <c r="AN166" s="150">
        <f t="shared" si="116"/>
        <v>1160.0233111351924</v>
      </c>
      <c r="AO166" s="150">
        <f t="shared" si="117"/>
        <v>2320.0466222703849</v>
      </c>
      <c r="AP166" s="150">
        <f t="shared" si="118"/>
        <v>285365.73453925736</v>
      </c>
      <c r="AQ166" s="150">
        <f t="shared" si="119"/>
        <v>639131.30090093252</v>
      </c>
      <c r="AR166" s="17">
        <f t="shared" si="126"/>
        <v>628048.36033592315</v>
      </c>
      <c r="AS166" s="150">
        <f t="shared" si="120"/>
        <v>267238.71184836607</v>
      </c>
    </row>
    <row r="167" spans="1:45" x14ac:dyDescent="0.3">
      <c r="A167">
        <v>9947</v>
      </c>
      <c r="B167" t="s">
        <v>1479</v>
      </c>
      <c r="C167" t="s">
        <v>1489</v>
      </c>
      <c r="D167" s="36">
        <v>687790</v>
      </c>
      <c r="E167" s="6">
        <f t="shared" si="121"/>
        <v>838768.29268292675</v>
      </c>
      <c r="F167" s="150">
        <f t="shared" si="86"/>
        <v>37255.441442788207</v>
      </c>
      <c r="G167" s="150">
        <f t="shared" si="87"/>
        <v>22706.210196974702</v>
      </c>
      <c r="H167" s="150">
        <f t="shared" si="88"/>
        <v>10898.980894547856</v>
      </c>
      <c r="I167" s="150">
        <f t="shared" si="89"/>
        <v>1362.372611818482</v>
      </c>
      <c r="J167" s="150">
        <f t="shared" si="90"/>
        <v>2724.7452236369641</v>
      </c>
      <c r="K167" s="150">
        <f t="shared" si="91"/>
        <v>908248.40787898796</v>
      </c>
      <c r="L167" s="32">
        <f t="shared" si="122"/>
        <v>889647.46024389984</v>
      </c>
      <c r="M167" s="150">
        <f t="shared" si="92"/>
        <v>45080.448759237144</v>
      </c>
      <c r="N167" s="150">
        <f t="shared" si="93"/>
        <v>27475.346034299437</v>
      </c>
      <c r="O167" s="150">
        <f t="shared" si="94"/>
        <v>13188.16609646373</v>
      </c>
      <c r="P167" s="150">
        <f t="shared" si="95"/>
        <v>1648.5207620579663</v>
      </c>
      <c r="Q167" s="150">
        <f t="shared" si="96"/>
        <v>3297.0415241159326</v>
      </c>
      <c r="R167" s="150">
        <f t="shared" si="97"/>
        <v>176199.39411796228</v>
      </c>
      <c r="S167" s="150">
        <f t="shared" si="98"/>
        <v>1099013.8413719775</v>
      </c>
      <c r="T167" s="28">
        <f t="shared" si="123"/>
        <v>1076533.3431807058</v>
      </c>
      <c r="U167" s="150">
        <f t="shared" si="99"/>
        <v>52105.70779139435</v>
      </c>
      <c r="V167" s="150">
        <f t="shared" si="100"/>
        <v>38426.038194243622</v>
      </c>
      <c r="W167" s="150">
        <f t="shared" si="101"/>
        <v>18444.498333236937</v>
      </c>
      <c r="X167" s="150">
        <f t="shared" si="102"/>
        <v>2305.5622916546172</v>
      </c>
      <c r="Y167" s="150">
        <f t="shared" si="103"/>
        <v>4611.1245833092344</v>
      </c>
      <c r="Z167" s="150">
        <f t="shared" si="104"/>
        <v>334306.5322899195</v>
      </c>
      <c r="AA167" s="150">
        <f t="shared" si="105"/>
        <v>1270282.254355161</v>
      </c>
      <c r="AB167" s="24">
        <f t="shared" si="124"/>
        <v>1248236.1556807868</v>
      </c>
      <c r="AC167" s="150">
        <f t="shared" si="106"/>
        <v>61713.719659543545</v>
      </c>
      <c r="AD167" s="150">
        <f t="shared" si="107"/>
        <v>45511.592669279904</v>
      </c>
      <c r="AE167" s="150">
        <f t="shared" si="108"/>
        <v>21845.564481254354</v>
      </c>
      <c r="AF167" s="150">
        <f t="shared" si="109"/>
        <v>2730.6955601567943</v>
      </c>
      <c r="AG167" s="150">
        <f t="shared" si="110"/>
        <v>5461.3911203135885</v>
      </c>
      <c r="AH167" s="150">
        <f t="shared" si="111"/>
        <v>550690.27129828685</v>
      </c>
      <c r="AI167" s="150">
        <f t="shared" si="112"/>
        <v>1504515.4601414844</v>
      </c>
      <c r="AJ167" s="20">
        <f t="shared" si="125"/>
        <v>1478479.2392423251</v>
      </c>
      <c r="AK167" s="150">
        <f t="shared" si="113"/>
        <v>72128.742222716159</v>
      </c>
      <c r="AL167" s="150">
        <f t="shared" si="114"/>
        <v>53192.287774864417</v>
      </c>
      <c r="AM167" s="150">
        <f t="shared" si="115"/>
        <v>25532.29813193492</v>
      </c>
      <c r="AN167" s="150">
        <f t="shared" si="116"/>
        <v>3191.537266491865</v>
      </c>
      <c r="AO167" s="150">
        <f t="shared" si="117"/>
        <v>6383.07453298373</v>
      </c>
      <c r="AP167" s="150">
        <f t="shared" si="118"/>
        <v>785118.16755699879</v>
      </c>
      <c r="AQ167" s="150">
        <f t="shared" si="119"/>
        <v>1758422.7363591543</v>
      </c>
      <c r="AR167" s="17">
        <f t="shared" si="126"/>
        <v>1727930.5751275602</v>
      </c>
      <c r="AS167" s="150">
        <f t="shared" si="120"/>
        <v>735245.83491231396</v>
      </c>
    </row>
    <row r="168" spans="1:45" x14ac:dyDescent="0.3">
      <c r="A168">
        <v>7375</v>
      </c>
      <c r="B168" t="s">
        <v>1003</v>
      </c>
      <c r="C168" t="s">
        <v>1541</v>
      </c>
      <c r="D168" s="36">
        <v>429317</v>
      </c>
      <c r="E168" s="6">
        <f t="shared" si="121"/>
        <v>523557.31707317068</v>
      </c>
      <c r="F168" s="150">
        <f t="shared" si="86"/>
        <v>23254.764323257834</v>
      </c>
      <c r="G168" s="150">
        <f t="shared" si="87"/>
        <v>14173.166290778563</v>
      </c>
      <c r="H168" s="150">
        <f t="shared" si="88"/>
        <v>6803.1198195737097</v>
      </c>
      <c r="I168" s="150">
        <f t="shared" si="89"/>
        <v>850.38997744671371</v>
      </c>
      <c r="J168" s="150">
        <f t="shared" si="90"/>
        <v>1700.7799548934274</v>
      </c>
      <c r="K168" s="150">
        <f t="shared" si="91"/>
        <v>566926.65163114248</v>
      </c>
      <c r="L168" s="32">
        <f t="shared" si="122"/>
        <v>555315.98117089563</v>
      </c>
      <c r="M168" s="150">
        <f t="shared" si="92"/>
        <v>28139.116619854041</v>
      </c>
      <c r="N168" s="150">
        <f t="shared" si="93"/>
        <v>17150.050354624713</v>
      </c>
      <c r="O168" s="150">
        <f t="shared" si="94"/>
        <v>8232.0241702198618</v>
      </c>
      <c r="P168" s="150">
        <f t="shared" si="95"/>
        <v>1029.0030212774827</v>
      </c>
      <c r="Q168" s="150">
        <f t="shared" si="96"/>
        <v>2058.0060425549655</v>
      </c>
      <c r="R168" s="150">
        <f t="shared" si="97"/>
        <v>109983.27292420827</v>
      </c>
      <c r="S168" s="150">
        <f t="shared" si="98"/>
        <v>686002.01418498845</v>
      </c>
      <c r="T168" s="28">
        <f t="shared" si="123"/>
        <v>671969.73683000775</v>
      </c>
      <c r="U168" s="150">
        <f t="shared" si="99"/>
        <v>32524.267802495015</v>
      </c>
      <c r="V168" s="150">
        <f t="shared" si="100"/>
        <v>23985.448231928476</v>
      </c>
      <c r="W168" s="150">
        <f t="shared" si="101"/>
        <v>11513.01515132567</v>
      </c>
      <c r="X168" s="150">
        <f t="shared" si="102"/>
        <v>1439.1268939157087</v>
      </c>
      <c r="Y168" s="150">
        <f t="shared" si="103"/>
        <v>2878.2537878314174</v>
      </c>
      <c r="Z168" s="150">
        <f t="shared" si="104"/>
        <v>208673.39961777776</v>
      </c>
      <c r="AA168" s="150">
        <f t="shared" si="105"/>
        <v>792907.37956788356</v>
      </c>
      <c r="AB168" s="24">
        <f t="shared" si="124"/>
        <v>779146.25343260053</v>
      </c>
      <c r="AC168" s="150">
        <f t="shared" si="106"/>
        <v>38521.567605048425</v>
      </c>
      <c r="AD168" s="150">
        <f t="shared" si="107"/>
        <v>28408.235696938369</v>
      </c>
      <c r="AE168" s="150">
        <f t="shared" si="108"/>
        <v>13635.953134530417</v>
      </c>
      <c r="AF168" s="150">
        <f t="shared" si="109"/>
        <v>1704.4941418163021</v>
      </c>
      <c r="AG168" s="150">
        <f t="shared" si="110"/>
        <v>3408.9882836326042</v>
      </c>
      <c r="AH168" s="150">
        <f t="shared" si="111"/>
        <v>343739.65193295426</v>
      </c>
      <c r="AI168" s="150">
        <f t="shared" si="112"/>
        <v>939115.22965085518</v>
      </c>
      <c r="AJ168" s="20">
        <f t="shared" si="125"/>
        <v>922863.47802933631</v>
      </c>
      <c r="AK168" s="150">
        <f t="shared" si="113"/>
        <v>45022.60170230714</v>
      </c>
      <c r="AL168" s="150">
        <f t="shared" si="114"/>
        <v>33202.508630020013</v>
      </c>
      <c r="AM168" s="150">
        <f t="shared" si="115"/>
        <v>15937.204142409606</v>
      </c>
      <c r="AN168" s="150">
        <f t="shared" si="116"/>
        <v>1992.1505178012007</v>
      </c>
      <c r="AO168" s="150">
        <f t="shared" si="117"/>
        <v>3984.3010356024015</v>
      </c>
      <c r="AP168" s="150">
        <f t="shared" si="118"/>
        <v>490069.02737909544</v>
      </c>
      <c r="AQ168" s="150">
        <f t="shared" si="119"/>
        <v>1097603.5910750418</v>
      </c>
      <c r="AR168" s="17">
        <f t="shared" si="126"/>
        <v>1078570.4513325854</v>
      </c>
      <c r="AS168" s="150">
        <f t="shared" si="120"/>
        <v>458938.82741396333</v>
      </c>
    </row>
    <row r="169" spans="1:45" x14ac:dyDescent="0.3">
      <c r="A169">
        <v>2731</v>
      </c>
      <c r="B169" t="s">
        <v>776</v>
      </c>
      <c r="C169" t="s">
        <v>777</v>
      </c>
      <c r="D169" s="36">
        <v>2275.0100000000002</v>
      </c>
      <c r="E169" s="6">
        <f t="shared" si="121"/>
        <v>2774.4024390243903</v>
      </c>
      <c r="F169" s="150">
        <f t="shared" si="86"/>
        <v>123.2302037493386</v>
      </c>
      <c r="G169" s="150">
        <f t="shared" si="87"/>
        <v>75.105563122783721</v>
      </c>
      <c r="H169" s="150">
        <f t="shared" si="88"/>
        <v>36.050670298936183</v>
      </c>
      <c r="I169" s="150">
        <f t="shared" si="89"/>
        <v>4.5063337873670228</v>
      </c>
      <c r="J169" s="150">
        <f t="shared" si="90"/>
        <v>9.0126675747340457</v>
      </c>
      <c r="K169" s="150">
        <f t="shared" si="91"/>
        <v>3004.2225249113485</v>
      </c>
      <c r="L169" s="32">
        <f t="shared" si="122"/>
        <v>2942.6959806473992</v>
      </c>
      <c r="M169" s="150">
        <f t="shared" si="92"/>
        <v>149.11306028257476</v>
      </c>
      <c r="N169" s="150">
        <f t="shared" si="93"/>
        <v>90.880482387780532</v>
      </c>
      <c r="O169" s="150">
        <f t="shared" si="94"/>
        <v>43.622631546134649</v>
      </c>
      <c r="P169" s="150">
        <f t="shared" si="95"/>
        <v>5.4528289432668311</v>
      </c>
      <c r="Q169" s="150">
        <f t="shared" si="96"/>
        <v>10.905657886533662</v>
      </c>
      <c r="R169" s="150">
        <f t="shared" si="97"/>
        <v>582.81653355283652</v>
      </c>
      <c r="S169" s="150">
        <f t="shared" si="98"/>
        <v>3635.2192955112209</v>
      </c>
      <c r="T169" s="28">
        <f t="shared" si="123"/>
        <v>3560.8603222924698</v>
      </c>
      <c r="U169" s="150">
        <f t="shared" si="99"/>
        <v>172.35058125663366</v>
      </c>
      <c r="V169" s="150">
        <f t="shared" si="100"/>
        <v>127.10219856683898</v>
      </c>
      <c r="W169" s="150">
        <f t="shared" si="101"/>
        <v>61.009055312082708</v>
      </c>
      <c r="X169" s="150">
        <f t="shared" si="102"/>
        <v>7.6261319140103385</v>
      </c>
      <c r="Y169" s="150">
        <f t="shared" si="103"/>
        <v>15.252263828020677</v>
      </c>
      <c r="Z169" s="150">
        <f t="shared" si="104"/>
        <v>1105.7891275314992</v>
      </c>
      <c r="AA169" s="150">
        <f t="shared" si="105"/>
        <v>4201.725572457487</v>
      </c>
      <c r="AB169" s="24">
        <f t="shared" si="124"/>
        <v>4128.8034669526269</v>
      </c>
      <c r="AC169" s="150">
        <f t="shared" si="106"/>
        <v>204.13110013617265</v>
      </c>
      <c r="AD169" s="150">
        <f t="shared" si="107"/>
        <v>150.53915939245769</v>
      </c>
      <c r="AE169" s="150">
        <f t="shared" si="108"/>
        <v>72.258796508379689</v>
      </c>
      <c r="AF169" s="150">
        <f t="shared" si="109"/>
        <v>9.0323495635474611</v>
      </c>
      <c r="AG169" s="150">
        <f t="shared" si="110"/>
        <v>18.064699127094922</v>
      </c>
      <c r="AH169" s="150">
        <f t="shared" si="111"/>
        <v>1821.5238286487381</v>
      </c>
      <c r="AI169" s="150">
        <f t="shared" si="112"/>
        <v>4976.5011369407503</v>
      </c>
      <c r="AJ169" s="20">
        <f t="shared" si="125"/>
        <v>4890.380863444776</v>
      </c>
      <c r="AK169" s="150">
        <f t="shared" si="113"/>
        <v>238.58097652495891</v>
      </c>
      <c r="AL169" s="150">
        <f t="shared" si="114"/>
        <v>175.94467295350952</v>
      </c>
      <c r="AM169" s="150">
        <f t="shared" si="115"/>
        <v>84.453443017684577</v>
      </c>
      <c r="AN169" s="150">
        <f t="shared" si="116"/>
        <v>10.556680377210572</v>
      </c>
      <c r="AO169" s="150">
        <f t="shared" si="117"/>
        <v>21.113360754421144</v>
      </c>
      <c r="AP169" s="150">
        <f t="shared" si="118"/>
        <v>2596.9433727938008</v>
      </c>
      <c r="AQ169" s="150">
        <f t="shared" si="119"/>
        <v>5816.3528249094061</v>
      </c>
      <c r="AR169" s="17">
        <f t="shared" si="126"/>
        <v>5715.4935921152555</v>
      </c>
      <c r="AS169" s="150">
        <f t="shared" si="120"/>
        <v>2431.9801492953711</v>
      </c>
    </row>
    <row r="170" spans="1:45" x14ac:dyDescent="0.3">
      <c r="A170">
        <v>8772</v>
      </c>
      <c r="B170" t="s">
        <v>1153</v>
      </c>
      <c r="C170" t="s">
        <v>1574</v>
      </c>
      <c r="D170" s="36">
        <v>662262</v>
      </c>
      <c r="E170" s="6">
        <f t="shared" si="121"/>
        <v>807636.58536585362</v>
      </c>
      <c r="F170" s="150">
        <f t="shared" si="86"/>
        <v>35872.669217033981</v>
      </c>
      <c r="G170" s="150">
        <f t="shared" si="87"/>
        <v>21863.446949605051</v>
      </c>
      <c r="H170" s="150">
        <f t="shared" si="88"/>
        <v>10494.454535810424</v>
      </c>
      <c r="I170" s="150">
        <f t="shared" si="89"/>
        <v>1311.806816976303</v>
      </c>
      <c r="J170" s="150">
        <f t="shared" si="90"/>
        <v>2623.6136339526061</v>
      </c>
      <c r="K170" s="150">
        <f t="shared" si="91"/>
        <v>874537.877984202</v>
      </c>
      <c r="L170" s="32">
        <f t="shared" si="122"/>
        <v>856627.32275265059</v>
      </c>
      <c r="M170" s="150">
        <f t="shared" si="92"/>
        <v>43407.243717108286</v>
      </c>
      <c r="N170" s="150">
        <f t="shared" si="93"/>
        <v>26455.571635771405</v>
      </c>
      <c r="O170" s="150">
        <f t="shared" si="94"/>
        <v>12698.674385170274</v>
      </c>
      <c r="P170" s="150">
        <f t="shared" si="95"/>
        <v>1587.3342981462843</v>
      </c>
      <c r="Q170" s="150">
        <f t="shared" si="96"/>
        <v>3174.6685962925685</v>
      </c>
      <c r="R170" s="150">
        <f t="shared" si="97"/>
        <v>169659.58090020201</v>
      </c>
      <c r="S170" s="150">
        <f t="shared" si="98"/>
        <v>1058222.8654308561</v>
      </c>
      <c r="T170" s="28">
        <f t="shared" si="123"/>
        <v>1036576.7529646268</v>
      </c>
      <c r="U170" s="150">
        <f t="shared" si="99"/>
        <v>50171.753374350315</v>
      </c>
      <c r="V170" s="150">
        <f t="shared" si="100"/>
        <v>36999.818122677221</v>
      </c>
      <c r="W170" s="150">
        <f t="shared" si="101"/>
        <v>17759.912698885069</v>
      </c>
      <c r="X170" s="150">
        <f t="shared" si="102"/>
        <v>2219.9890873606337</v>
      </c>
      <c r="Y170" s="150">
        <f t="shared" si="103"/>
        <v>4439.9781747212674</v>
      </c>
      <c r="Z170" s="150">
        <f t="shared" si="104"/>
        <v>321898.41766729188</v>
      </c>
      <c r="AA170" s="150">
        <f t="shared" si="105"/>
        <v>1223134.4833942885</v>
      </c>
      <c r="AB170" s="24">
        <f t="shared" si="124"/>
        <v>1201906.6472811021</v>
      </c>
      <c r="AC170" s="150">
        <f t="shared" si="106"/>
        <v>59423.154464543877</v>
      </c>
      <c r="AD170" s="150">
        <f t="shared" si="107"/>
        <v>43822.385298336194</v>
      </c>
      <c r="AE170" s="150">
        <f t="shared" si="108"/>
        <v>21034.744943201375</v>
      </c>
      <c r="AF170" s="150">
        <f t="shared" si="109"/>
        <v>2629.3431179001718</v>
      </c>
      <c r="AG170" s="150">
        <f t="shared" si="110"/>
        <v>5258.6862358003436</v>
      </c>
      <c r="AH170" s="150">
        <f t="shared" si="111"/>
        <v>530250.86210986797</v>
      </c>
      <c r="AI170" s="150">
        <f t="shared" si="112"/>
        <v>1448673.8941598742</v>
      </c>
      <c r="AJ170" s="20">
        <f t="shared" si="125"/>
        <v>1423604.0331192673</v>
      </c>
      <c r="AK170" s="150">
        <f t="shared" si="113"/>
        <v>69451.61325680869</v>
      </c>
      <c r="AL170" s="150">
        <f t="shared" si="114"/>
        <v>51218.003876702569</v>
      </c>
      <c r="AM170" s="150">
        <f t="shared" si="115"/>
        <v>24584.641860817235</v>
      </c>
      <c r="AN170" s="150">
        <f t="shared" si="116"/>
        <v>3073.0802326021544</v>
      </c>
      <c r="AO170" s="150">
        <f t="shared" si="117"/>
        <v>6146.1604652043088</v>
      </c>
      <c r="AP170" s="150">
        <f t="shared" si="118"/>
        <v>755977.73722012993</v>
      </c>
      <c r="AQ170" s="150">
        <f t="shared" si="119"/>
        <v>1693157.1529488454</v>
      </c>
      <c r="AR170" s="17">
        <f t="shared" si="126"/>
        <v>1663796.7381688138</v>
      </c>
      <c r="AS170" s="150">
        <f t="shared" si="120"/>
        <v>707956.46508483519</v>
      </c>
    </row>
    <row r="171" spans="1:45" x14ac:dyDescent="0.3">
      <c r="A171">
        <v>9964</v>
      </c>
      <c r="B171" t="s">
        <v>1552</v>
      </c>
      <c r="C171" t="s">
        <v>1553</v>
      </c>
      <c r="D171" s="36">
        <v>56639</v>
      </c>
      <c r="E171" s="6">
        <f t="shared" si="121"/>
        <v>69071.951219512193</v>
      </c>
      <c r="F171" s="150">
        <f t="shared" si="86"/>
        <v>3067.9581672866448</v>
      </c>
      <c r="G171" s="150">
        <f t="shared" si="87"/>
        <v>1869.8396884898737</v>
      </c>
      <c r="H171" s="150">
        <f t="shared" si="88"/>
        <v>897.52305047513926</v>
      </c>
      <c r="I171" s="150">
        <f t="shared" si="89"/>
        <v>112.19038130939241</v>
      </c>
      <c r="J171" s="150">
        <f t="shared" si="90"/>
        <v>224.38076261878481</v>
      </c>
      <c r="K171" s="150">
        <f t="shared" si="91"/>
        <v>74793.587539594941</v>
      </c>
      <c r="L171" s="32">
        <f t="shared" si="122"/>
        <v>73261.813199892757</v>
      </c>
      <c r="M171" s="150">
        <f t="shared" si="92"/>
        <v>3712.3417573306278</v>
      </c>
      <c r="N171" s="150">
        <f t="shared" si="93"/>
        <v>2262.5745126225825</v>
      </c>
      <c r="O171" s="150">
        <f t="shared" si="94"/>
        <v>1086.0357660588395</v>
      </c>
      <c r="P171" s="150">
        <f t="shared" si="95"/>
        <v>135.75447075735494</v>
      </c>
      <c r="Q171" s="150">
        <f t="shared" si="96"/>
        <v>271.50894151470987</v>
      </c>
      <c r="R171" s="150">
        <f t="shared" si="97"/>
        <v>14509.890349448619</v>
      </c>
      <c r="S171" s="150">
        <f t="shared" si="98"/>
        <v>90502.980504903288</v>
      </c>
      <c r="T171" s="28">
        <f t="shared" si="123"/>
        <v>88651.728033864987</v>
      </c>
      <c r="U171" s="150">
        <f t="shared" si="99"/>
        <v>4290.8666651111307</v>
      </c>
      <c r="V171" s="150">
        <f t="shared" si="100"/>
        <v>3164.3559477220729</v>
      </c>
      <c r="W171" s="150">
        <f t="shared" si="101"/>
        <v>1518.890854906595</v>
      </c>
      <c r="X171" s="150">
        <f t="shared" si="102"/>
        <v>189.86135686332437</v>
      </c>
      <c r="Y171" s="150">
        <f t="shared" si="103"/>
        <v>379.72271372664875</v>
      </c>
      <c r="Z171" s="150">
        <f t="shared" si="104"/>
        <v>27529.896745182032</v>
      </c>
      <c r="AA171" s="150">
        <f t="shared" si="105"/>
        <v>104606.80818915943</v>
      </c>
      <c r="AB171" s="24">
        <f t="shared" si="124"/>
        <v>102791.3281984386</v>
      </c>
      <c r="AC171" s="150">
        <f t="shared" si="106"/>
        <v>5082.0793669534123</v>
      </c>
      <c r="AD171" s="150">
        <f t="shared" si="107"/>
        <v>3747.8461408211006</v>
      </c>
      <c r="AE171" s="150">
        <f t="shared" si="108"/>
        <v>1798.9661475941282</v>
      </c>
      <c r="AF171" s="150">
        <f t="shared" si="109"/>
        <v>224.87076844926602</v>
      </c>
      <c r="AG171" s="150">
        <f t="shared" si="110"/>
        <v>449.74153689853205</v>
      </c>
      <c r="AH171" s="150">
        <f t="shared" si="111"/>
        <v>45348.938303935312</v>
      </c>
      <c r="AI171" s="150">
        <f t="shared" si="112"/>
        <v>123895.74019243308</v>
      </c>
      <c r="AJ171" s="20">
        <f t="shared" si="125"/>
        <v>121751.67657489359</v>
      </c>
      <c r="AK171" s="150">
        <f t="shared" si="113"/>
        <v>5939.7488052347671</v>
      </c>
      <c r="AL171" s="150">
        <f t="shared" si="114"/>
        <v>4380.3457265743118</v>
      </c>
      <c r="AM171" s="150">
        <f t="shared" si="115"/>
        <v>2102.56594875567</v>
      </c>
      <c r="AN171" s="150">
        <f t="shared" si="116"/>
        <v>262.82074359445875</v>
      </c>
      <c r="AO171" s="150">
        <f t="shared" si="117"/>
        <v>525.64148718891749</v>
      </c>
      <c r="AP171" s="150">
        <f t="shared" si="118"/>
        <v>64653.902924236849</v>
      </c>
      <c r="AQ171" s="150">
        <f t="shared" si="119"/>
        <v>144804.81740741528</v>
      </c>
      <c r="AR171" s="17">
        <f t="shared" si="126"/>
        <v>142293.81038492839</v>
      </c>
      <c r="AS171" s="150">
        <f t="shared" si="120"/>
        <v>60546.953057762614</v>
      </c>
    </row>
    <row r="172" spans="1:45" x14ac:dyDescent="0.3">
      <c r="A172">
        <v>9426</v>
      </c>
      <c r="B172" t="s">
        <v>931</v>
      </c>
      <c r="C172" t="s">
        <v>932</v>
      </c>
      <c r="D172" s="36">
        <v>12798</v>
      </c>
      <c r="E172" s="6">
        <f t="shared" si="121"/>
        <v>15607.317073170731</v>
      </c>
      <c r="F172" s="150">
        <f t="shared" si="86"/>
        <v>693.22778694776525</v>
      </c>
      <c r="G172" s="150">
        <f t="shared" si="87"/>
        <v>422.50407551851907</v>
      </c>
      <c r="H172" s="150">
        <f t="shared" si="88"/>
        <v>202.80195624888916</v>
      </c>
      <c r="I172" s="150">
        <f t="shared" si="89"/>
        <v>25.350244531111144</v>
      </c>
      <c r="J172" s="150">
        <f t="shared" si="90"/>
        <v>50.700489062222289</v>
      </c>
      <c r="K172" s="150">
        <f t="shared" si="91"/>
        <v>16900.163020740762</v>
      </c>
      <c r="L172" s="32">
        <f t="shared" si="122"/>
        <v>16554.047305429609</v>
      </c>
      <c r="M172" s="150">
        <f t="shared" si="92"/>
        <v>838.83101414780231</v>
      </c>
      <c r="N172" s="150">
        <f t="shared" si="93"/>
        <v>511.24540709659078</v>
      </c>
      <c r="O172" s="150">
        <f t="shared" si="94"/>
        <v>245.39779540636357</v>
      </c>
      <c r="P172" s="150">
        <f t="shared" si="95"/>
        <v>30.674724425795446</v>
      </c>
      <c r="Q172" s="150">
        <f t="shared" si="96"/>
        <v>61.349448851590893</v>
      </c>
      <c r="R172" s="150">
        <f t="shared" si="97"/>
        <v>3278.6167957104367</v>
      </c>
      <c r="S172" s="150">
        <f t="shared" si="98"/>
        <v>20449.816283863631</v>
      </c>
      <c r="T172" s="28">
        <f t="shared" si="123"/>
        <v>20031.512127286922</v>
      </c>
      <c r="U172" s="150">
        <f t="shared" si="99"/>
        <v>969.5529861066093</v>
      </c>
      <c r="V172" s="150">
        <f t="shared" si="100"/>
        <v>715.00957677478561</v>
      </c>
      <c r="W172" s="150">
        <f t="shared" si="101"/>
        <v>343.20459685189707</v>
      </c>
      <c r="X172" s="150">
        <f t="shared" si="102"/>
        <v>42.900574606487133</v>
      </c>
      <c r="Y172" s="150">
        <f t="shared" si="103"/>
        <v>85.801149212974266</v>
      </c>
      <c r="Z172" s="150">
        <f t="shared" si="104"/>
        <v>6220.5833179406345</v>
      </c>
      <c r="AA172" s="150">
        <f t="shared" si="105"/>
        <v>23636.680223959855</v>
      </c>
      <c r="AB172" s="24">
        <f t="shared" si="124"/>
        <v>23226.459123282846</v>
      </c>
      <c r="AC172" s="150">
        <f t="shared" si="106"/>
        <v>1148.3333345975345</v>
      </c>
      <c r="AD172" s="150">
        <f t="shared" si="107"/>
        <v>846.85349159110217</v>
      </c>
      <c r="AE172" s="150">
        <f t="shared" si="108"/>
        <v>406.48967596372904</v>
      </c>
      <c r="AF172" s="150">
        <f t="shared" si="109"/>
        <v>50.81120949546613</v>
      </c>
      <c r="AG172" s="150">
        <f t="shared" si="110"/>
        <v>101.62241899093226</v>
      </c>
      <c r="AH172" s="150">
        <f t="shared" si="111"/>
        <v>10246.927248252336</v>
      </c>
      <c r="AI172" s="150">
        <f t="shared" si="112"/>
        <v>27995.156746813296</v>
      </c>
      <c r="AJ172" s="20">
        <f t="shared" si="125"/>
        <v>27510.68975097526</v>
      </c>
      <c r="AK172" s="150">
        <f t="shared" si="113"/>
        <v>1342.1300730838211</v>
      </c>
      <c r="AL172" s="150">
        <f t="shared" si="114"/>
        <v>989.77144032730178</v>
      </c>
      <c r="AM172" s="150">
        <f t="shared" si="115"/>
        <v>475.09029135710483</v>
      </c>
      <c r="AN172" s="150">
        <f t="shared" si="116"/>
        <v>59.386286419638104</v>
      </c>
      <c r="AO172" s="150">
        <f t="shared" si="117"/>
        <v>118.77257283927621</v>
      </c>
      <c r="AP172" s="150">
        <f t="shared" si="118"/>
        <v>14609.026459230974</v>
      </c>
      <c r="AQ172" s="150">
        <f t="shared" si="119"/>
        <v>32719.717035613281</v>
      </c>
      <c r="AR172" s="17">
        <f t="shared" si="126"/>
        <v>32152.336469681904</v>
      </c>
      <c r="AS172" s="150">
        <f t="shared" si="120"/>
        <v>13681.030830933561</v>
      </c>
    </row>
    <row r="173" spans="1:45" x14ac:dyDescent="0.3">
      <c r="A173">
        <v>9099</v>
      </c>
      <c r="B173" t="s">
        <v>251</v>
      </c>
      <c r="C173" t="s">
        <v>252</v>
      </c>
      <c r="D173" s="36">
        <v>26918.52</v>
      </c>
      <c r="E173" s="6">
        <f t="shared" si="121"/>
        <v>32827.463414634141</v>
      </c>
      <c r="F173" s="150">
        <f t="shared" si="86"/>
        <v>1458.0923618931988</v>
      </c>
      <c r="G173" s="150">
        <f t="shared" si="87"/>
        <v>888.66888630463859</v>
      </c>
      <c r="H173" s="150">
        <f t="shared" si="88"/>
        <v>426.56106542622649</v>
      </c>
      <c r="I173" s="150">
        <f t="shared" si="89"/>
        <v>53.320133178278311</v>
      </c>
      <c r="J173" s="150">
        <f t="shared" si="90"/>
        <v>106.64026635655662</v>
      </c>
      <c r="K173" s="150">
        <f t="shared" si="91"/>
        <v>35546.755452185542</v>
      </c>
      <c r="L173" s="32">
        <f t="shared" si="122"/>
        <v>34818.757108310121</v>
      </c>
      <c r="M173" s="150">
        <f t="shared" si="92"/>
        <v>1764.3451657257303</v>
      </c>
      <c r="N173" s="150">
        <f t="shared" si="93"/>
        <v>1075.3219030971809</v>
      </c>
      <c r="O173" s="150">
        <f t="shared" si="94"/>
        <v>516.15451348664681</v>
      </c>
      <c r="P173" s="150">
        <f t="shared" si="95"/>
        <v>64.519314185830851</v>
      </c>
      <c r="Q173" s="150">
        <f t="shared" si="96"/>
        <v>129.0386283716617</v>
      </c>
      <c r="R173" s="150">
        <f t="shared" si="97"/>
        <v>6896.0393645622207</v>
      </c>
      <c r="S173" s="150">
        <f t="shared" si="98"/>
        <v>43012.876123887232</v>
      </c>
      <c r="T173" s="28">
        <f t="shared" si="123"/>
        <v>42133.041086780402</v>
      </c>
      <c r="U173" s="150">
        <f t="shared" si="99"/>
        <v>2039.2976596007566</v>
      </c>
      <c r="V173" s="150">
        <f t="shared" si="100"/>
        <v>1503.9068286141271</v>
      </c>
      <c r="W173" s="150">
        <f t="shared" si="101"/>
        <v>721.87527773478109</v>
      </c>
      <c r="X173" s="150">
        <f t="shared" si="102"/>
        <v>90.234409716847637</v>
      </c>
      <c r="Y173" s="150">
        <f t="shared" si="103"/>
        <v>180.46881943369527</v>
      </c>
      <c r="Z173" s="150">
        <f t="shared" si="104"/>
        <v>13083.989408942907</v>
      </c>
      <c r="AA173" s="150">
        <f t="shared" si="105"/>
        <v>49715.928218648834</v>
      </c>
      <c r="AB173" s="24">
        <f t="shared" si="124"/>
        <v>48853.094580346282</v>
      </c>
      <c r="AC173" s="150">
        <f t="shared" si="106"/>
        <v>2415.3331640905162</v>
      </c>
      <c r="AD173" s="150">
        <f t="shared" si="107"/>
        <v>1781.2191475593777</v>
      </c>
      <c r="AE173" s="150">
        <f t="shared" si="108"/>
        <v>854.98519082850123</v>
      </c>
      <c r="AF173" s="150">
        <f t="shared" si="109"/>
        <v>106.87314885356265</v>
      </c>
      <c r="AG173" s="150">
        <f t="shared" si="110"/>
        <v>213.74629770712531</v>
      </c>
      <c r="AH173" s="150">
        <f t="shared" si="111"/>
        <v>21552.751685468469</v>
      </c>
      <c r="AI173" s="150">
        <f t="shared" si="112"/>
        <v>58883.277605268682</v>
      </c>
      <c r="AJ173" s="20">
        <f t="shared" si="125"/>
        <v>57864.279752728755</v>
      </c>
      <c r="AK173" s="150">
        <f t="shared" si="113"/>
        <v>2822.95321260418</v>
      </c>
      <c r="AL173" s="150">
        <f t="shared" si="114"/>
        <v>2081.8239031004277</v>
      </c>
      <c r="AM173" s="150">
        <f t="shared" si="115"/>
        <v>999.27547348820531</v>
      </c>
      <c r="AN173" s="150">
        <f t="shared" si="116"/>
        <v>124.90943418602566</v>
      </c>
      <c r="AO173" s="150">
        <f t="shared" si="117"/>
        <v>249.81886837205133</v>
      </c>
      <c r="AP173" s="150">
        <f t="shared" si="118"/>
        <v>30727.720809762312</v>
      </c>
      <c r="AQ173" s="150">
        <f t="shared" si="119"/>
        <v>68820.624895881905</v>
      </c>
      <c r="AR173" s="17">
        <f t="shared" si="126"/>
        <v>67627.231778860893</v>
      </c>
      <c r="AS173" s="150">
        <f t="shared" si="120"/>
        <v>28775.832320917456</v>
      </c>
    </row>
    <row r="174" spans="1:45" x14ac:dyDescent="0.3">
      <c r="A174">
        <v>9067</v>
      </c>
      <c r="B174" t="s">
        <v>282</v>
      </c>
      <c r="C174" t="s">
        <v>283</v>
      </c>
      <c r="D174" s="36">
        <v>21000</v>
      </c>
      <c r="E174" s="6">
        <f t="shared" si="121"/>
        <v>25609.756097560974</v>
      </c>
      <c r="F174" s="150">
        <f t="shared" si="86"/>
        <v>1137.5045730507165</v>
      </c>
      <c r="G174" s="150">
        <f t="shared" si="87"/>
        <v>693.27907375284417</v>
      </c>
      <c r="H174" s="150">
        <f t="shared" si="88"/>
        <v>332.77395540136519</v>
      </c>
      <c r="I174" s="150">
        <f t="shared" si="89"/>
        <v>41.596744425170648</v>
      </c>
      <c r="J174" s="150">
        <f t="shared" si="90"/>
        <v>83.193488850341296</v>
      </c>
      <c r="K174" s="150">
        <f t="shared" si="91"/>
        <v>27731.162950113765</v>
      </c>
      <c r="L174" s="32">
        <f t="shared" si="122"/>
        <v>27163.228114863396</v>
      </c>
      <c r="M174" s="150">
        <f t="shared" si="92"/>
        <v>1376.4221985547624</v>
      </c>
      <c r="N174" s="150">
        <f t="shared" si="93"/>
        <v>838.89307306051001</v>
      </c>
      <c r="O174" s="150">
        <f t="shared" si="94"/>
        <v>402.66867506904481</v>
      </c>
      <c r="P174" s="150">
        <f t="shared" si="95"/>
        <v>50.333584383630601</v>
      </c>
      <c r="Q174" s="150">
        <f t="shared" si="96"/>
        <v>100.6671687672612</v>
      </c>
      <c r="R174" s="150">
        <f t="shared" si="97"/>
        <v>5379.8212775370503</v>
      </c>
      <c r="S174" s="150">
        <f t="shared" si="98"/>
        <v>33555.722922420398</v>
      </c>
      <c r="T174" s="28">
        <f t="shared" si="123"/>
        <v>32869.335417489092</v>
      </c>
      <c r="U174" s="150">
        <f t="shared" si="99"/>
        <v>1590.9214493076104</v>
      </c>
      <c r="V174" s="150">
        <f t="shared" si="100"/>
        <v>1173.2459065690341</v>
      </c>
      <c r="W174" s="150">
        <f t="shared" si="101"/>
        <v>563.15803515313644</v>
      </c>
      <c r="X174" s="150">
        <f t="shared" si="102"/>
        <v>70.394754394142055</v>
      </c>
      <c r="Y174" s="150">
        <f t="shared" si="103"/>
        <v>140.78950878828411</v>
      </c>
      <c r="Z174" s="150">
        <f t="shared" si="104"/>
        <v>10207.239387150597</v>
      </c>
      <c r="AA174" s="150">
        <f t="shared" si="105"/>
        <v>38784.98864691022</v>
      </c>
      <c r="AB174" s="24">
        <f t="shared" si="124"/>
        <v>38111.864477960604</v>
      </c>
      <c r="AC174" s="150">
        <f t="shared" si="106"/>
        <v>1884.2787956358984</v>
      </c>
      <c r="AD174" s="150">
        <f t="shared" si="107"/>
        <v>1389.5861324748512</v>
      </c>
      <c r="AE174" s="150">
        <f t="shared" si="108"/>
        <v>667.00134358792866</v>
      </c>
      <c r="AF174" s="150">
        <f t="shared" si="109"/>
        <v>83.375167948491082</v>
      </c>
      <c r="AG174" s="150">
        <f t="shared" si="110"/>
        <v>166.75033589698216</v>
      </c>
      <c r="AH174" s="150">
        <f t="shared" si="111"/>
        <v>16813.992202945701</v>
      </c>
      <c r="AI174" s="150">
        <f t="shared" si="112"/>
        <v>45936.7316520612</v>
      </c>
      <c r="AJ174" s="20">
        <f t="shared" si="125"/>
        <v>45141.778775627485</v>
      </c>
      <c r="AK174" s="150">
        <f t="shared" si="113"/>
        <v>2202.2762568182716</v>
      </c>
      <c r="AL174" s="150">
        <f t="shared" si="114"/>
        <v>1624.0975345267491</v>
      </c>
      <c r="AM174" s="150">
        <f t="shared" si="115"/>
        <v>779.56681657283957</v>
      </c>
      <c r="AN174" s="150">
        <f t="shared" si="116"/>
        <v>97.445852071604946</v>
      </c>
      <c r="AO174" s="150">
        <f t="shared" si="117"/>
        <v>194.89170414320989</v>
      </c>
      <c r="AP174" s="150">
        <f t="shared" si="118"/>
        <v>23971.679609614817</v>
      </c>
      <c r="AQ174" s="150">
        <f t="shared" si="119"/>
        <v>53689.174695099144</v>
      </c>
      <c r="AR174" s="17">
        <f t="shared" si="126"/>
        <v>52758.170484710114</v>
      </c>
      <c r="AS174" s="150">
        <f t="shared" si="120"/>
        <v>22448.948855259005</v>
      </c>
    </row>
    <row r="175" spans="1:45" x14ac:dyDescent="0.3">
      <c r="A175">
        <v>9889</v>
      </c>
      <c r="B175" t="s">
        <v>1317</v>
      </c>
      <c r="C175" t="s">
        <v>1474</v>
      </c>
      <c r="D175" s="36">
        <v>1165198</v>
      </c>
      <c r="E175" s="6">
        <f t="shared" si="121"/>
        <v>1420973.1707317072</v>
      </c>
      <c r="F175" s="150">
        <f t="shared" si="86"/>
        <v>63115.145405216608</v>
      </c>
      <c r="G175" s="150">
        <f t="shared" si="87"/>
        <v>38467.018579936499</v>
      </c>
      <c r="H175" s="150">
        <f t="shared" si="88"/>
        <v>18464.16891836952</v>
      </c>
      <c r="I175" s="150">
        <f t="shared" si="89"/>
        <v>2308.02111479619</v>
      </c>
      <c r="J175" s="150">
        <f t="shared" si="90"/>
        <v>4616.04222959238</v>
      </c>
      <c r="K175" s="150">
        <f t="shared" si="91"/>
        <v>1538680.74319746</v>
      </c>
      <c r="L175" s="32">
        <f t="shared" si="122"/>
        <v>1507168.5272848858</v>
      </c>
      <c r="M175" s="150">
        <f t="shared" si="92"/>
        <v>76371.637757695818</v>
      </c>
      <c r="N175" s="150">
        <f t="shared" si="93"/>
        <v>46546.501473521916</v>
      </c>
      <c r="O175" s="150">
        <f t="shared" si="94"/>
        <v>22342.320707290517</v>
      </c>
      <c r="P175" s="150">
        <f t="shared" si="95"/>
        <v>2792.7900884113146</v>
      </c>
      <c r="Q175" s="150">
        <f t="shared" si="96"/>
        <v>5585.5801768226293</v>
      </c>
      <c r="R175" s="150">
        <f t="shared" si="97"/>
        <v>298502.71394969604</v>
      </c>
      <c r="S175" s="150">
        <f t="shared" si="98"/>
        <v>1861860.0589408765</v>
      </c>
      <c r="T175" s="28">
        <f t="shared" si="123"/>
        <v>1823775.4233232122</v>
      </c>
      <c r="U175" s="150">
        <f t="shared" si="99"/>
        <v>88273.261470968049</v>
      </c>
      <c r="V175" s="150">
        <f t="shared" si="100"/>
        <v>65098.275421067876</v>
      </c>
      <c r="W175" s="150">
        <f t="shared" si="101"/>
        <v>31247.172202112582</v>
      </c>
      <c r="X175" s="150">
        <f t="shared" si="102"/>
        <v>3905.8965252640728</v>
      </c>
      <c r="Y175" s="150">
        <f t="shared" si="103"/>
        <v>7811.7930505281456</v>
      </c>
      <c r="Z175" s="150">
        <f t="shared" si="104"/>
        <v>566354.99616329058</v>
      </c>
      <c r="AA175" s="150">
        <f t="shared" si="105"/>
        <v>2152009.1048286902</v>
      </c>
      <c r="AB175" s="24">
        <f t="shared" si="124"/>
        <v>2114660.3936186065</v>
      </c>
      <c r="AC175" s="150">
        <f t="shared" si="106"/>
        <v>104550.37543415988</v>
      </c>
      <c r="AD175" s="150">
        <f t="shared" si="107"/>
        <v>77102.046780353892</v>
      </c>
      <c r="AE175" s="150">
        <f t="shared" si="108"/>
        <v>37008.982454569872</v>
      </c>
      <c r="AF175" s="150">
        <f t="shared" si="109"/>
        <v>4626.122806821234</v>
      </c>
      <c r="AG175" s="150">
        <f t="shared" si="110"/>
        <v>9252.245613642468</v>
      </c>
      <c r="AH175" s="150">
        <f t="shared" si="111"/>
        <v>932934.76604228222</v>
      </c>
      <c r="AI175" s="150">
        <f t="shared" si="112"/>
        <v>2548827.992738972</v>
      </c>
      <c r="AJ175" s="20">
        <f t="shared" si="125"/>
        <v>2504719.5402763616</v>
      </c>
      <c r="AK175" s="150">
        <f t="shared" si="113"/>
        <v>122194.66142343509</v>
      </c>
      <c r="AL175" s="150">
        <f t="shared" si="114"/>
        <v>90114.057096928518</v>
      </c>
      <c r="AM175" s="150">
        <f t="shared" si="115"/>
        <v>43254.74740652569</v>
      </c>
      <c r="AN175" s="150">
        <f t="shared" si="116"/>
        <v>5406.8434258157113</v>
      </c>
      <c r="AO175" s="150">
        <f t="shared" si="117"/>
        <v>10813.686851631423</v>
      </c>
      <c r="AP175" s="150">
        <f t="shared" si="118"/>
        <v>1330083.4827506649</v>
      </c>
      <c r="AQ175" s="150">
        <f t="shared" si="119"/>
        <v>2978977.0941133397</v>
      </c>
      <c r="AR175" s="17">
        <f t="shared" si="126"/>
        <v>2927319.7491639643</v>
      </c>
      <c r="AS175" s="150">
        <f t="shared" si="120"/>
        <v>1245593.824202385</v>
      </c>
    </row>
    <row r="176" spans="1:45" x14ac:dyDescent="0.3">
      <c r="A176">
        <v>9825</v>
      </c>
      <c r="B176" t="s">
        <v>1122</v>
      </c>
      <c r="C176" t="s">
        <v>1544</v>
      </c>
      <c r="D176" s="36">
        <v>201600.01</v>
      </c>
      <c r="E176" s="6">
        <f t="shared" si="121"/>
        <v>245853.6707317073</v>
      </c>
      <c r="F176" s="150">
        <f t="shared" si="86"/>
        <v>10920.044442955723</v>
      </c>
      <c r="G176" s="150">
        <f t="shared" si="87"/>
        <v>6655.479438160196</v>
      </c>
      <c r="H176" s="150">
        <f t="shared" si="88"/>
        <v>3194.6301303168939</v>
      </c>
      <c r="I176" s="150">
        <f t="shared" si="89"/>
        <v>399.32876628961174</v>
      </c>
      <c r="J176" s="150">
        <f t="shared" si="90"/>
        <v>798.65753257922347</v>
      </c>
      <c r="K176" s="150">
        <f t="shared" si="91"/>
        <v>266219.17752640782</v>
      </c>
      <c r="L176" s="32">
        <f t="shared" si="122"/>
        <v>260767.00283755915</v>
      </c>
      <c r="M176" s="150">
        <f t="shared" si="92"/>
        <v>13213.653761564863</v>
      </c>
      <c r="N176" s="150">
        <f t="shared" si="93"/>
        <v>8053.3739008537887</v>
      </c>
      <c r="O176" s="150">
        <f t="shared" si="94"/>
        <v>3865.6194724098186</v>
      </c>
      <c r="P176" s="150">
        <f t="shared" si="95"/>
        <v>483.20243405122733</v>
      </c>
      <c r="Q176" s="150">
        <f t="shared" si="96"/>
        <v>966.40486810245466</v>
      </c>
      <c r="R176" s="150">
        <f t="shared" si="97"/>
        <v>51646.286826175347</v>
      </c>
      <c r="S176" s="150">
        <f t="shared" si="98"/>
        <v>322134.95603415155</v>
      </c>
      <c r="T176" s="28">
        <f t="shared" si="123"/>
        <v>315545.63565995975</v>
      </c>
      <c r="U176" s="150">
        <f t="shared" si="99"/>
        <v>15272.846670934699</v>
      </c>
      <c r="V176" s="150">
        <f t="shared" si="100"/>
        <v>11263.161261751253</v>
      </c>
      <c r="W176" s="150">
        <f t="shared" si="101"/>
        <v>5406.3174056406015</v>
      </c>
      <c r="X176" s="150">
        <f t="shared" si="102"/>
        <v>675.78967570507518</v>
      </c>
      <c r="Y176" s="150">
        <f t="shared" si="103"/>
        <v>1351.5793514101504</v>
      </c>
      <c r="Z176" s="150">
        <f t="shared" si="104"/>
        <v>97989.502977235912</v>
      </c>
      <c r="AA176" s="150">
        <f t="shared" si="105"/>
        <v>372335.90947938029</v>
      </c>
      <c r="AB176" s="24">
        <f t="shared" si="124"/>
        <v>365873.91713692865</v>
      </c>
      <c r="AC176" s="150">
        <f t="shared" si="106"/>
        <v>18089.077335380243</v>
      </c>
      <c r="AD176" s="150">
        <f t="shared" si="107"/>
        <v>13340.027533466255</v>
      </c>
      <c r="AE176" s="150">
        <f t="shared" si="108"/>
        <v>6403.213216063803</v>
      </c>
      <c r="AF176" s="150">
        <f t="shared" si="109"/>
        <v>800.40165200797537</v>
      </c>
      <c r="AG176" s="150">
        <f t="shared" si="110"/>
        <v>1600.8033040159507</v>
      </c>
      <c r="AH176" s="150">
        <f t="shared" si="111"/>
        <v>161414.33315494168</v>
      </c>
      <c r="AI176" s="150">
        <f t="shared" si="112"/>
        <v>440992.64573442168</v>
      </c>
      <c r="AJ176" s="20">
        <f t="shared" si="125"/>
        <v>433361.09774210898</v>
      </c>
      <c r="AK176" s="150">
        <f t="shared" si="113"/>
        <v>21141.853114158392</v>
      </c>
      <c r="AL176" s="150">
        <f t="shared" si="114"/>
        <v>15591.33710483657</v>
      </c>
      <c r="AM176" s="150">
        <f t="shared" si="115"/>
        <v>7483.8418103215536</v>
      </c>
      <c r="AN176" s="150">
        <f t="shared" si="116"/>
        <v>935.4802262901942</v>
      </c>
      <c r="AO176" s="150">
        <f t="shared" si="117"/>
        <v>1870.9604525803884</v>
      </c>
      <c r="AP176" s="150">
        <f t="shared" si="118"/>
        <v>230128.13566738777</v>
      </c>
      <c r="AQ176" s="150">
        <f t="shared" si="119"/>
        <v>515416.10263922549</v>
      </c>
      <c r="AR176" s="17">
        <f t="shared" si="126"/>
        <v>506478.4617761554</v>
      </c>
      <c r="AS176" s="150">
        <f t="shared" si="120"/>
        <v>215509.91970046211</v>
      </c>
    </row>
    <row r="177" spans="1:45" x14ac:dyDescent="0.3">
      <c r="A177">
        <v>8060</v>
      </c>
      <c r="B177" t="s">
        <v>91</v>
      </c>
      <c r="C177" t="s">
        <v>1615</v>
      </c>
      <c r="D177" s="36">
        <v>172543</v>
      </c>
      <c r="E177" s="6">
        <f t="shared" si="121"/>
        <v>210418.29268292681</v>
      </c>
      <c r="F177" s="150">
        <f t="shared" si="86"/>
        <v>9346.1167403757045</v>
      </c>
      <c r="G177" s="150">
        <f t="shared" si="87"/>
        <v>5696.2119629779518</v>
      </c>
      <c r="H177" s="150">
        <f t="shared" si="88"/>
        <v>2734.1817422294171</v>
      </c>
      <c r="I177" s="150">
        <f t="shared" si="89"/>
        <v>341.77271777867713</v>
      </c>
      <c r="J177" s="150">
        <f t="shared" si="90"/>
        <v>683.54543555735427</v>
      </c>
      <c r="K177" s="150">
        <f t="shared" si="91"/>
        <v>227848.47851911807</v>
      </c>
      <c r="L177" s="32">
        <f t="shared" si="122"/>
        <v>223182.1366010893</v>
      </c>
      <c r="M177" s="150">
        <f t="shared" si="92"/>
        <v>11309.143590725447</v>
      </c>
      <c r="N177" s="150">
        <f t="shared" si="93"/>
        <v>6892.6251192895043</v>
      </c>
      <c r="O177" s="150">
        <f t="shared" si="94"/>
        <v>3308.460057258962</v>
      </c>
      <c r="P177" s="150">
        <f t="shared" si="95"/>
        <v>413.55750715737025</v>
      </c>
      <c r="Q177" s="150">
        <f t="shared" si="96"/>
        <v>827.11501431474051</v>
      </c>
      <c r="R177" s="150">
        <f t="shared" si="97"/>
        <v>44202.404890003585</v>
      </c>
      <c r="S177" s="150">
        <f t="shared" si="98"/>
        <v>275705.00477158016</v>
      </c>
      <c r="T177" s="28">
        <f t="shared" si="123"/>
        <v>270065.41623522952</v>
      </c>
      <c r="U177" s="150">
        <f t="shared" si="99"/>
        <v>13071.540934661096</v>
      </c>
      <c r="V177" s="150">
        <f t="shared" si="100"/>
        <v>9639.7794503400401</v>
      </c>
      <c r="W177" s="150">
        <f t="shared" si="101"/>
        <v>4627.0941361632194</v>
      </c>
      <c r="X177" s="150">
        <f t="shared" si="102"/>
        <v>578.38676702040243</v>
      </c>
      <c r="Y177" s="150">
        <f t="shared" si="103"/>
        <v>1156.7735340408049</v>
      </c>
      <c r="Z177" s="150">
        <f t="shared" si="104"/>
        <v>83866.081217958359</v>
      </c>
      <c r="AA177" s="150">
        <f t="shared" si="105"/>
        <v>318670.39505256334</v>
      </c>
      <c r="AB177" s="24">
        <f t="shared" si="124"/>
        <v>313139.78250575031</v>
      </c>
      <c r="AC177" s="150">
        <f t="shared" si="106"/>
        <v>15481.862677876421</v>
      </c>
      <c r="AD177" s="150">
        <f t="shared" si="107"/>
        <v>11417.302859790871</v>
      </c>
      <c r="AE177" s="150">
        <f t="shared" si="108"/>
        <v>5480.3053726996177</v>
      </c>
      <c r="AF177" s="150">
        <f t="shared" si="109"/>
        <v>685.03817158745221</v>
      </c>
      <c r="AG177" s="150">
        <f t="shared" si="110"/>
        <v>1370.0763431749044</v>
      </c>
      <c r="AH177" s="150">
        <f t="shared" si="111"/>
        <v>138149.36460346953</v>
      </c>
      <c r="AI177" s="150">
        <f t="shared" si="112"/>
        <v>377431.49949721887</v>
      </c>
      <c r="AJ177" s="20">
        <f t="shared" si="125"/>
        <v>370899.90168014728</v>
      </c>
      <c r="AK177" s="150">
        <f t="shared" si="113"/>
        <v>18094.635818104529</v>
      </c>
      <c r="AL177" s="150">
        <f t="shared" si="114"/>
        <v>13344.126709516613</v>
      </c>
      <c r="AM177" s="150">
        <f t="shared" si="115"/>
        <v>6405.1808205679745</v>
      </c>
      <c r="AN177" s="150">
        <f t="shared" si="116"/>
        <v>800.64760257099681</v>
      </c>
      <c r="AO177" s="150">
        <f t="shared" si="117"/>
        <v>1601.2952051419936</v>
      </c>
      <c r="AP177" s="150">
        <f t="shared" si="118"/>
        <v>196959.31023246521</v>
      </c>
      <c r="AQ177" s="150">
        <f t="shared" si="119"/>
        <v>441128.15568649961</v>
      </c>
      <c r="AR177" s="17">
        <f t="shared" si="126"/>
        <v>433478.71475920652</v>
      </c>
      <c r="AS177" s="150">
        <f t="shared" si="120"/>
        <v>184448.04677775977</v>
      </c>
    </row>
    <row r="178" spans="1:45" x14ac:dyDescent="0.3">
      <c r="A178">
        <v>3775</v>
      </c>
      <c r="B178" t="s">
        <v>166</v>
      </c>
      <c r="C178" t="s">
        <v>167</v>
      </c>
      <c r="D178" s="36">
        <v>390</v>
      </c>
      <c r="E178" s="6">
        <f t="shared" si="121"/>
        <v>475.60975609756093</v>
      </c>
      <c r="F178" s="150">
        <f t="shared" si="86"/>
        <v>21.125084928084735</v>
      </c>
      <c r="G178" s="150">
        <f t="shared" si="87"/>
        <v>12.875182798267105</v>
      </c>
      <c r="H178" s="150">
        <f t="shared" si="88"/>
        <v>6.18008774316821</v>
      </c>
      <c r="I178" s="150">
        <f t="shared" si="89"/>
        <v>0.77251096789602625</v>
      </c>
      <c r="J178" s="150">
        <f t="shared" si="90"/>
        <v>1.5450219357920525</v>
      </c>
      <c r="K178" s="150">
        <f t="shared" si="91"/>
        <v>515.00731193068418</v>
      </c>
      <c r="L178" s="32">
        <f t="shared" si="122"/>
        <v>504.45995070460594</v>
      </c>
      <c r="M178" s="150">
        <f t="shared" si="92"/>
        <v>25.562126544588445</v>
      </c>
      <c r="N178" s="150">
        <f t="shared" si="93"/>
        <v>15.579442785409473</v>
      </c>
      <c r="O178" s="150">
        <f t="shared" si="94"/>
        <v>7.4781325369965463</v>
      </c>
      <c r="P178" s="150">
        <f t="shared" si="95"/>
        <v>0.93476656712456829</v>
      </c>
      <c r="Q178" s="150">
        <f t="shared" si="96"/>
        <v>1.8695331342491366</v>
      </c>
      <c r="R178" s="150">
        <f t="shared" si="97"/>
        <v>99.910966582830937</v>
      </c>
      <c r="S178" s="150">
        <f t="shared" si="98"/>
        <v>623.17771141637888</v>
      </c>
      <c r="T178" s="28">
        <f t="shared" si="123"/>
        <v>610.43051489622599</v>
      </c>
      <c r="U178" s="150">
        <f t="shared" si="99"/>
        <v>29.545684058569904</v>
      </c>
      <c r="V178" s="150">
        <f t="shared" si="100"/>
        <v>21.788852550567775</v>
      </c>
      <c r="W178" s="150">
        <f t="shared" si="101"/>
        <v>10.458649224272532</v>
      </c>
      <c r="X178" s="150">
        <f t="shared" si="102"/>
        <v>1.3073311530340666</v>
      </c>
      <c r="Y178" s="150">
        <f t="shared" si="103"/>
        <v>2.6146623060681331</v>
      </c>
      <c r="Z178" s="150">
        <f t="shared" si="104"/>
        <v>189.56301718993964</v>
      </c>
      <c r="AA178" s="150">
        <f t="shared" si="105"/>
        <v>720.29264629976115</v>
      </c>
      <c r="AB178" s="24">
        <f t="shared" si="124"/>
        <v>707.7917688764112</v>
      </c>
      <c r="AC178" s="150">
        <f t="shared" si="106"/>
        <v>34.993749061809545</v>
      </c>
      <c r="AD178" s="150">
        <f t="shared" si="107"/>
        <v>25.806599603104381</v>
      </c>
      <c r="AE178" s="150">
        <f t="shared" si="108"/>
        <v>12.387167809490103</v>
      </c>
      <c r="AF178" s="150">
        <f t="shared" si="109"/>
        <v>1.5483959761862629</v>
      </c>
      <c r="AG178" s="150">
        <f t="shared" si="110"/>
        <v>3.0967919523725258</v>
      </c>
      <c r="AH178" s="150">
        <f t="shared" si="111"/>
        <v>312.25985519756301</v>
      </c>
      <c r="AI178" s="150">
        <f t="shared" si="112"/>
        <v>853.1107306811366</v>
      </c>
      <c r="AJ178" s="20">
        <f t="shared" si="125"/>
        <v>838.34732011879612</v>
      </c>
      <c r="AK178" s="150">
        <f t="shared" si="113"/>
        <v>40.899416198053615</v>
      </c>
      <c r="AL178" s="150">
        <f t="shared" si="114"/>
        <v>30.161811355496766</v>
      </c>
      <c r="AM178" s="150">
        <f t="shared" si="115"/>
        <v>14.477669450638448</v>
      </c>
      <c r="AN178" s="150">
        <f t="shared" si="116"/>
        <v>1.809708681329806</v>
      </c>
      <c r="AO178" s="150">
        <f t="shared" si="117"/>
        <v>3.619417362659612</v>
      </c>
      <c r="AP178" s="150">
        <f t="shared" si="118"/>
        <v>445.18833560713233</v>
      </c>
      <c r="AQ178" s="150">
        <f t="shared" si="119"/>
        <v>997.08467290898409</v>
      </c>
      <c r="AR178" s="17">
        <f t="shared" si="126"/>
        <v>979.79459471604491</v>
      </c>
      <c r="AS178" s="150">
        <f t="shared" si="120"/>
        <v>416.90905016909585</v>
      </c>
    </row>
    <row r="179" spans="1:45" x14ac:dyDescent="0.3">
      <c r="A179">
        <v>3659</v>
      </c>
      <c r="B179" t="s">
        <v>184</v>
      </c>
      <c r="C179" t="s">
        <v>185</v>
      </c>
      <c r="D179" s="36">
        <v>2954.55</v>
      </c>
      <c r="E179" s="6">
        <f t="shared" si="121"/>
        <v>3603.1097560975609</v>
      </c>
      <c r="F179" s="150">
        <f t="shared" si="86"/>
        <v>160.03876839557117</v>
      </c>
      <c r="G179" s="150">
        <f t="shared" si="87"/>
        <v>97.539413683641229</v>
      </c>
      <c r="H179" s="150">
        <f t="shared" si="88"/>
        <v>46.818918568147787</v>
      </c>
      <c r="I179" s="150">
        <f t="shared" si="89"/>
        <v>5.8523648210184733</v>
      </c>
      <c r="J179" s="150">
        <f t="shared" si="90"/>
        <v>11.704729642036947</v>
      </c>
      <c r="K179" s="150">
        <f t="shared" si="91"/>
        <v>3901.576547345649</v>
      </c>
      <c r="L179" s="32">
        <f t="shared" si="122"/>
        <v>3821.6721727033168</v>
      </c>
      <c r="M179" s="150">
        <f t="shared" si="92"/>
        <v>193.65277174952254</v>
      </c>
      <c r="N179" s="150">
        <f t="shared" si="93"/>
        <v>118.02626328623477</v>
      </c>
      <c r="O179" s="150">
        <f t="shared" si="94"/>
        <v>56.652606377392686</v>
      </c>
      <c r="P179" s="150">
        <f t="shared" si="95"/>
        <v>7.0815757971740858</v>
      </c>
      <c r="Q179" s="150">
        <f t="shared" si="96"/>
        <v>14.163151594348172</v>
      </c>
      <c r="R179" s="150">
        <f t="shared" si="97"/>
        <v>756.90242645462342</v>
      </c>
      <c r="S179" s="150">
        <f t="shared" si="98"/>
        <v>4721.0505314493903</v>
      </c>
      <c r="T179" s="28">
        <f t="shared" si="123"/>
        <v>4624.4807122734474</v>
      </c>
      <c r="U179" s="150">
        <f t="shared" si="99"/>
        <v>223.83128419294289</v>
      </c>
      <c r="V179" s="150">
        <f t="shared" si="100"/>
        <v>165.06731872635905</v>
      </c>
      <c r="W179" s="150">
        <f t="shared" si="101"/>
        <v>79.232312988652353</v>
      </c>
      <c r="X179" s="150">
        <f t="shared" si="102"/>
        <v>9.9040391235815441</v>
      </c>
      <c r="Y179" s="150">
        <f t="shared" si="103"/>
        <v>19.808078247163088</v>
      </c>
      <c r="Z179" s="150">
        <f t="shared" si="104"/>
        <v>1436.0856729193238</v>
      </c>
      <c r="AA179" s="150">
        <f t="shared" si="105"/>
        <v>5456.7708669870763</v>
      </c>
      <c r="AB179" s="24">
        <f t="shared" si="124"/>
        <v>5362.0671044456431</v>
      </c>
      <c r="AC179" s="150">
        <f t="shared" si="106"/>
        <v>265.10456741171635</v>
      </c>
      <c r="AD179" s="150">
        <f t="shared" si="107"/>
        <v>195.50484322397961</v>
      </c>
      <c r="AE179" s="150">
        <f t="shared" si="108"/>
        <v>93.842324747510219</v>
      </c>
      <c r="AF179" s="150">
        <f t="shared" si="109"/>
        <v>11.730290593438777</v>
      </c>
      <c r="AG179" s="150">
        <f t="shared" si="110"/>
        <v>23.460581186877555</v>
      </c>
      <c r="AH179" s="150">
        <f t="shared" si="111"/>
        <v>2365.6086030101533</v>
      </c>
      <c r="AI179" s="150">
        <f t="shared" si="112"/>
        <v>6462.9700239332105</v>
      </c>
      <c r="AJ179" s="20">
        <f t="shared" si="125"/>
        <v>6351.1258324538176</v>
      </c>
      <c r="AK179" s="150">
        <f t="shared" si="113"/>
        <v>309.84453878963927</v>
      </c>
      <c r="AL179" s="150">
        <f t="shared" si="114"/>
        <v>228.4989224112384</v>
      </c>
      <c r="AM179" s="150">
        <f t="shared" si="115"/>
        <v>109.67948275739444</v>
      </c>
      <c r="AN179" s="150">
        <f t="shared" si="116"/>
        <v>13.709935344674305</v>
      </c>
      <c r="AO179" s="150">
        <f t="shared" si="117"/>
        <v>27.41987068934861</v>
      </c>
      <c r="AP179" s="150">
        <f t="shared" si="118"/>
        <v>3372.6440947898791</v>
      </c>
      <c r="AQ179" s="150">
        <f t="shared" si="119"/>
        <v>7553.6833854954848</v>
      </c>
      <c r="AR179" s="17">
        <f t="shared" si="126"/>
        <v>7422.6977431238229</v>
      </c>
      <c r="AS179" s="150">
        <f t="shared" si="120"/>
        <v>3158.406754300262</v>
      </c>
    </row>
    <row r="180" spans="1:45" x14ac:dyDescent="0.3">
      <c r="A180">
        <v>3675</v>
      </c>
      <c r="B180" t="s">
        <v>247</v>
      </c>
      <c r="C180" t="s">
        <v>248</v>
      </c>
      <c r="D180" s="36">
        <v>2730</v>
      </c>
      <c r="E180" s="6">
        <f t="shared" si="121"/>
        <v>3329.2682926829266</v>
      </c>
      <c r="F180" s="150">
        <f t="shared" si="86"/>
        <v>147.87559449659315</v>
      </c>
      <c r="G180" s="150">
        <f t="shared" si="87"/>
        <v>90.126279587869746</v>
      </c>
      <c r="H180" s="150">
        <f t="shared" si="88"/>
        <v>43.260614202177472</v>
      </c>
      <c r="I180" s="150">
        <f t="shared" si="89"/>
        <v>5.4075767752721839</v>
      </c>
      <c r="J180" s="150">
        <f t="shared" si="90"/>
        <v>10.815153550544368</v>
      </c>
      <c r="K180" s="150">
        <f t="shared" si="91"/>
        <v>3605.0511835147895</v>
      </c>
      <c r="L180" s="32">
        <f t="shared" si="122"/>
        <v>3531.2196549322416</v>
      </c>
      <c r="M180" s="150">
        <f t="shared" si="92"/>
        <v>178.93488581211912</v>
      </c>
      <c r="N180" s="150">
        <f t="shared" si="93"/>
        <v>109.05609949786631</v>
      </c>
      <c r="O180" s="150">
        <f t="shared" si="94"/>
        <v>52.346927758975831</v>
      </c>
      <c r="P180" s="150">
        <f t="shared" si="95"/>
        <v>6.5433659698719788</v>
      </c>
      <c r="Q180" s="150">
        <f t="shared" si="96"/>
        <v>13.086731939743958</v>
      </c>
      <c r="R180" s="150">
        <f t="shared" si="97"/>
        <v>699.37676607981666</v>
      </c>
      <c r="S180" s="150">
        <f t="shared" si="98"/>
        <v>4362.2439799146523</v>
      </c>
      <c r="T180" s="28">
        <f t="shared" si="123"/>
        <v>4273.0136042735821</v>
      </c>
      <c r="U180" s="150">
        <f t="shared" si="99"/>
        <v>206.81978840998931</v>
      </c>
      <c r="V180" s="150">
        <f t="shared" si="100"/>
        <v>152.52196785397442</v>
      </c>
      <c r="W180" s="150">
        <f t="shared" si="101"/>
        <v>73.210544569907725</v>
      </c>
      <c r="X180" s="150">
        <f t="shared" si="102"/>
        <v>9.1513180712384656</v>
      </c>
      <c r="Y180" s="150">
        <f t="shared" si="103"/>
        <v>18.302636142476931</v>
      </c>
      <c r="Z180" s="150">
        <f t="shared" si="104"/>
        <v>1326.9411203295774</v>
      </c>
      <c r="AA180" s="150">
        <f t="shared" si="105"/>
        <v>5042.048524098328</v>
      </c>
      <c r="AB180" s="24">
        <f t="shared" si="124"/>
        <v>4954.5423821348777</v>
      </c>
      <c r="AC180" s="150">
        <f t="shared" si="106"/>
        <v>244.95624343266681</v>
      </c>
      <c r="AD180" s="150">
        <f t="shared" si="107"/>
        <v>180.64619722173069</v>
      </c>
      <c r="AE180" s="150">
        <f t="shared" si="108"/>
        <v>86.710174666430731</v>
      </c>
      <c r="AF180" s="150">
        <f t="shared" si="109"/>
        <v>10.838771833303841</v>
      </c>
      <c r="AG180" s="150">
        <f t="shared" si="110"/>
        <v>21.677543666607683</v>
      </c>
      <c r="AH180" s="150">
        <f t="shared" si="111"/>
        <v>2185.8189863829411</v>
      </c>
      <c r="AI180" s="150">
        <f t="shared" si="112"/>
        <v>5971.7751147679564</v>
      </c>
      <c r="AJ180" s="20">
        <f t="shared" si="125"/>
        <v>5868.4312408315727</v>
      </c>
      <c r="AK180" s="150">
        <f t="shared" si="113"/>
        <v>286.29591338637533</v>
      </c>
      <c r="AL180" s="150">
        <f t="shared" si="114"/>
        <v>211.13267948847738</v>
      </c>
      <c r="AM180" s="150">
        <f t="shared" si="115"/>
        <v>101.34368615446915</v>
      </c>
      <c r="AN180" s="150">
        <f t="shared" si="116"/>
        <v>12.667960769308644</v>
      </c>
      <c r="AO180" s="150">
        <f t="shared" si="117"/>
        <v>25.335921538617288</v>
      </c>
      <c r="AP180" s="150">
        <f t="shared" si="118"/>
        <v>3116.3183492499265</v>
      </c>
      <c r="AQ180" s="150">
        <f t="shared" si="119"/>
        <v>6979.5927103628892</v>
      </c>
      <c r="AR180" s="17">
        <f t="shared" si="126"/>
        <v>6858.5621630123151</v>
      </c>
      <c r="AS180" s="150">
        <f t="shared" si="120"/>
        <v>2918.3633511836711</v>
      </c>
    </row>
    <row r="181" spans="1:45" x14ac:dyDescent="0.3">
      <c r="A181">
        <v>7118</v>
      </c>
      <c r="B181" t="s">
        <v>333</v>
      </c>
      <c r="C181" t="s">
        <v>334</v>
      </c>
      <c r="D181" s="36">
        <v>3250</v>
      </c>
      <c r="E181" s="6">
        <f t="shared" si="121"/>
        <v>3963.4146341463411</v>
      </c>
      <c r="F181" s="150">
        <f t="shared" si="86"/>
        <v>176.04237440070614</v>
      </c>
      <c r="G181" s="150">
        <f t="shared" si="87"/>
        <v>107.29318998555921</v>
      </c>
      <c r="H181" s="150">
        <f t="shared" si="88"/>
        <v>51.500731193068418</v>
      </c>
      <c r="I181" s="150">
        <f t="shared" si="89"/>
        <v>6.4375913991335523</v>
      </c>
      <c r="J181" s="150">
        <f t="shared" si="90"/>
        <v>12.875182798267105</v>
      </c>
      <c r="K181" s="150">
        <f t="shared" si="91"/>
        <v>4291.7275994223683</v>
      </c>
      <c r="L181" s="32">
        <f t="shared" si="122"/>
        <v>4203.8329225383832</v>
      </c>
      <c r="M181" s="150">
        <f t="shared" si="92"/>
        <v>213.01772120490369</v>
      </c>
      <c r="N181" s="150">
        <f t="shared" si="93"/>
        <v>129.82868987841226</v>
      </c>
      <c r="O181" s="150">
        <f t="shared" si="94"/>
        <v>62.317771141637884</v>
      </c>
      <c r="P181" s="150">
        <f t="shared" si="95"/>
        <v>7.7897213927047355</v>
      </c>
      <c r="Q181" s="150">
        <f t="shared" si="96"/>
        <v>15.579442785409471</v>
      </c>
      <c r="R181" s="150">
        <f t="shared" si="97"/>
        <v>832.5913881902577</v>
      </c>
      <c r="S181" s="150">
        <f t="shared" si="98"/>
        <v>5193.1475951364901</v>
      </c>
      <c r="T181" s="28">
        <f t="shared" si="123"/>
        <v>5086.9209574685501</v>
      </c>
      <c r="U181" s="150">
        <f t="shared" si="99"/>
        <v>246.21403382141585</v>
      </c>
      <c r="V181" s="150">
        <f t="shared" si="100"/>
        <v>181.57377125473147</v>
      </c>
      <c r="W181" s="150">
        <f t="shared" si="101"/>
        <v>87.155410202271099</v>
      </c>
      <c r="X181" s="150">
        <f t="shared" si="102"/>
        <v>10.894426275283887</v>
      </c>
      <c r="Y181" s="150">
        <f t="shared" si="103"/>
        <v>21.788852550567775</v>
      </c>
      <c r="Z181" s="150">
        <f t="shared" si="104"/>
        <v>1579.6918099161637</v>
      </c>
      <c r="AA181" s="150">
        <f t="shared" si="105"/>
        <v>6002.4387191646765</v>
      </c>
      <c r="AB181" s="24">
        <f t="shared" si="124"/>
        <v>5898.2647406367596</v>
      </c>
      <c r="AC181" s="150">
        <f t="shared" si="106"/>
        <v>291.61457551507948</v>
      </c>
      <c r="AD181" s="150">
        <f t="shared" si="107"/>
        <v>215.05499669253649</v>
      </c>
      <c r="AE181" s="150">
        <f t="shared" si="108"/>
        <v>103.22639841241752</v>
      </c>
      <c r="AF181" s="150">
        <f t="shared" si="109"/>
        <v>12.90329980155219</v>
      </c>
      <c r="AG181" s="150">
        <f t="shared" si="110"/>
        <v>25.806599603104381</v>
      </c>
      <c r="AH181" s="150">
        <f t="shared" si="111"/>
        <v>2602.1654599796916</v>
      </c>
      <c r="AI181" s="150">
        <f t="shared" si="112"/>
        <v>7109.256089009471</v>
      </c>
      <c r="AJ181" s="20">
        <f t="shared" si="125"/>
        <v>6986.2276676566344</v>
      </c>
      <c r="AK181" s="150">
        <f t="shared" si="113"/>
        <v>340.8284683171135</v>
      </c>
      <c r="AL181" s="150">
        <f t="shared" si="114"/>
        <v>251.3484279624731</v>
      </c>
      <c r="AM181" s="150">
        <f t="shared" si="115"/>
        <v>120.64724542198709</v>
      </c>
      <c r="AN181" s="150">
        <f t="shared" si="116"/>
        <v>15.080905677748387</v>
      </c>
      <c r="AO181" s="150">
        <f t="shared" si="117"/>
        <v>30.161811355496774</v>
      </c>
      <c r="AP181" s="150">
        <f t="shared" si="118"/>
        <v>3709.9027967261031</v>
      </c>
      <c r="AQ181" s="150">
        <f t="shared" si="119"/>
        <v>8309.0389409082018</v>
      </c>
      <c r="AR181" s="17">
        <f t="shared" si="126"/>
        <v>8164.9549559670413</v>
      </c>
      <c r="AS181" s="150">
        <f t="shared" si="120"/>
        <v>3474.2420847424655</v>
      </c>
    </row>
    <row r="182" spans="1:45" x14ac:dyDescent="0.3">
      <c r="A182">
        <v>3793</v>
      </c>
      <c r="B182" t="s">
        <v>933</v>
      </c>
      <c r="C182" t="s">
        <v>934</v>
      </c>
      <c r="D182" s="36">
        <v>10010</v>
      </c>
      <c r="E182" s="6">
        <f t="shared" si="121"/>
        <v>12207.317073170731</v>
      </c>
      <c r="F182" s="150">
        <f t="shared" si="86"/>
        <v>542.21051315417481</v>
      </c>
      <c r="G182" s="150">
        <f t="shared" si="87"/>
        <v>330.46302515552236</v>
      </c>
      <c r="H182" s="150">
        <f t="shared" si="88"/>
        <v>158.62225207465073</v>
      </c>
      <c r="I182" s="150">
        <f t="shared" si="89"/>
        <v>19.827781509331341</v>
      </c>
      <c r="J182" s="150">
        <f t="shared" si="90"/>
        <v>39.655563018662683</v>
      </c>
      <c r="K182" s="150">
        <f t="shared" si="91"/>
        <v>13218.521006220893</v>
      </c>
      <c r="L182" s="32">
        <f t="shared" si="122"/>
        <v>12947.805401418218</v>
      </c>
      <c r="M182" s="150">
        <f t="shared" si="92"/>
        <v>656.09458131110341</v>
      </c>
      <c r="N182" s="150">
        <f t="shared" si="93"/>
        <v>399.87236482550975</v>
      </c>
      <c r="O182" s="150">
        <f t="shared" si="94"/>
        <v>191.93873511624469</v>
      </c>
      <c r="P182" s="150">
        <f t="shared" si="95"/>
        <v>23.992341889530586</v>
      </c>
      <c r="Q182" s="150">
        <f t="shared" si="96"/>
        <v>47.984683779061172</v>
      </c>
      <c r="R182" s="150">
        <f t="shared" si="97"/>
        <v>2564.381475625994</v>
      </c>
      <c r="S182" s="150">
        <f t="shared" si="98"/>
        <v>15994.89459302039</v>
      </c>
      <c r="T182" s="28">
        <f t="shared" si="123"/>
        <v>15667.716549003133</v>
      </c>
      <c r="U182" s="150">
        <f t="shared" si="99"/>
        <v>758.33922416996086</v>
      </c>
      <c r="V182" s="150">
        <f t="shared" si="100"/>
        <v>559.24721546457283</v>
      </c>
      <c r="W182" s="150">
        <f t="shared" si="101"/>
        <v>268.43866342299498</v>
      </c>
      <c r="X182" s="150">
        <f t="shared" si="102"/>
        <v>33.554832927874372</v>
      </c>
      <c r="Y182" s="150">
        <f t="shared" si="103"/>
        <v>67.109665855748744</v>
      </c>
      <c r="Z182" s="150">
        <f t="shared" si="104"/>
        <v>4865.4507745417841</v>
      </c>
      <c r="AA182" s="150">
        <f t="shared" si="105"/>
        <v>18487.511255027202</v>
      </c>
      <c r="AB182" s="24">
        <f t="shared" si="124"/>
        <v>18166.655401161217</v>
      </c>
      <c r="AC182" s="150">
        <f t="shared" si="106"/>
        <v>898.17289258644485</v>
      </c>
      <c r="AD182" s="150">
        <f t="shared" si="107"/>
        <v>662.36938981301239</v>
      </c>
      <c r="AE182" s="150">
        <f t="shared" si="108"/>
        <v>317.93730711024597</v>
      </c>
      <c r="AF182" s="150">
        <f t="shared" si="109"/>
        <v>39.742163388780746</v>
      </c>
      <c r="AG182" s="150">
        <f t="shared" si="110"/>
        <v>79.484326777561492</v>
      </c>
      <c r="AH182" s="150">
        <f t="shared" si="111"/>
        <v>8014.6696167374494</v>
      </c>
      <c r="AI182" s="150">
        <f t="shared" si="112"/>
        <v>21896.50875414917</v>
      </c>
      <c r="AJ182" s="20">
        <f t="shared" si="125"/>
        <v>21517.58121638243</v>
      </c>
      <c r="AK182" s="150">
        <f t="shared" si="113"/>
        <v>1049.7516824167096</v>
      </c>
      <c r="AL182" s="150">
        <f t="shared" si="114"/>
        <v>774.15315812441702</v>
      </c>
      <c r="AM182" s="150">
        <f t="shared" si="115"/>
        <v>371.59351589972016</v>
      </c>
      <c r="AN182" s="150">
        <f t="shared" si="116"/>
        <v>46.44918948746502</v>
      </c>
      <c r="AO182" s="150">
        <f t="shared" si="117"/>
        <v>92.89837897493004</v>
      </c>
      <c r="AP182" s="150">
        <f t="shared" si="118"/>
        <v>11426.500613916396</v>
      </c>
      <c r="AQ182" s="150">
        <f t="shared" si="119"/>
        <v>25591.839937997258</v>
      </c>
      <c r="AR182" s="17">
        <f t="shared" si="126"/>
        <v>25148.061264378484</v>
      </c>
      <c r="AS182" s="150">
        <f t="shared" si="120"/>
        <v>10700.665621006792</v>
      </c>
    </row>
    <row r="183" spans="1:45" x14ac:dyDescent="0.3">
      <c r="A183">
        <v>3630</v>
      </c>
      <c r="B183" t="s">
        <v>392</v>
      </c>
      <c r="C183" t="s">
        <v>393</v>
      </c>
      <c r="D183" s="36">
        <v>2080</v>
      </c>
      <c r="E183" s="6">
        <f t="shared" si="121"/>
        <v>2536.5853658536585</v>
      </c>
      <c r="F183" s="150">
        <f t="shared" si="86"/>
        <v>112.66711961645193</v>
      </c>
      <c r="G183" s="150">
        <f t="shared" si="87"/>
        <v>68.667641590757896</v>
      </c>
      <c r="H183" s="150">
        <f t="shared" si="88"/>
        <v>32.960467963563794</v>
      </c>
      <c r="I183" s="150">
        <f t="shared" si="89"/>
        <v>4.1200584954454742</v>
      </c>
      <c r="J183" s="150">
        <f t="shared" si="90"/>
        <v>8.2401169908909484</v>
      </c>
      <c r="K183" s="150">
        <f t="shared" si="91"/>
        <v>2746.7056636303159</v>
      </c>
      <c r="L183" s="32">
        <f t="shared" si="122"/>
        <v>2690.4530704245653</v>
      </c>
      <c r="M183" s="150">
        <f t="shared" si="92"/>
        <v>136.33134157113838</v>
      </c>
      <c r="N183" s="150">
        <f t="shared" si="93"/>
        <v>83.090361522183855</v>
      </c>
      <c r="O183" s="150">
        <f t="shared" si="94"/>
        <v>39.88337353064825</v>
      </c>
      <c r="P183" s="150">
        <f t="shared" si="95"/>
        <v>4.9854216913310312</v>
      </c>
      <c r="Q183" s="150">
        <f t="shared" si="96"/>
        <v>9.9708433826620624</v>
      </c>
      <c r="R183" s="150">
        <f t="shared" si="97"/>
        <v>532.85848844176508</v>
      </c>
      <c r="S183" s="150">
        <f t="shared" si="98"/>
        <v>3323.6144608873542</v>
      </c>
      <c r="T183" s="28">
        <f t="shared" si="123"/>
        <v>3255.6294127798724</v>
      </c>
      <c r="U183" s="150">
        <f t="shared" si="99"/>
        <v>157.57698164570616</v>
      </c>
      <c r="V183" s="150">
        <f t="shared" si="100"/>
        <v>116.20721360302814</v>
      </c>
      <c r="W183" s="150">
        <f t="shared" si="101"/>
        <v>55.779462529453504</v>
      </c>
      <c r="X183" s="150">
        <f t="shared" si="102"/>
        <v>6.972432816181688</v>
      </c>
      <c r="Y183" s="150">
        <f t="shared" si="103"/>
        <v>13.944865632363376</v>
      </c>
      <c r="Z183" s="150">
        <f t="shared" si="104"/>
        <v>1011.0027583463448</v>
      </c>
      <c r="AA183" s="150">
        <f t="shared" si="105"/>
        <v>3841.5607802653931</v>
      </c>
      <c r="AB183" s="24">
        <f t="shared" si="124"/>
        <v>3774.8894340075262</v>
      </c>
      <c r="AC183" s="150">
        <f t="shared" si="106"/>
        <v>186.63332832965088</v>
      </c>
      <c r="AD183" s="150">
        <f t="shared" si="107"/>
        <v>137.63519788322336</v>
      </c>
      <c r="AE183" s="150">
        <f t="shared" si="108"/>
        <v>66.064894983947212</v>
      </c>
      <c r="AF183" s="150">
        <f t="shared" si="109"/>
        <v>8.2581118729934015</v>
      </c>
      <c r="AG183" s="150">
        <f t="shared" si="110"/>
        <v>16.516223745986803</v>
      </c>
      <c r="AH183" s="150">
        <f t="shared" si="111"/>
        <v>1665.3858943870027</v>
      </c>
      <c r="AI183" s="150">
        <f t="shared" si="112"/>
        <v>4549.9238969660619</v>
      </c>
      <c r="AJ183" s="20">
        <f t="shared" si="125"/>
        <v>4471.1857073002466</v>
      </c>
      <c r="AK183" s="150">
        <f t="shared" si="113"/>
        <v>218.13021972295266</v>
      </c>
      <c r="AL183" s="150">
        <f t="shared" si="114"/>
        <v>160.86299389598278</v>
      </c>
      <c r="AM183" s="150">
        <f t="shared" si="115"/>
        <v>77.214237070071746</v>
      </c>
      <c r="AN183" s="150">
        <f t="shared" si="116"/>
        <v>9.6517796337589683</v>
      </c>
      <c r="AO183" s="150">
        <f t="shared" si="117"/>
        <v>19.303559267517937</v>
      </c>
      <c r="AP183" s="150">
        <f t="shared" si="118"/>
        <v>2374.3377899047059</v>
      </c>
      <c r="AQ183" s="150">
        <f t="shared" si="119"/>
        <v>5317.7849221812494</v>
      </c>
      <c r="AR183" s="17">
        <f t="shared" si="126"/>
        <v>5225.5711718189068</v>
      </c>
      <c r="AS183" s="150">
        <f t="shared" si="120"/>
        <v>2223.5149342351779</v>
      </c>
    </row>
    <row r="184" spans="1:45" x14ac:dyDescent="0.3">
      <c r="A184">
        <v>3631</v>
      </c>
      <c r="B184" t="s">
        <v>331</v>
      </c>
      <c r="C184" t="s">
        <v>332</v>
      </c>
      <c r="D184" s="36">
        <v>3639.99</v>
      </c>
      <c r="E184" s="6">
        <f t="shared" si="121"/>
        <v>4439.0121951219508</v>
      </c>
      <c r="F184" s="150">
        <f t="shared" si="86"/>
        <v>197.16691765994656</v>
      </c>
      <c r="G184" s="150">
        <f t="shared" si="87"/>
        <v>120.16804265093407</v>
      </c>
      <c r="H184" s="150">
        <f t="shared" si="88"/>
        <v>57.680660472448352</v>
      </c>
      <c r="I184" s="150">
        <f t="shared" si="89"/>
        <v>7.210082559056044</v>
      </c>
      <c r="J184" s="150">
        <f t="shared" si="90"/>
        <v>14.420165118112088</v>
      </c>
      <c r="K184" s="150">
        <f t="shared" si="91"/>
        <v>4806.7217060373623</v>
      </c>
      <c r="L184" s="32">
        <f t="shared" si="122"/>
        <v>4708.2799383724578</v>
      </c>
      <c r="M184" s="150">
        <f t="shared" si="92"/>
        <v>238.57919231034998</v>
      </c>
      <c r="N184" s="150">
        <f t="shared" si="93"/>
        <v>145.4077331909298</v>
      </c>
      <c r="O184" s="150">
        <f t="shared" si="94"/>
        <v>69.795711931646309</v>
      </c>
      <c r="P184" s="150">
        <f t="shared" si="95"/>
        <v>8.7244639914557887</v>
      </c>
      <c r="Q184" s="150">
        <f t="shared" si="96"/>
        <v>17.448927982911577</v>
      </c>
      <c r="R184" s="150">
        <f t="shared" si="97"/>
        <v>932.4997929534328</v>
      </c>
      <c r="S184" s="150">
        <f t="shared" si="98"/>
        <v>5816.3093276371919</v>
      </c>
      <c r="T184" s="28">
        <f t="shared" si="123"/>
        <v>5697.3358203002917</v>
      </c>
      <c r="U184" s="150">
        <f t="shared" si="99"/>
        <v>275.75896029834325</v>
      </c>
      <c r="V184" s="150">
        <f t="shared" si="100"/>
        <v>203.3620651167723</v>
      </c>
      <c r="W184" s="150">
        <f t="shared" si="101"/>
        <v>97.613791256050703</v>
      </c>
      <c r="X184" s="150">
        <f t="shared" si="102"/>
        <v>12.201723907006338</v>
      </c>
      <c r="Y184" s="150">
        <f t="shared" si="103"/>
        <v>24.403447814012676</v>
      </c>
      <c r="Z184" s="150">
        <f t="shared" si="104"/>
        <v>1769.2499665159189</v>
      </c>
      <c r="AA184" s="150">
        <f t="shared" si="105"/>
        <v>6722.7128964222247</v>
      </c>
      <c r="AB184" s="24">
        <f t="shared" si="124"/>
        <v>6606.0383610062763</v>
      </c>
      <c r="AC184" s="150">
        <f t="shared" si="106"/>
        <v>326.60742730127208</v>
      </c>
      <c r="AD184" s="150">
        <f t="shared" si="107"/>
        <v>240.86093458795875</v>
      </c>
      <c r="AE184" s="150">
        <f t="shared" si="108"/>
        <v>115.6132486022202</v>
      </c>
      <c r="AF184" s="150">
        <f t="shared" si="109"/>
        <v>14.451656075277524</v>
      </c>
      <c r="AG184" s="150">
        <f t="shared" si="110"/>
        <v>28.903312150555049</v>
      </c>
      <c r="AH184" s="150">
        <f t="shared" si="111"/>
        <v>2914.4173085143007</v>
      </c>
      <c r="AI184" s="150">
        <f t="shared" si="112"/>
        <v>7962.3449450564876</v>
      </c>
      <c r="AJ184" s="20">
        <f t="shared" si="125"/>
        <v>7824.5534916902989</v>
      </c>
      <c r="AK184" s="150">
        <f t="shared" si="113"/>
        <v>381.72683581218769</v>
      </c>
      <c r="AL184" s="150">
        <f t="shared" si="114"/>
        <v>281.50946593819151</v>
      </c>
      <c r="AM184" s="150">
        <f t="shared" si="115"/>
        <v>135.12454365033193</v>
      </c>
      <c r="AN184" s="150">
        <f t="shared" si="116"/>
        <v>16.890567956291491</v>
      </c>
      <c r="AO184" s="150">
        <f t="shared" si="117"/>
        <v>33.781135912582982</v>
      </c>
      <c r="AP184" s="150">
        <f t="shared" si="118"/>
        <v>4155.0797172477069</v>
      </c>
      <c r="AQ184" s="150">
        <f t="shared" si="119"/>
        <v>9306.0980475435208</v>
      </c>
      <c r="AR184" s="17">
        <f t="shared" si="126"/>
        <v>9144.7244277447608</v>
      </c>
      <c r="AS184" s="150">
        <f t="shared" si="120"/>
        <v>3891.1404449359156</v>
      </c>
    </row>
    <row r="185" spans="1:45" x14ac:dyDescent="0.3">
      <c r="A185">
        <v>3636</v>
      </c>
      <c r="B185" t="s">
        <v>448</v>
      </c>
      <c r="C185" t="s">
        <v>449</v>
      </c>
      <c r="D185" s="36">
        <v>3835</v>
      </c>
      <c r="E185" s="6">
        <f t="shared" si="121"/>
        <v>4676.8292682926822</v>
      </c>
      <c r="F185" s="150">
        <f t="shared" si="86"/>
        <v>207.73000179283321</v>
      </c>
      <c r="G185" s="150">
        <f t="shared" si="87"/>
        <v>126.60596418295987</v>
      </c>
      <c r="H185" s="150">
        <f t="shared" si="88"/>
        <v>60.770862807820734</v>
      </c>
      <c r="I185" s="150">
        <f t="shared" si="89"/>
        <v>7.5963578509775918</v>
      </c>
      <c r="J185" s="150">
        <f t="shared" si="90"/>
        <v>15.192715701955184</v>
      </c>
      <c r="K185" s="150">
        <f t="shared" si="91"/>
        <v>5064.2385673183944</v>
      </c>
      <c r="L185" s="32">
        <f t="shared" si="122"/>
        <v>4960.5228485952912</v>
      </c>
      <c r="M185" s="150">
        <f t="shared" si="92"/>
        <v>251.36091102178636</v>
      </c>
      <c r="N185" s="150">
        <f t="shared" si="93"/>
        <v>153.19785405652647</v>
      </c>
      <c r="O185" s="150">
        <f t="shared" si="94"/>
        <v>73.534969947132709</v>
      </c>
      <c r="P185" s="150">
        <f t="shared" si="95"/>
        <v>9.1918712433915886</v>
      </c>
      <c r="Q185" s="150">
        <f t="shared" si="96"/>
        <v>18.383742486783177</v>
      </c>
      <c r="R185" s="150">
        <f t="shared" si="97"/>
        <v>982.45783806450424</v>
      </c>
      <c r="S185" s="150">
        <f t="shared" si="98"/>
        <v>6127.9141622610587</v>
      </c>
      <c r="T185" s="28">
        <f t="shared" si="123"/>
        <v>6002.5667298128883</v>
      </c>
      <c r="U185" s="150">
        <f t="shared" si="99"/>
        <v>290.53255990927067</v>
      </c>
      <c r="V185" s="150">
        <f t="shared" si="100"/>
        <v>214.2570500805831</v>
      </c>
      <c r="W185" s="150">
        <f t="shared" si="101"/>
        <v>102.8433840386799</v>
      </c>
      <c r="X185" s="150">
        <f t="shared" si="102"/>
        <v>12.855423004834988</v>
      </c>
      <c r="Y185" s="150">
        <f t="shared" si="103"/>
        <v>25.710846009669975</v>
      </c>
      <c r="Z185" s="150">
        <f t="shared" si="104"/>
        <v>1864.0363357010731</v>
      </c>
      <c r="AA185" s="150">
        <f t="shared" si="105"/>
        <v>7082.8776886143178</v>
      </c>
      <c r="AB185" s="24">
        <f t="shared" si="124"/>
        <v>6959.9523939513756</v>
      </c>
      <c r="AC185" s="150">
        <f t="shared" si="106"/>
        <v>344.10519910779379</v>
      </c>
      <c r="AD185" s="150">
        <f t="shared" si="107"/>
        <v>253.76489609719303</v>
      </c>
      <c r="AE185" s="150">
        <f t="shared" si="108"/>
        <v>121.80715012665266</v>
      </c>
      <c r="AF185" s="150">
        <f t="shared" si="109"/>
        <v>15.225893765831582</v>
      </c>
      <c r="AG185" s="150">
        <f t="shared" si="110"/>
        <v>30.451787531663165</v>
      </c>
      <c r="AH185" s="150">
        <f t="shared" si="111"/>
        <v>3070.5552427760358</v>
      </c>
      <c r="AI185" s="150">
        <f t="shared" si="112"/>
        <v>8388.9221850311751</v>
      </c>
      <c r="AJ185" s="20">
        <f t="shared" si="125"/>
        <v>8243.7486478348274</v>
      </c>
      <c r="AK185" s="150">
        <f t="shared" si="113"/>
        <v>402.17759261419388</v>
      </c>
      <c r="AL185" s="150">
        <f t="shared" si="114"/>
        <v>296.5911449957182</v>
      </c>
      <c r="AM185" s="150">
        <f t="shared" si="115"/>
        <v>142.36374959794472</v>
      </c>
      <c r="AN185" s="150">
        <f t="shared" si="116"/>
        <v>17.79546869974309</v>
      </c>
      <c r="AO185" s="150">
        <f t="shared" si="117"/>
        <v>35.59093739948618</v>
      </c>
      <c r="AP185" s="150">
        <f t="shared" si="118"/>
        <v>4377.6853001368008</v>
      </c>
      <c r="AQ185" s="150">
        <f t="shared" si="119"/>
        <v>9804.6659502716757</v>
      </c>
      <c r="AR185" s="17">
        <f t="shared" si="126"/>
        <v>9634.6468480411077</v>
      </c>
      <c r="AS185" s="150">
        <f t="shared" si="120"/>
        <v>4099.6056599961084</v>
      </c>
    </row>
    <row r="186" spans="1:45" x14ac:dyDescent="0.3">
      <c r="A186">
        <v>3785</v>
      </c>
      <c r="B186" t="s">
        <v>499</v>
      </c>
      <c r="C186" t="s">
        <v>500</v>
      </c>
      <c r="D186" s="36">
        <v>2145</v>
      </c>
      <c r="E186" s="6">
        <f t="shared" si="121"/>
        <v>2615.853658536585</v>
      </c>
      <c r="F186" s="150">
        <f t="shared" si="86"/>
        <v>116.18796710446604</v>
      </c>
      <c r="G186" s="150">
        <f t="shared" si="87"/>
        <v>70.813505390469075</v>
      </c>
      <c r="H186" s="150">
        <f t="shared" si="88"/>
        <v>33.990482587425156</v>
      </c>
      <c r="I186" s="150">
        <f t="shared" si="89"/>
        <v>4.2488103234281445</v>
      </c>
      <c r="J186" s="150">
        <f t="shared" si="90"/>
        <v>8.4976206468562889</v>
      </c>
      <c r="K186" s="150">
        <f t="shared" si="91"/>
        <v>2832.5402156187629</v>
      </c>
      <c r="L186" s="32">
        <f t="shared" si="122"/>
        <v>2774.5297288753327</v>
      </c>
      <c r="M186" s="150">
        <f t="shared" si="92"/>
        <v>140.59169599523645</v>
      </c>
      <c r="N186" s="150">
        <f t="shared" si="93"/>
        <v>85.686935319752095</v>
      </c>
      <c r="O186" s="150">
        <f t="shared" si="94"/>
        <v>41.129728953481006</v>
      </c>
      <c r="P186" s="150">
        <f t="shared" si="95"/>
        <v>5.1412161191851258</v>
      </c>
      <c r="Q186" s="150">
        <f t="shared" si="96"/>
        <v>10.282432238370252</v>
      </c>
      <c r="R186" s="150">
        <f t="shared" si="97"/>
        <v>549.51031620557012</v>
      </c>
      <c r="S186" s="150">
        <f t="shared" si="98"/>
        <v>3427.4774127900837</v>
      </c>
      <c r="T186" s="28">
        <f t="shared" si="123"/>
        <v>3357.367831929243</v>
      </c>
      <c r="U186" s="150">
        <f t="shared" si="99"/>
        <v>162.50126232213447</v>
      </c>
      <c r="V186" s="150">
        <f t="shared" si="100"/>
        <v>119.83868902812276</v>
      </c>
      <c r="W186" s="150">
        <f t="shared" si="101"/>
        <v>57.522570733498924</v>
      </c>
      <c r="X186" s="150">
        <f t="shared" si="102"/>
        <v>7.1903213416873655</v>
      </c>
      <c r="Y186" s="150">
        <f t="shared" si="103"/>
        <v>14.380642683374731</v>
      </c>
      <c r="Z186" s="150">
        <f t="shared" si="104"/>
        <v>1042.5965945446681</v>
      </c>
      <c r="AA186" s="150">
        <f t="shared" si="105"/>
        <v>3961.6095546486863</v>
      </c>
      <c r="AB186" s="24">
        <f t="shared" si="124"/>
        <v>3892.8547288202612</v>
      </c>
      <c r="AC186" s="150">
        <f t="shared" si="106"/>
        <v>192.4656198399525</v>
      </c>
      <c r="AD186" s="150">
        <f t="shared" si="107"/>
        <v>141.93629781707409</v>
      </c>
      <c r="AE186" s="150">
        <f t="shared" si="108"/>
        <v>68.129422952195569</v>
      </c>
      <c r="AF186" s="150">
        <f t="shared" si="109"/>
        <v>8.5161778690244461</v>
      </c>
      <c r="AG186" s="150">
        <f t="shared" si="110"/>
        <v>17.032355738048892</v>
      </c>
      <c r="AH186" s="150">
        <f t="shared" si="111"/>
        <v>1717.4292035865967</v>
      </c>
      <c r="AI186" s="150">
        <f t="shared" si="112"/>
        <v>4692.1090187462514</v>
      </c>
      <c r="AJ186" s="20">
        <f t="shared" si="125"/>
        <v>4610.9102606533788</v>
      </c>
      <c r="AK186" s="150">
        <f t="shared" si="113"/>
        <v>224.9467890892949</v>
      </c>
      <c r="AL186" s="150">
        <f t="shared" si="114"/>
        <v>165.88996245523222</v>
      </c>
      <c r="AM186" s="150">
        <f t="shared" si="115"/>
        <v>79.627181978511473</v>
      </c>
      <c r="AN186" s="150">
        <f t="shared" si="116"/>
        <v>9.9533977473139341</v>
      </c>
      <c r="AO186" s="150">
        <f t="shared" si="117"/>
        <v>19.906795494627868</v>
      </c>
      <c r="AP186" s="150">
        <f t="shared" si="118"/>
        <v>2448.5358458392275</v>
      </c>
      <c r="AQ186" s="150">
        <f t="shared" si="119"/>
        <v>5483.9657009994125</v>
      </c>
      <c r="AR186" s="17">
        <f t="shared" si="126"/>
        <v>5388.8702709382469</v>
      </c>
      <c r="AS186" s="150">
        <f t="shared" si="120"/>
        <v>2292.9997759300272</v>
      </c>
    </row>
    <row r="187" spans="1:45" x14ac:dyDescent="0.3">
      <c r="A187">
        <v>3777</v>
      </c>
      <c r="B187" t="s">
        <v>936</v>
      </c>
      <c r="C187" t="s">
        <v>937</v>
      </c>
      <c r="D187" s="36">
        <v>1000</v>
      </c>
      <c r="E187" s="6">
        <f t="shared" si="121"/>
        <v>1219.5121951219512</v>
      </c>
      <c r="F187" s="150">
        <f t="shared" si="86"/>
        <v>54.166884430986507</v>
      </c>
      <c r="G187" s="150">
        <f t="shared" si="87"/>
        <v>33.013289226325917</v>
      </c>
      <c r="H187" s="150">
        <f t="shared" si="88"/>
        <v>15.846378828636439</v>
      </c>
      <c r="I187" s="150">
        <f t="shared" si="89"/>
        <v>1.9807973535795549</v>
      </c>
      <c r="J187" s="150">
        <f t="shared" si="90"/>
        <v>3.9615947071591098</v>
      </c>
      <c r="K187" s="150">
        <f t="shared" si="91"/>
        <v>1320.5315690530365</v>
      </c>
      <c r="L187" s="32">
        <f t="shared" si="122"/>
        <v>1293.4870530887333</v>
      </c>
      <c r="M187" s="150">
        <f t="shared" si="92"/>
        <v>65.543914216893441</v>
      </c>
      <c r="N187" s="150">
        <f t="shared" si="93"/>
        <v>39.947289193357619</v>
      </c>
      <c r="O187" s="150">
        <f t="shared" si="94"/>
        <v>19.174698812811659</v>
      </c>
      <c r="P187" s="150">
        <f t="shared" si="95"/>
        <v>2.3968373516014574</v>
      </c>
      <c r="Q187" s="150">
        <f t="shared" si="96"/>
        <v>4.7936747032029148</v>
      </c>
      <c r="R187" s="150">
        <f t="shared" si="97"/>
        <v>256.18196559700243</v>
      </c>
      <c r="S187" s="150">
        <f t="shared" si="98"/>
        <v>1597.8915677343048</v>
      </c>
      <c r="T187" s="28">
        <f t="shared" si="123"/>
        <v>1565.2064484518617</v>
      </c>
      <c r="U187" s="150">
        <f t="shared" si="99"/>
        <v>75.758164252743342</v>
      </c>
      <c r="V187" s="150">
        <f t="shared" si="100"/>
        <v>55.868852693763529</v>
      </c>
      <c r="W187" s="150">
        <f t="shared" si="101"/>
        <v>26.817049293006495</v>
      </c>
      <c r="X187" s="150">
        <f t="shared" si="102"/>
        <v>3.3521311616258118</v>
      </c>
      <c r="Y187" s="150">
        <f t="shared" si="103"/>
        <v>6.7042623232516236</v>
      </c>
      <c r="Z187" s="150">
        <f t="shared" si="104"/>
        <v>486.0590184357427</v>
      </c>
      <c r="AA187" s="150">
        <f t="shared" si="105"/>
        <v>1846.904221281439</v>
      </c>
      <c r="AB187" s="24">
        <f t="shared" si="124"/>
        <v>1814.8506894266952</v>
      </c>
      <c r="AC187" s="150">
        <f t="shared" si="106"/>
        <v>89.727561696947546</v>
      </c>
      <c r="AD187" s="150">
        <f t="shared" si="107"/>
        <v>66.170768213088166</v>
      </c>
      <c r="AE187" s="150">
        <f t="shared" si="108"/>
        <v>31.76196874228232</v>
      </c>
      <c r="AF187" s="150">
        <f t="shared" si="109"/>
        <v>3.9702460927852901</v>
      </c>
      <c r="AG187" s="150">
        <f t="shared" si="110"/>
        <v>7.9404921855705801</v>
      </c>
      <c r="AH187" s="150">
        <f t="shared" si="111"/>
        <v>800.66629537836673</v>
      </c>
      <c r="AI187" s="150">
        <f t="shared" si="112"/>
        <v>2187.4634120029145</v>
      </c>
      <c r="AJ187" s="20">
        <f t="shared" si="125"/>
        <v>2149.6085131251184</v>
      </c>
      <c r="AK187" s="150">
        <f t="shared" si="113"/>
        <v>104.87029794372725</v>
      </c>
      <c r="AL187" s="150">
        <f t="shared" si="114"/>
        <v>77.337977834607116</v>
      </c>
      <c r="AM187" s="150">
        <f t="shared" si="115"/>
        <v>37.122229360611414</v>
      </c>
      <c r="AN187" s="150">
        <f t="shared" si="116"/>
        <v>4.6402786700764267</v>
      </c>
      <c r="AO187" s="150">
        <f t="shared" si="117"/>
        <v>9.2805573401528534</v>
      </c>
      <c r="AP187" s="150">
        <f t="shared" si="118"/>
        <v>1141.5085528388011</v>
      </c>
      <c r="AQ187" s="150">
        <f t="shared" si="119"/>
        <v>2556.627366433293</v>
      </c>
      <c r="AR187" s="17">
        <f t="shared" si="126"/>
        <v>2512.2938326052436</v>
      </c>
      <c r="AS187" s="150">
        <f t="shared" si="120"/>
        <v>1068.9975645361433</v>
      </c>
    </row>
    <row r="188" spans="1:45" x14ac:dyDescent="0.3">
      <c r="A188">
        <v>3705</v>
      </c>
      <c r="B188" t="s">
        <v>692</v>
      </c>
      <c r="C188" t="s">
        <v>693</v>
      </c>
      <c r="D188" s="36">
        <v>1625.01</v>
      </c>
      <c r="E188" s="6">
        <f t="shared" si="121"/>
        <v>1981.7195121951218</v>
      </c>
      <c r="F188" s="150">
        <f t="shared" si="86"/>
        <v>88.021728869197361</v>
      </c>
      <c r="G188" s="150">
        <f t="shared" si="87"/>
        <v>53.646925125671864</v>
      </c>
      <c r="H188" s="150">
        <f t="shared" si="88"/>
        <v>25.750524060322494</v>
      </c>
      <c r="I188" s="150">
        <f t="shared" si="89"/>
        <v>3.2188155075403118</v>
      </c>
      <c r="J188" s="150">
        <f t="shared" si="90"/>
        <v>6.4376310150806235</v>
      </c>
      <c r="K188" s="150">
        <f t="shared" si="91"/>
        <v>2145.8770050268745</v>
      </c>
      <c r="L188" s="32">
        <f t="shared" si="122"/>
        <v>2101.929396139722</v>
      </c>
      <c r="M188" s="150">
        <f t="shared" si="92"/>
        <v>106.50951604159401</v>
      </c>
      <c r="N188" s="150">
        <f t="shared" si="93"/>
        <v>64.914744412098059</v>
      </c>
      <c r="O188" s="150">
        <f t="shared" si="94"/>
        <v>31.159077317807068</v>
      </c>
      <c r="P188" s="150">
        <f t="shared" si="95"/>
        <v>3.8948846647258835</v>
      </c>
      <c r="Q188" s="150">
        <f t="shared" si="96"/>
        <v>7.7897693294517669</v>
      </c>
      <c r="R188" s="150">
        <f t="shared" si="97"/>
        <v>416.29825591478482</v>
      </c>
      <c r="S188" s="150">
        <f t="shared" si="98"/>
        <v>2596.5897764839224</v>
      </c>
      <c r="T188" s="28">
        <f t="shared" si="123"/>
        <v>2543.4761307987592</v>
      </c>
      <c r="U188" s="150">
        <f t="shared" si="99"/>
        <v>123.10777449235046</v>
      </c>
      <c r="V188" s="150">
        <f t="shared" si="100"/>
        <v>90.787444315892671</v>
      </c>
      <c r="W188" s="150">
        <f t="shared" si="101"/>
        <v>43.57797327162848</v>
      </c>
      <c r="X188" s="150">
        <f t="shared" si="102"/>
        <v>5.44724665895356</v>
      </c>
      <c r="Y188" s="150">
        <f t="shared" si="103"/>
        <v>10.89449331790712</v>
      </c>
      <c r="Z188" s="150">
        <f t="shared" si="104"/>
        <v>789.85076554826628</v>
      </c>
      <c r="AA188" s="150">
        <f t="shared" si="105"/>
        <v>3001.2378286245512</v>
      </c>
      <c r="AB188" s="24">
        <f t="shared" si="124"/>
        <v>2949.150518825274</v>
      </c>
      <c r="AC188" s="150">
        <f t="shared" si="106"/>
        <v>145.80818503315672</v>
      </c>
      <c r="AD188" s="150">
        <f t="shared" si="107"/>
        <v>107.52816005395039</v>
      </c>
      <c r="AE188" s="150">
        <f t="shared" si="108"/>
        <v>51.613516825896184</v>
      </c>
      <c r="AF188" s="150">
        <f t="shared" si="109"/>
        <v>6.451689603237023</v>
      </c>
      <c r="AG188" s="150">
        <f t="shared" si="110"/>
        <v>12.903379206474046</v>
      </c>
      <c r="AH188" s="150">
        <f t="shared" si="111"/>
        <v>1301.0907366527997</v>
      </c>
      <c r="AI188" s="150">
        <f t="shared" si="112"/>
        <v>3554.6499191388557</v>
      </c>
      <c r="AJ188" s="20">
        <f t="shared" si="125"/>
        <v>3493.1353299134485</v>
      </c>
      <c r="AK188" s="150">
        <f t="shared" si="113"/>
        <v>170.41528286153616</v>
      </c>
      <c r="AL188" s="150">
        <f t="shared" si="114"/>
        <v>125.67498736101487</v>
      </c>
      <c r="AM188" s="150">
        <f t="shared" si="115"/>
        <v>60.323993933287142</v>
      </c>
      <c r="AN188" s="150">
        <f t="shared" si="116"/>
        <v>7.5404992416608927</v>
      </c>
      <c r="AO188" s="150">
        <f t="shared" si="117"/>
        <v>15.080998483321785</v>
      </c>
      <c r="AP188" s="150">
        <f t="shared" si="118"/>
        <v>1854.9628134485795</v>
      </c>
      <c r="AQ188" s="150">
        <f t="shared" si="119"/>
        <v>4154.5450367277645</v>
      </c>
      <c r="AR188" s="17">
        <f t="shared" si="126"/>
        <v>4082.5026009218464</v>
      </c>
      <c r="AS188" s="150">
        <f t="shared" si="120"/>
        <v>1737.1317323468777</v>
      </c>
    </row>
    <row r="189" spans="1:45" x14ac:dyDescent="0.3">
      <c r="A189">
        <v>3776</v>
      </c>
      <c r="B189" t="s">
        <v>696</v>
      </c>
      <c r="C189" t="s">
        <v>697</v>
      </c>
      <c r="D189" s="36">
        <v>4030</v>
      </c>
      <c r="E189" s="6">
        <f t="shared" si="121"/>
        <v>4914.6341463414628</v>
      </c>
      <c r="F189" s="150">
        <f t="shared" si="86"/>
        <v>218.29254425687557</v>
      </c>
      <c r="G189" s="150">
        <f t="shared" si="87"/>
        <v>133.0435555820934</v>
      </c>
      <c r="H189" s="150">
        <f t="shared" si="88"/>
        <v>63.860906679404835</v>
      </c>
      <c r="I189" s="150">
        <f t="shared" si="89"/>
        <v>7.9826133349256043</v>
      </c>
      <c r="J189" s="150">
        <f t="shared" si="90"/>
        <v>15.965226669851209</v>
      </c>
      <c r="K189" s="150">
        <f t="shared" si="91"/>
        <v>5321.7422232837362</v>
      </c>
      <c r="L189" s="32">
        <f t="shared" si="122"/>
        <v>5212.7528239475942</v>
      </c>
      <c r="M189" s="150">
        <f t="shared" si="92"/>
        <v>264.14197429408057</v>
      </c>
      <c r="N189" s="150">
        <f t="shared" si="93"/>
        <v>160.9875754492312</v>
      </c>
      <c r="O189" s="150">
        <f t="shared" si="94"/>
        <v>77.274036215630971</v>
      </c>
      <c r="P189" s="150">
        <f t="shared" si="95"/>
        <v>9.6592545269538714</v>
      </c>
      <c r="Q189" s="150">
        <f t="shared" si="96"/>
        <v>19.318509053907743</v>
      </c>
      <c r="R189" s="150">
        <f t="shared" si="97"/>
        <v>1032.4133213559196</v>
      </c>
      <c r="S189" s="150">
        <f t="shared" si="98"/>
        <v>6439.5030179692476</v>
      </c>
      <c r="T189" s="28">
        <f t="shared" si="123"/>
        <v>6307.7819872610016</v>
      </c>
      <c r="U189" s="150">
        <f t="shared" si="99"/>
        <v>305.30540193855569</v>
      </c>
      <c r="V189" s="150">
        <f t="shared" si="100"/>
        <v>225.151476355867</v>
      </c>
      <c r="W189" s="150">
        <f t="shared" si="101"/>
        <v>108.07270865081617</v>
      </c>
      <c r="X189" s="150">
        <f t="shared" si="102"/>
        <v>13.509088581352021</v>
      </c>
      <c r="Y189" s="150">
        <f t="shared" si="103"/>
        <v>27.018177162704042</v>
      </c>
      <c r="Z189" s="150">
        <f t="shared" si="104"/>
        <v>1958.8178442960429</v>
      </c>
      <c r="AA189" s="150">
        <f t="shared" si="105"/>
        <v>7443.0240117641988</v>
      </c>
      <c r="AB189" s="24">
        <f t="shared" si="124"/>
        <v>7313.8482783895815</v>
      </c>
      <c r="AC189" s="150">
        <f t="shared" si="106"/>
        <v>361.60207363869858</v>
      </c>
      <c r="AD189" s="150">
        <f t="shared" si="107"/>
        <v>266.6681958987453</v>
      </c>
      <c r="AE189" s="150">
        <f t="shared" si="108"/>
        <v>128.00073403139774</v>
      </c>
      <c r="AF189" s="150">
        <f t="shared" si="109"/>
        <v>16.000091753924718</v>
      </c>
      <c r="AG189" s="150">
        <f t="shared" si="110"/>
        <v>32.000183507849435</v>
      </c>
      <c r="AH189" s="150">
        <f t="shared" si="111"/>
        <v>3226.6851703748175</v>
      </c>
      <c r="AI189" s="150">
        <f t="shared" si="112"/>
        <v>8815.4775503717447</v>
      </c>
      <c r="AJ189" s="20">
        <f t="shared" si="125"/>
        <v>8662.9223078942268</v>
      </c>
      <c r="AK189" s="150">
        <f t="shared" si="113"/>
        <v>422.62730071322073</v>
      </c>
      <c r="AL189" s="150">
        <f t="shared" si="114"/>
        <v>311.67205067346657</v>
      </c>
      <c r="AM189" s="150">
        <f t="shared" si="115"/>
        <v>149.60258432326398</v>
      </c>
      <c r="AN189" s="150">
        <f t="shared" si="116"/>
        <v>18.700323040407998</v>
      </c>
      <c r="AO189" s="150">
        <f t="shared" si="117"/>
        <v>37.400646080815996</v>
      </c>
      <c r="AP189" s="150">
        <f t="shared" si="118"/>
        <v>4600.2794679403669</v>
      </c>
      <c r="AQ189" s="150">
        <f t="shared" si="119"/>
        <v>10303.208286726169</v>
      </c>
      <c r="AR189" s="17">
        <f t="shared" si="126"/>
        <v>10124.54414539913</v>
      </c>
      <c r="AS189" s="150">
        <f t="shared" si="120"/>
        <v>4308.0601850806561</v>
      </c>
    </row>
    <row r="190" spans="1:45" x14ac:dyDescent="0.3">
      <c r="A190">
        <v>3673</v>
      </c>
      <c r="B190" t="s">
        <v>718</v>
      </c>
      <c r="C190" t="s">
        <v>719</v>
      </c>
      <c r="D190" s="36">
        <v>3250</v>
      </c>
      <c r="E190" s="6">
        <f t="shared" si="121"/>
        <v>3963.4146341463411</v>
      </c>
      <c r="F190" s="150">
        <f t="shared" si="86"/>
        <v>176.04237440070614</v>
      </c>
      <c r="G190" s="150">
        <f t="shared" si="87"/>
        <v>107.29318998555921</v>
      </c>
      <c r="H190" s="150">
        <f t="shared" si="88"/>
        <v>51.500731193068418</v>
      </c>
      <c r="I190" s="150">
        <f t="shared" si="89"/>
        <v>6.4375913991335523</v>
      </c>
      <c r="J190" s="150">
        <f t="shared" si="90"/>
        <v>12.875182798267105</v>
      </c>
      <c r="K190" s="150">
        <f t="shared" si="91"/>
        <v>4291.7275994223683</v>
      </c>
      <c r="L190" s="32">
        <f t="shared" si="122"/>
        <v>4203.8329225383832</v>
      </c>
      <c r="M190" s="150">
        <f t="shared" si="92"/>
        <v>213.01772120490369</v>
      </c>
      <c r="N190" s="150">
        <f t="shared" si="93"/>
        <v>129.82868987841226</v>
      </c>
      <c r="O190" s="150">
        <f t="shared" si="94"/>
        <v>62.317771141637884</v>
      </c>
      <c r="P190" s="150">
        <f t="shared" si="95"/>
        <v>7.7897213927047355</v>
      </c>
      <c r="Q190" s="150">
        <f t="shared" si="96"/>
        <v>15.579442785409471</v>
      </c>
      <c r="R190" s="150">
        <f t="shared" si="97"/>
        <v>832.5913881902577</v>
      </c>
      <c r="S190" s="150">
        <f t="shared" si="98"/>
        <v>5193.1475951364901</v>
      </c>
      <c r="T190" s="28">
        <f t="shared" si="123"/>
        <v>5086.9209574685501</v>
      </c>
      <c r="U190" s="150">
        <f t="shared" si="99"/>
        <v>246.21403382141585</v>
      </c>
      <c r="V190" s="150">
        <f t="shared" si="100"/>
        <v>181.57377125473147</v>
      </c>
      <c r="W190" s="150">
        <f t="shared" si="101"/>
        <v>87.155410202271099</v>
      </c>
      <c r="X190" s="150">
        <f t="shared" si="102"/>
        <v>10.894426275283887</v>
      </c>
      <c r="Y190" s="150">
        <f t="shared" si="103"/>
        <v>21.788852550567775</v>
      </c>
      <c r="Z190" s="150">
        <f t="shared" si="104"/>
        <v>1579.6918099161637</v>
      </c>
      <c r="AA190" s="150">
        <f t="shared" si="105"/>
        <v>6002.4387191646765</v>
      </c>
      <c r="AB190" s="24">
        <f t="shared" si="124"/>
        <v>5898.2647406367596</v>
      </c>
      <c r="AC190" s="150">
        <f t="shared" si="106"/>
        <v>291.61457551507948</v>
      </c>
      <c r="AD190" s="150">
        <f t="shared" si="107"/>
        <v>215.05499669253649</v>
      </c>
      <c r="AE190" s="150">
        <f t="shared" si="108"/>
        <v>103.22639841241752</v>
      </c>
      <c r="AF190" s="150">
        <f t="shared" si="109"/>
        <v>12.90329980155219</v>
      </c>
      <c r="AG190" s="150">
        <f t="shared" si="110"/>
        <v>25.806599603104381</v>
      </c>
      <c r="AH190" s="150">
        <f t="shared" si="111"/>
        <v>2602.1654599796916</v>
      </c>
      <c r="AI190" s="150">
        <f t="shared" si="112"/>
        <v>7109.256089009471</v>
      </c>
      <c r="AJ190" s="20">
        <f t="shared" si="125"/>
        <v>6986.2276676566344</v>
      </c>
      <c r="AK190" s="150">
        <f t="shared" si="113"/>
        <v>340.8284683171135</v>
      </c>
      <c r="AL190" s="150">
        <f t="shared" si="114"/>
        <v>251.3484279624731</v>
      </c>
      <c r="AM190" s="150">
        <f t="shared" si="115"/>
        <v>120.64724542198709</v>
      </c>
      <c r="AN190" s="150">
        <f t="shared" si="116"/>
        <v>15.080905677748387</v>
      </c>
      <c r="AO190" s="150">
        <f t="shared" si="117"/>
        <v>30.161811355496774</v>
      </c>
      <c r="AP190" s="150">
        <f t="shared" si="118"/>
        <v>3709.9027967261031</v>
      </c>
      <c r="AQ190" s="150">
        <f t="shared" si="119"/>
        <v>8309.0389409082018</v>
      </c>
      <c r="AR190" s="17">
        <f t="shared" si="126"/>
        <v>8164.9549559670413</v>
      </c>
      <c r="AS190" s="150">
        <f t="shared" si="120"/>
        <v>3474.2420847424655</v>
      </c>
    </row>
    <row r="191" spans="1:45" x14ac:dyDescent="0.3">
      <c r="A191">
        <v>7499</v>
      </c>
      <c r="B191" t="s">
        <v>751</v>
      </c>
      <c r="C191" t="s">
        <v>752</v>
      </c>
      <c r="D191" s="36">
        <v>5525.01</v>
      </c>
      <c r="E191" s="6">
        <f t="shared" si="121"/>
        <v>6737.8170731707314</v>
      </c>
      <c r="F191" s="150">
        <f t="shared" si="86"/>
        <v>299.27257815004475</v>
      </c>
      <c r="G191" s="150">
        <f t="shared" si="87"/>
        <v>182.39875310834293</v>
      </c>
      <c r="H191" s="150">
        <f t="shared" si="88"/>
        <v>87.551401492004615</v>
      </c>
      <c r="I191" s="150">
        <f t="shared" si="89"/>
        <v>10.943925186500577</v>
      </c>
      <c r="J191" s="150">
        <f t="shared" si="90"/>
        <v>21.887850373001154</v>
      </c>
      <c r="K191" s="150">
        <f t="shared" si="91"/>
        <v>7295.9501243337172</v>
      </c>
      <c r="L191" s="32">
        <f t="shared" si="122"/>
        <v>7146.5289031857819</v>
      </c>
      <c r="M191" s="150">
        <f t="shared" si="92"/>
        <v>362.13078148747849</v>
      </c>
      <c r="N191" s="150">
        <f t="shared" si="93"/>
        <v>220.70917226619281</v>
      </c>
      <c r="O191" s="150">
        <f t="shared" si="94"/>
        <v>105.94040268777255</v>
      </c>
      <c r="P191" s="150">
        <f t="shared" si="95"/>
        <v>13.242550335971568</v>
      </c>
      <c r="Q191" s="150">
        <f t="shared" si="96"/>
        <v>26.485100671943137</v>
      </c>
      <c r="R191" s="150">
        <f t="shared" si="97"/>
        <v>1415.4079217430944</v>
      </c>
      <c r="S191" s="150">
        <f t="shared" si="98"/>
        <v>8828.3668906477124</v>
      </c>
      <c r="T191" s="28">
        <f t="shared" si="123"/>
        <v>8647.7812797610204</v>
      </c>
      <c r="U191" s="150">
        <f t="shared" si="99"/>
        <v>418.56461507804954</v>
      </c>
      <c r="V191" s="150">
        <f t="shared" si="100"/>
        <v>308.67596982157045</v>
      </c>
      <c r="W191" s="150">
        <f t="shared" si="101"/>
        <v>148.16446551435382</v>
      </c>
      <c r="X191" s="150">
        <f t="shared" si="102"/>
        <v>18.520558189294228</v>
      </c>
      <c r="Y191" s="150">
        <f t="shared" si="103"/>
        <v>37.041116378588455</v>
      </c>
      <c r="Z191" s="150">
        <f t="shared" si="104"/>
        <v>2685.4809374476631</v>
      </c>
      <c r="AA191" s="150">
        <f t="shared" si="105"/>
        <v>10204.164291622164</v>
      </c>
      <c r="AB191" s="24">
        <f t="shared" si="124"/>
        <v>10027.068207589386</v>
      </c>
      <c r="AC191" s="150">
        <f t="shared" si="106"/>
        <v>495.7456756512521</v>
      </c>
      <c r="AD191" s="150">
        <f t="shared" si="107"/>
        <v>365.59415608499415</v>
      </c>
      <c r="AE191" s="150">
        <f t="shared" si="108"/>
        <v>175.4851949207972</v>
      </c>
      <c r="AF191" s="150">
        <f t="shared" si="109"/>
        <v>21.93564936509965</v>
      </c>
      <c r="AG191" s="150">
        <f t="shared" si="110"/>
        <v>43.8712987301993</v>
      </c>
      <c r="AH191" s="150">
        <f t="shared" si="111"/>
        <v>4423.6892886284295</v>
      </c>
      <c r="AI191" s="150">
        <f t="shared" si="112"/>
        <v>12085.757225950221</v>
      </c>
      <c r="AJ191" s="20">
        <f t="shared" si="125"/>
        <v>11876.60853110141</v>
      </c>
      <c r="AK191" s="150">
        <f t="shared" si="113"/>
        <v>579.40944484207239</v>
      </c>
      <c r="AL191" s="150">
        <f t="shared" si="114"/>
        <v>427.29310091598262</v>
      </c>
      <c r="AM191" s="150">
        <f t="shared" si="115"/>
        <v>205.10068843967164</v>
      </c>
      <c r="AN191" s="150">
        <f t="shared" si="116"/>
        <v>25.637586054958955</v>
      </c>
      <c r="AO191" s="150">
        <f t="shared" si="117"/>
        <v>51.275172109917911</v>
      </c>
      <c r="AP191" s="150">
        <f t="shared" si="118"/>
        <v>6306.846169519903</v>
      </c>
      <c r="AQ191" s="150">
        <f t="shared" si="119"/>
        <v>14125.391765817607</v>
      </c>
      <c r="AR191" s="17">
        <f t="shared" si="126"/>
        <v>13880.448548082295</v>
      </c>
      <c r="AS191" s="150">
        <f t="shared" si="120"/>
        <v>5906.2222340378366</v>
      </c>
    </row>
    <row r="192" spans="1:45" x14ac:dyDescent="0.3">
      <c r="A192">
        <v>3595</v>
      </c>
      <c r="B192" t="s">
        <v>770</v>
      </c>
      <c r="C192" t="s">
        <v>771</v>
      </c>
      <c r="D192" s="36">
        <v>4810</v>
      </c>
      <c r="E192" s="6">
        <f t="shared" si="121"/>
        <v>5865.8536585365846</v>
      </c>
      <c r="F192" s="150">
        <f t="shared" si="86"/>
        <v>260.54271411304507</v>
      </c>
      <c r="G192" s="150">
        <f t="shared" si="87"/>
        <v>158.79392117862764</v>
      </c>
      <c r="H192" s="150">
        <f t="shared" si="88"/>
        <v>76.221082165741265</v>
      </c>
      <c r="I192" s="150">
        <f t="shared" si="89"/>
        <v>9.5276352707176581</v>
      </c>
      <c r="J192" s="150">
        <f t="shared" si="90"/>
        <v>19.055270541435316</v>
      </c>
      <c r="K192" s="150">
        <f t="shared" si="91"/>
        <v>6351.756847145105</v>
      </c>
      <c r="L192" s="32">
        <f t="shared" si="122"/>
        <v>6221.672725356806</v>
      </c>
      <c r="M192" s="150">
        <f t="shared" si="92"/>
        <v>315.26622738325744</v>
      </c>
      <c r="N192" s="150">
        <f t="shared" si="93"/>
        <v>192.14646102005014</v>
      </c>
      <c r="O192" s="150">
        <f t="shared" si="94"/>
        <v>92.230301289624066</v>
      </c>
      <c r="P192" s="150">
        <f t="shared" si="95"/>
        <v>11.528787661203008</v>
      </c>
      <c r="Q192" s="150">
        <f t="shared" si="96"/>
        <v>23.057575322406016</v>
      </c>
      <c r="R192" s="150">
        <f t="shared" si="97"/>
        <v>1232.2352545215815</v>
      </c>
      <c r="S192" s="150">
        <f t="shared" si="98"/>
        <v>7685.8584408020051</v>
      </c>
      <c r="T192" s="28">
        <f t="shared" si="123"/>
        <v>7528.6430170534531</v>
      </c>
      <c r="U192" s="150">
        <f t="shared" si="99"/>
        <v>364.39677005569547</v>
      </c>
      <c r="V192" s="150">
        <f t="shared" si="100"/>
        <v>268.72918145700254</v>
      </c>
      <c r="W192" s="150">
        <f t="shared" si="101"/>
        <v>128.99000709936124</v>
      </c>
      <c r="X192" s="150">
        <f t="shared" si="102"/>
        <v>16.123750887420154</v>
      </c>
      <c r="Y192" s="150">
        <f t="shared" si="103"/>
        <v>32.247501774840309</v>
      </c>
      <c r="Z192" s="150">
        <f t="shared" si="104"/>
        <v>2337.9438786759224</v>
      </c>
      <c r="AA192" s="150">
        <f t="shared" si="105"/>
        <v>8883.6093043637211</v>
      </c>
      <c r="AB192" s="24">
        <f t="shared" si="124"/>
        <v>8729.4318161424035</v>
      </c>
      <c r="AC192" s="150">
        <f t="shared" si="106"/>
        <v>431.58957176231763</v>
      </c>
      <c r="AD192" s="150">
        <f t="shared" si="107"/>
        <v>318.28139510495402</v>
      </c>
      <c r="AE192" s="150">
        <f t="shared" si="108"/>
        <v>152.77506965037793</v>
      </c>
      <c r="AF192" s="150">
        <f t="shared" si="109"/>
        <v>19.096883706297241</v>
      </c>
      <c r="AG192" s="150">
        <f t="shared" si="110"/>
        <v>38.193767412594482</v>
      </c>
      <c r="AH192" s="150">
        <f t="shared" si="111"/>
        <v>3851.2048807699434</v>
      </c>
      <c r="AI192" s="150">
        <f t="shared" si="112"/>
        <v>10521.699011734017</v>
      </c>
      <c r="AJ192" s="20">
        <f t="shared" si="125"/>
        <v>10339.616948131817</v>
      </c>
      <c r="AK192" s="150">
        <f t="shared" si="113"/>
        <v>504.42613310932796</v>
      </c>
      <c r="AL192" s="150">
        <f t="shared" si="114"/>
        <v>371.99567338446013</v>
      </c>
      <c r="AM192" s="150">
        <f t="shared" si="115"/>
        <v>178.55792322454087</v>
      </c>
      <c r="AN192" s="150">
        <f t="shared" si="116"/>
        <v>22.319740403067609</v>
      </c>
      <c r="AO192" s="150">
        <f t="shared" si="117"/>
        <v>44.639480806135218</v>
      </c>
      <c r="AP192" s="150">
        <f t="shared" si="118"/>
        <v>5490.656139154632</v>
      </c>
      <c r="AQ192" s="150">
        <f t="shared" si="119"/>
        <v>12297.377632544138</v>
      </c>
      <c r="AR192" s="17">
        <f t="shared" si="126"/>
        <v>12084.133334831222</v>
      </c>
      <c r="AS192" s="150">
        <f t="shared" si="120"/>
        <v>5141.8782854188485</v>
      </c>
    </row>
    <row r="193" spans="1:45" x14ac:dyDescent="0.3">
      <c r="A193">
        <v>3787</v>
      </c>
      <c r="B193" t="s">
        <v>826</v>
      </c>
      <c r="C193" t="s">
        <v>827</v>
      </c>
      <c r="D193" s="36">
        <v>2600</v>
      </c>
      <c r="E193" s="6">
        <f t="shared" si="121"/>
        <v>3170.731707317073</v>
      </c>
      <c r="F193" s="150">
        <f t="shared" si="86"/>
        <v>140.8338995205649</v>
      </c>
      <c r="G193" s="150">
        <f t="shared" si="87"/>
        <v>85.834551988447373</v>
      </c>
      <c r="H193" s="150">
        <f t="shared" si="88"/>
        <v>41.20058495445474</v>
      </c>
      <c r="I193" s="150">
        <f t="shared" si="89"/>
        <v>5.1500731193068425</v>
      </c>
      <c r="J193" s="150">
        <f t="shared" si="90"/>
        <v>10.300146238613685</v>
      </c>
      <c r="K193" s="150">
        <f t="shared" si="91"/>
        <v>3433.3820795378947</v>
      </c>
      <c r="L193" s="32">
        <f t="shared" si="122"/>
        <v>3363.0663380307064</v>
      </c>
      <c r="M193" s="150">
        <f t="shared" si="92"/>
        <v>170.41417696392296</v>
      </c>
      <c r="N193" s="150">
        <f t="shared" si="93"/>
        <v>103.86295190272982</v>
      </c>
      <c r="O193" s="150">
        <f t="shared" si="94"/>
        <v>49.85421691331031</v>
      </c>
      <c r="P193" s="150">
        <f t="shared" si="95"/>
        <v>6.2317771141637888</v>
      </c>
      <c r="Q193" s="150">
        <f t="shared" si="96"/>
        <v>12.463554228327578</v>
      </c>
      <c r="R193" s="150">
        <f t="shared" si="97"/>
        <v>666.07311055220623</v>
      </c>
      <c r="S193" s="150">
        <f t="shared" si="98"/>
        <v>4154.5180761091924</v>
      </c>
      <c r="T193" s="28">
        <f t="shared" si="123"/>
        <v>4069.5367659748399</v>
      </c>
      <c r="U193" s="150">
        <f t="shared" si="99"/>
        <v>196.97122705713269</v>
      </c>
      <c r="V193" s="150">
        <f t="shared" si="100"/>
        <v>145.25901700378517</v>
      </c>
      <c r="W193" s="150">
        <f t="shared" si="101"/>
        <v>69.724328161816885</v>
      </c>
      <c r="X193" s="150">
        <f t="shared" si="102"/>
        <v>8.7155410202271106</v>
      </c>
      <c r="Y193" s="150">
        <f t="shared" si="103"/>
        <v>17.431082040454221</v>
      </c>
      <c r="Z193" s="150">
        <f t="shared" si="104"/>
        <v>1263.7534479329311</v>
      </c>
      <c r="AA193" s="150">
        <f t="shared" si="105"/>
        <v>4801.9509753317416</v>
      </c>
      <c r="AB193" s="24">
        <f t="shared" si="124"/>
        <v>4718.6117925094077</v>
      </c>
      <c r="AC193" s="150">
        <f t="shared" si="106"/>
        <v>233.29166041206361</v>
      </c>
      <c r="AD193" s="150">
        <f t="shared" si="107"/>
        <v>172.04399735402922</v>
      </c>
      <c r="AE193" s="150">
        <f t="shared" si="108"/>
        <v>82.581118729934019</v>
      </c>
      <c r="AF193" s="150">
        <f t="shared" si="109"/>
        <v>10.322639841241752</v>
      </c>
      <c r="AG193" s="150">
        <f t="shared" si="110"/>
        <v>20.645279682483505</v>
      </c>
      <c r="AH193" s="150">
        <f t="shared" si="111"/>
        <v>2081.7323679837536</v>
      </c>
      <c r="AI193" s="150">
        <f t="shared" si="112"/>
        <v>5687.4048712075773</v>
      </c>
      <c r="AJ193" s="20">
        <f t="shared" si="125"/>
        <v>5588.9821341253082</v>
      </c>
      <c r="AK193" s="150">
        <f t="shared" si="113"/>
        <v>272.6627746536908</v>
      </c>
      <c r="AL193" s="150">
        <f t="shared" si="114"/>
        <v>201.07874236997847</v>
      </c>
      <c r="AM193" s="150">
        <f t="shared" si="115"/>
        <v>96.517796337589672</v>
      </c>
      <c r="AN193" s="150">
        <f t="shared" si="116"/>
        <v>12.064724542198709</v>
      </c>
      <c r="AO193" s="150">
        <f t="shared" si="117"/>
        <v>24.129449084397418</v>
      </c>
      <c r="AP193" s="150">
        <f t="shared" si="118"/>
        <v>2967.9222373808821</v>
      </c>
      <c r="AQ193" s="150">
        <f t="shared" si="119"/>
        <v>6647.231152726561</v>
      </c>
      <c r="AR193" s="17">
        <f t="shared" si="126"/>
        <v>6531.9639647736331</v>
      </c>
      <c r="AS193" s="150">
        <f t="shared" si="120"/>
        <v>2779.3936677939723</v>
      </c>
    </row>
    <row r="194" spans="1:45" x14ac:dyDescent="0.3">
      <c r="A194">
        <v>9303</v>
      </c>
      <c r="B194" t="s">
        <v>60</v>
      </c>
      <c r="C194" t="s">
        <v>61</v>
      </c>
      <c r="D194" s="36">
        <v>1716709</v>
      </c>
      <c r="E194" s="6">
        <f t="shared" si="121"/>
        <v>2093547.5609756096</v>
      </c>
      <c r="F194" s="150">
        <f t="shared" si="86"/>
        <v>92988.778004634412</v>
      </c>
      <c r="G194" s="150">
        <f t="shared" si="87"/>
        <v>56674.210734436732</v>
      </c>
      <c r="H194" s="150">
        <f t="shared" si="88"/>
        <v>27203.621152529631</v>
      </c>
      <c r="I194" s="150">
        <f t="shared" si="89"/>
        <v>3400.4526440662039</v>
      </c>
      <c r="J194" s="150">
        <f t="shared" si="90"/>
        <v>6800.9052881324078</v>
      </c>
      <c r="K194" s="150">
        <f t="shared" si="91"/>
        <v>2266968.4293774692</v>
      </c>
      <c r="L194" s="32">
        <f t="shared" si="122"/>
        <v>2220540.8654209059</v>
      </c>
      <c r="M194" s="150">
        <f t="shared" si="92"/>
        <v>112519.82743136893</v>
      </c>
      <c r="N194" s="150">
        <f t="shared" si="93"/>
        <v>68577.870883839772</v>
      </c>
      <c r="O194" s="150">
        <f t="shared" si="94"/>
        <v>32917.378024243088</v>
      </c>
      <c r="P194" s="150">
        <f t="shared" si="95"/>
        <v>4114.6722530303859</v>
      </c>
      <c r="Q194" s="150">
        <f t="shared" si="96"/>
        <v>8229.3445060607719</v>
      </c>
      <c r="R194" s="150">
        <f t="shared" si="97"/>
        <v>439789.88597806438</v>
      </c>
      <c r="S194" s="150">
        <f t="shared" si="98"/>
        <v>2743114.8353535905</v>
      </c>
      <c r="T194" s="28">
        <f t="shared" si="123"/>
        <v>2687003.9969153469</v>
      </c>
      <c r="U194" s="150">
        <f t="shared" si="99"/>
        <v>130054.72239616278</v>
      </c>
      <c r="V194" s="150">
        <f t="shared" si="100"/>
        <v>95910.562239058097</v>
      </c>
      <c r="W194" s="150">
        <f t="shared" si="101"/>
        <v>46037.069874747882</v>
      </c>
      <c r="X194" s="150">
        <f t="shared" si="102"/>
        <v>5754.6337343434852</v>
      </c>
      <c r="Y194" s="150">
        <f t="shared" si="103"/>
        <v>11509.26746868697</v>
      </c>
      <c r="Z194" s="150">
        <f t="shared" si="104"/>
        <v>834421.89147980534</v>
      </c>
      <c r="AA194" s="150">
        <f t="shared" si="105"/>
        <v>3170597.0988118378</v>
      </c>
      <c r="AB194" s="24">
        <f t="shared" si="124"/>
        <v>3115570.5121950125</v>
      </c>
      <c r="AC194" s="150">
        <f t="shared" si="106"/>
        <v>154036.1127132051</v>
      </c>
      <c r="AD194" s="150">
        <f t="shared" si="107"/>
        <v>113595.95332832236</v>
      </c>
      <c r="AE194" s="150">
        <f t="shared" si="108"/>
        <v>54526.057597594729</v>
      </c>
      <c r="AF194" s="150">
        <f t="shared" si="109"/>
        <v>6815.7571996993411</v>
      </c>
      <c r="AG194" s="150">
        <f t="shared" si="110"/>
        <v>13631.514399398682</v>
      </c>
      <c r="AH194" s="150">
        <f t="shared" si="111"/>
        <v>1374511.0352727005</v>
      </c>
      <c r="AI194" s="150">
        <f t="shared" si="112"/>
        <v>3755238.126556111</v>
      </c>
      <c r="AJ194" s="20">
        <f t="shared" si="125"/>
        <v>3690252.2809585086</v>
      </c>
      <c r="AK194" s="150">
        <f t="shared" si="113"/>
        <v>180031.78431267804</v>
      </c>
      <c r="AL194" s="150">
        <f t="shared" si="114"/>
        <v>132766.80259047053</v>
      </c>
      <c r="AM194" s="150">
        <f t="shared" si="115"/>
        <v>63728.065243425859</v>
      </c>
      <c r="AN194" s="150">
        <f t="shared" si="116"/>
        <v>7966.0081554282324</v>
      </c>
      <c r="AO194" s="150">
        <f t="shared" si="117"/>
        <v>15932.016310856465</v>
      </c>
      <c r="AP194" s="150">
        <f t="shared" si="118"/>
        <v>1959638.006235345</v>
      </c>
      <c r="AQ194" s="150">
        <f t="shared" si="119"/>
        <v>4388985.2096023317</v>
      </c>
      <c r="AR194" s="17">
        <f t="shared" si="126"/>
        <v>4312877.4330779146</v>
      </c>
      <c r="AS194" s="150">
        <f t="shared" si="120"/>
        <v>1835157.7400172777</v>
      </c>
    </row>
    <row r="195" spans="1:45" x14ac:dyDescent="0.3">
      <c r="A195">
        <v>9093</v>
      </c>
      <c r="B195" t="s">
        <v>162</v>
      </c>
      <c r="C195" t="s">
        <v>163</v>
      </c>
      <c r="D195" s="36">
        <v>388396.23</v>
      </c>
      <c r="E195" s="6">
        <f t="shared" si="121"/>
        <v>473653.93902439019</v>
      </c>
      <c r="F195" s="150">
        <f t="shared" si="86"/>
        <v>21038.213703840851</v>
      </c>
      <c r="G195" s="150">
        <f t="shared" si="87"/>
        <v>12822.237075404601</v>
      </c>
      <c r="H195" s="150">
        <f t="shared" si="88"/>
        <v>6154.6737961942081</v>
      </c>
      <c r="I195" s="150">
        <f t="shared" si="89"/>
        <v>769.33422452427601</v>
      </c>
      <c r="J195" s="150">
        <f t="shared" si="90"/>
        <v>1538.668449048552</v>
      </c>
      <c r="K195" s="150">
        <f t="shared" si="91"/>
        <v>512889.48301618401</v>
      </c>
      <c r="L195" s="32">
        <f t="shared" si="122"/>
        <v>502385.49497347377</v>
      </c>
      <c r="M195" s="150">
        <f t="shared" si="92"/>
        <v>25457.009181284815</v>
      </c>
      <c r="N195" s="150">
        <f t="shared" si="93"/>
        <v>15515.376521419839</v>
      </c>
      <c r="O195" s="150">
        <f t="shared" si="94"/>
        <v>7447.380730281523</v>
      </c>
      <c r="P195" s="150">
        <f t="shared" si="95"/>
        <v>930.92259128519038</v>
      </c>
      <c r="Q195" s="150">
        <f t="shared" si="96"/>
        <v>1861.8451825703808</v>
      </c>
      <c r="R195" s="150">
        <f t="shared" si="97"/>
        <v>99500.109631865416</v>
      </c>
      <c r="S195" s="150">
        <f t="shared" si="98"/>
        <v>620615.06085679354</v>
      </c>
      <c r="T195" s="28">
        <f t="shared" si="123"/>
        <v>607920.28375039226</v>
      </c>
      <c r="U195" s="150">
        <f t="shared" si="99"/>
        <v>29424.185387486283</v>
      </c>
      <c r="V195" s="150">
        <f t="shared" si="100"/>
        <v>21699.251760683099</v>
      </c>
      <c r="W195" s="150">
        <f t="shared" si="101"/>
        <v>10415.640845127888</v>
      </c>
      <c r="X195" s="150">
        <f t="shared" si="102"/>
        <v>1301.9551056409859</v>
      </c>
      <c r="Y195" s="150">
        <f t="shared" si="103"/>
        <v>2603.9102112819719</v>
      </c>
      <c r="Z195" s="150">
        <f t="shared" si="104"/>
        <v>188783.49031794295</v>
      </c>
      <c r="AA195" s="150">
        <f t="shared" si="105"/>
        <v>717330.63671679667</v>
      </c>
      <c r="AB195" s="24">
        <f t="shared" si="124"/>
        <v>704881.16578622931</v>
      </c>
      <c r="AC195" s="150">
        <f t="shared" si="106"/>
        <v>34849.846690186831</v>
      </c>
      <c r="AD195" s="150">
        <f t="shared" si="107"/>
        <v>25700.476910167275</v>
      </c>
      <c r="AE195" s="150">
        <f t="shared" si="108"/>
        <v>12336.228916880293</v>
      </c>
      <c r="AF195" s="150">
        <f t="shared" si="109"/>
        <v>1542.0286146100366</v>
      </c>
      <c r="AG195" s="150">
        <f t="shared" si="110"/>
        <v>3084.0572292200732</v>
      </c>
      <c r="AH195" s="150">
        <f t="shared" si="111"/>
        <v>310975.77061302407</v>
      </c>
      <c r="AI195" s="150">
        <f t="shared" si="112"/>
        <v>849602.54248486867</v>
      </c>
      <c r="AJ195" s="20">
        <f t="shared" si="125"/>
        <v>834899.84247370146</v>
      </c>
      <c r="AK195" s="150">
        <f t="shared" si="113"/>
        <v>40731.228360320405</v>
      </c>
      <c r="AL195" s="150">
        <f t="shared" si="114"/>
        <v>30037.77902678496</v>
      </c>
      <c r="AM195" s="150">
        <f t="shared" si="115"/>
        <v>14418.133932856781</v>
      </c>
      <c r="AN195" s="150">
        <f t="shared" si="116"/>
        <v>1802.2667416070976</v>
      </c>
      <c r="AO195" s="150">
        <f t="shared" si="117"/>
        <v>3604.5334832141953</v>
      </c>
      <c r="AP195" s="150">
        <f t="shared" si="118"/>
        <v>443357.618435346</v>
      </c>
      <c r="AQ195" s="150">
        <f t="shared" si="119"/>
        <v>992984.43063751934</v>
      </c>
      <c r="AR195" s="17">
        <f t="shared" si="126"/>
        <v>975765.45323612751</v>
      </c>
      <c r="AS195" s="150">
        <f t="shared" si="120"/>
        <v>415194.62394501967</v>
      </c>
    </row>
    <row r="196" spans="1:45" x14ac:dyDescent="0.3">
      <c r="A196">
        <v>2956</v>
      </c>
      <c r="B196" t="s">
        <v>154</v>
      </c>
      <c r="C196" t="s">
        <v>155</v>
      </c>
      <c r="D196" s="36">
        <v>435005.99</v>
      </c>
      <c r="E196" s="6">
        <f t="shared" si="121"/>
        <v>530495.10975609755</v>
      </c>
      <c r="F196" s="150">
        <f t="shared" si="86"/>
        <v>23562.91918711687</v>
      </c>
      <c r="G196" s="150">
        <f t="shared" si="87"/>
        <v>14360.978563054239</v>
      </c>
      <c r="H196" s="150">
        <f t="shared" si="88"/>
        <v>6893.2697102660341</v>
      </c>
      <c r="I196" s="150">
        <f t="shared" si="89"/>
        <v>861.65871378325426</v>
      </c>
      <c r="J196" s="150">
        <f t="shared" si="90"/>
        <v>1723.3174275665085</v>
      </c>
      <c r="K196" s="150">
        <f t="shared" si="91"/>
        <v>574439.14252216951</v>
      </c>
      <c r="L196" s="32">
        <f t="shared" si="122"/>
        <v>562674.61608104699</v>
      </c>
      <c r="M196" s="150">
        <f t="shared" si="92"/>
        <v>28511.995292394808</v>
      </c>
      <c r="N196" s="150">
        <f t="shared" si="93"/>
        <v>17377.310083372835</v>
      </c>
      <c r="O196" s="150">
        <f t="shared" si="94"/>
        <v>8341.1088400189601</v>
      </c>
      <c r="P196" s="150">
        <f t="shared" si="95"/>
        <v>1042.63860500237</v>
      </c>
      <c r="Q196" s="150">
        <f t="shared" si="96"/>
        <v>2085.27721000474</v>
      </c>
      <c r="R196" s="150">
        <f t="shared" si="97"/>
        <v>111440.68956466997</v>
      </c>
      <c r="S196" s="150">
        <f t="shared" si="98"/>
        <v>695092.40333491331</v>
      </c>
      <c r="T196" s="28">
        <f t="shared" si="123"/>
        <v>680874.18066318601</v>
      </c>
      <c r="U196" s="150">
        <f t="shared" si="99"/>
        <v>32955.255241347229</v>
      </c>
      <c r="V196" s="150">
        <f t="shared" si="100"/>
        <v>24303.285576214774</v>
      </c>
      <c r="W196" s="150">
        <f t="shared" si="101"/>
        <v>11665.577076583091</v>
      </c>
      <c r="X196" s="150">
        <f t="shared" si="102"/>
        <v>1458.1971345728864</v>
      </c>
      <c r="Y196" s="150">
        <f t="shared" si="103"/>
        <v>2916.3942691457728</v>
      </c>
      <c r="Z196" s="150">
        <f t="shared" si="104"/>
        <v>211438.58451306852</v>
      </c>
      <c r="AA196" s="150">
        <f t="shared" si="105"/>
        <v>803414.3992137115</v>
      </c>
      <c r="AB196" s="24">
        <f t="shared" si="124"/>
        <v>789470.92085624218</v>
      </c>
      <c r="AC196" s="150">
        <f t="shared" si="106"/>
        <v>39032.026806266746</v>
      </c>
      <c r="AD196" s="150">
        <f t="shared" si="107"/>
        <v>28784.680535594944</v>
      </c>
      <c r="AE196" s="150">
        <f t="shared" si="108"/>
        <v>13816.646657085574</v>
      </c>
      <c r="AF196" s="150">
        <f t="shared" si="109"/>
        <v>1727.0808321356967</v>
      </c>
      <c r="AG196" s="150">
        <f t="shared" si="110"/>
        <v>3454.1616642713934</v>
      </c>
      <c r="AH196" s="150">
        <f t="shared" si="111"/>
        <v>348294.63448069885</v>
      </c>
      <c r="AI196" s="150">
        <f t="shared" si="112"/>
        <v>951559.68712710566</v>
      </c>
      <c r="AJ196" s="20">
        <f t="shared" si="125"/>
        <v>935092.57936442015</v>
      </c>
      <c r="AK196" s="150">
        <f t="shared" si="113"/>
        <v>45619.207778606025</v>
      </c>
      <c r="AL196" s="150">
        <f t="shared" si="114"/>
        <v>33642.48361254132</v>
      </c>
      <c r="AM196" s="150">
        <f t="shared" si="115"/>
        <v>16148.392134019832</v>
      </c>
      <c r="AN196" s="150">
        <f t="shared" si="116"/>
        <v>2018.549016752479</v>
      </c>
      <c r="AO196" s="150">
        <f t="shared" si="117"/>
        <v>4037.098033504958</v>
      </c>
      <c r="AP196" s="150">
        <f t="shared" si="118"/>
        <v>496563.05812110985</v>
      </c>
      <c r="AQ196" s="150">
        <f t="shared" si="119"/>
        <v>1112148.2185964072</v>
      </c>
      <c r="AR196" s="17">
        <f t="shared" si="126"/>
        <v>1092862.8658233383</v>
      </c>
      <c r="AS196" s="150">
        <f t="shared" si="120"/>
        <v>465020.34386863391</v>
      </c>
    </row>
    <row r="197" spans="1:45" x14ac:dyDescent="0.3">
      <c r="A197">
        <v>4538</v>
      </c>
      <c r="B197" t="s">
        <v>416</v>
      </c>
      <c r="C197" t="s">
        <v>417</v>
      </c>
      <c r="D197" s="36">
        <v>19499.349999999999</v>
      </c>
      <c r="E197" s="6">
        <f t="shared" si="121"/>
        <v>23779.695121951216</v>
      </c>
      <c r="F197" s="150">
        <f t="shared" ref="F197:F260" si="127">K197*$F$3</f>
        <v>1056.2190379293565</v>
      </c>
      <c r="G197" s="150">
        <f t="shared" ref="G197:G260" si="128">K197*$G$2</f>
        <v>643.73768127535823</v>
      </c>
      <c r="H197" s="150">
        <f t="shared" ref="H197:H260" si="129">K197*$H$2</f>
        <v>308.99408701217192</v>
      </c>
      <c r="I197" s="150">
        <f t="shared" ref="I197:I260" si="130">K197*$I$2</f>
        <v>38.62426087652149</v>
      </c>
      <c r="J197" s="150">
        <f t="shared" ref="J197:J260" si="131">K197*$J$2</f>
        <v>77.248521753042979</v>
      </c>
      <c r="K197" s="150">
        <f t="shared" ref="K197:K260" si="132">E197*$J$1</f>
        <v>25749.507251014325</v>
      </c>
      <c r="L197" s="32">
        <f t="shared" si="122"/>
        <v>25222.156768645786</v>
      </c>
      <c r="M197" s="150">
        <f t="shared" ref="M197:M260" si="133">S197*$M$3</f>
        <v>1278.0637236851812</v>
      </c>
      <c r="N197" s="150">
        <f t="shared" ref="N197:N260" si="134">S197*$N$2</f>
        <v>778.94617353249794</v>
      </c>
      <c r="O197" s="150">
        <f t="shared" ref="O197:O260" si="135">S197*$O$2</f>
        <v>373.89416329559896</v>
      </c>
      <c r="P197" s="150">
        <f t="shared" ref="P197:P260" si="136">S197*$P$2</f>
        <v>46.73677041194987</v>
      </c>
      <c r="Q197" s="150">
        <f t="shared" ref="Q197:Q260" si="137">S197*$Q$2</f>
        <v>93.473540823899739</v>
      </c>
      <c r="R197" s="150">
        <f t="shared" ref="R197:R260" si="138">S197*$R$3</f>
        <v>4995.3818108639089</v>
      </c>
      <c r="S197" s="150">
        <f t="shared" ref="S197:S260" si="139">E197*$S$1</f>
        <v>31157.846941299915</v>
      </c>
      <c r="T197" s="28">
        <f t="shared" si="123"/>
        <v>30520.508360619802</v>
      </c>
      <c r="U197" s="150">
        <f t="shared" ref="U197:U260" si="140">AA197*$U$3</f>
        <v>1477.2349601217309</v>
      </c>
      <c r="V197" s="150">
        <f t="shared" ref="V197:V260" si="141">AA197*$V$3</f>
        <v>1089.4063127741379</v>
      </c>
      <c r="W197" s="150">
        <f t="shared" ref="W197:W260" si="142">AA197*$W$3</f>
        <v>522.91503013158615</v>
      </c>
      <c r="X197" s="150">
        <f t="shared" ref="X197:X260" si="143">AA197*$X$3</f>
        <v>65.364378766448269</v>
      </c>
      <c r="Y197" s="150">
        <f t="shared" ref="Y197:Y260" si="144">AA197*$Y$3</f>
        <v>130.72875753289654</v>
      </c>
      <c r="Z197" s="150">
        <f t="shared" ref="Z197:Z260" si="145">AA197*$Z$3</f>
        <v>9477.8349211349978</v>
      </c>
      <c r="AA197" s="150">
        <f t="shared" ref="AA197:AA260" si="146">E197*$AA$1</f>
        <v>36013.431827244225</v>
      </c>
      <c r="AB197" s="24">
        <f t="shared" si="124"/>
        <v>35388.408790872425</v>
      </c>
      <c r="AC197" s="150">
        <f t="shared" ref="AC197:AC260" si="147">AI197*$AC$3</f>
        <v>1749.629130175374</v>
      </c>
      <c r="AD197" s="150">
        <f t="shared" ref="AD197:AD260" si="148">AI197*$AD$3</f>
        <v>1290.2869691558806</v>
      </c>
      <c r="AE197" s="150">
        <f t="shared" ref="AE197:AE260" si="149">AI197*$AE$3</f>
        <v>619.33774519482267</v>
      </c>
      <c r="AF197" s="150">
        <f t="shared" ref="AF197:AF260" si="150">AI197*$AF$3</f>
        <v>77.417218149352834</v>
      </c>
      <c r="AG197" s="150">
        <f t="shared" ref="AG197:AG260" si="151">AI197*$AG$3</f>
        <v>154.83443629870567</v>
      </c>
      <c r="AH197" s="150">
        <f t="shared" ref="AH197:AH260" si="152">AI197*$AH$3</f>
        <v>15612.472326786154</v>
      </c>
      <c r="AI197" s="150">
        <f t="shared" ref="AI197:AI260" si="153">E197*$AI$1</f>
        <v>42654.114682839027</v>
      </c>
      <c r="AJ197" s="20">
        <f t="shared" si="125"/>
        <v>41915.968760406271</v>
      </c>
      <c r="AK197" s="150">
        <f t="shared" ref="AK197:AK260" si="154">AQ197*$AK$3</f>
        <v>2044.9026442090176</v>
      </c>
      <c r="AL197" s="150">
        <f t="shared" ref="AL197:AL260" si="155">AQ197*$AL$3</f>
        <v>1508.0402980892459</v>
      </c>
      <c r="AM197" s="150">
        <f t="shared" ref="AM197:AM260" si="156">AQ197*$AM$3</f>
        <v>723.85934308283811</v>
      </c>
      <c r="AN197" s="150">
        <f t="shared" ref="AN197:AN260" si="157">AQ197*$AN$3</f>
        <v>90.482417885354764</v>
      </c>
      <c r="AO197" s="150">
        <f t="shared" ref="AO197:AO260" si="158">AQ197*$AO$3</f>
        <v>180.96483577070953</v>
      </c>
      <c r="AP197" s="150">
        <f t="shared" ref="AP197:AP260" si="159">AQ197*$AP$3</f>
        <v>22258.674799797271</v>
      </c>
      <c r="AQ197" s="150">
        <f t="shared" ref="AQ197:AQ260" si="160">E197*$AQ$1</f>
        <v>49852.571837661024</v>
      </c>
      <c r="AR197" s="17">
        <f t="shared" si="126"/>
        <v>48988.096744811053</v>
      </c>
      <c r="AS197" s="150">
        <f t="shared" ref="AS197:AS260" si="161">L197/1.21</f>
        <v>20844.757660037842</v>
      </c>
    </row>
    <row r="198" spans="1:45" x14ac:dyDescent="0.3">
      <c r="D198" s="36"/>
      <c r="E198" s="6">
        <f t="shared" ref="E198:E205" si="162">D198/(($B$1-$C$2)/100-(0.08))</f>
        <v>0</v>
      </c>
      <c r="F198" s="150">
        <f t="shared" si="127"/>
        <v>0</v>
      </c>
      <c r="G198" s="150">
        <f t="shared" si="128"/>
        <v>0</v>
      </c>
      <c r="H198" s="150">
        <f t="shared" si="129"/>
        <v>0</v>
      </c>
      <c r="I198" s="150">
        <f t="shared" si="130"/>
        <v>0</v>
      </c>
      <c r="J198" s="150">
        <f t="shared" si="131"/>
        <v>0</v>
      </c>
      <c r="K198" s="150">
        <f t="shared" si="132"/>
        <v>0</v>
      </c>
      <c r="L198" s="32">
        <f t="shared" ref="L198:L261" si="163">F198+H198+J198+E198</f>
        <v>0</v>
      </c>
      <c r="M198" s="150">
        <f t="shared" si="133"/>
        <v>0</v>
      </c>
      <c r="N198" s="150">
        <f t="shared" si="134"/>
        <v>0</v>
      </c>
      <c r="O198" s="150">
        <f t="shared" si="135"/>
        <v>0</v>
      </c>
      <c r="P198" s="150">
        <f t="shared" si="136"/>
        <v>0</v>
      </c>
      <c r="Q198" s="150">
        <f t="shared" si="137"/>
        <v>0</v>
      </c>
      <c r="R198" s="150">
        <f t="shared" si="138"/>
        <v>0</v>
      </c>
      <c r="S198" s="150">
        <f t="shared" si="139"/>
        <v>0</v>
      </c>
      <c r="T198" s="28">
        <f t="shared" ref="T198:T261" si="164">R198+Q198+O198+M198+E198</f>
        <v>0</v>
      </c>
      <c r="U198" s="150">
        <f t="shared" si="140"/>
        <v>0</v>
      </c>
      <c r="V198" s="150">
        <f t="shared" si="141"/>
        <v>0</v>
      </c>
      <c r="W198" s="150">
        <f t="shared" si="142"/>
        <v>0</v>
      </c>
      <c r="X198" s="150">
        <f t="shared" si="143"/>
        <v>0</v>
      </c>
      <c r="Y198" s="150">
        <f t="shared" si="144"/>
        <v>0</v>
      </c>
      <c r="Z198" s="150">
        <f t="shared" si="145"/>
        <v>0</v>
      </c>
      <c r="AA198" s="150">
        <f t="shared" si="146"/>
        <v>0</v>
      </c>
      <c r="AB198" s="24">
        <f t="shared" ref="AB198:AB261" si="165">U198+W198+Y198+Z198+E198</f>
        <v>0</v>
      </c>
      <c r="AC198" s="150">
        <f t="shared" si="147"/>
        <v>0</v>
      </c>
      <c r="AD198" s="150">
        <f t="shared" si="148"/>
        <v>0</v>
      </c>
      <c r="AE198" s="150">
        <f t="shared" si="149"/>
        <v>0</v>
      </c>
      <c r="AF198" s="150">
        <f t="shared" si="150"/>
        <v>0</v>
      </c>
      <c r="AG198" s="150">
        <f t="shared" si="151"/>
        <v>0</v>
      </c>
      <c r="AH198" s="150">
        <f t="shared" si="152"/>
        <v>0</v>
      </c>
      <c r="AI198" s="150">
        <f t="shared" si="153"/>
        <v>0</v>
      </c>
      <c r="AJ198" s="20">
        <f t="shared" ref="AJ198:AJ261" si="166">AC198+AE198+AG198+AH198+E198</f>
        <v>0</v>
      </c>
      <c r="AK198" s="150">
        <f t="shared" si="154"/>
        <v>0</v>
      </c>
      <c r="AL198" s="150">
        <f t="shared" si="155"/>
        <v>0</v>
      </c>
      <c r="AM198" s="150">
        <f t="shared" si="156"/>
        <v>0</v>
      </c>
      <c r="AN198" s="150">
        <f t="shared" si="157"/>
        <v>0</v>
      </c>
      <c r="AO198" s="150">
        <f t="shared" si="158"/>
        <v>0</v>
      </c>
      <c r="AP198" s="150">
        <f t="shared" si="159"/>
        <v>0</v>
      </c>
      <c r="AQ198" s="150">
        <f t="shared" si="160"/>
        <v>0</v>
      </c>
      <c r="AR198" s="17">
        <f t="shared" ref="AR198:AR261" si="167">AK198+AM198+AO198+AP198+E198</f>
        <v>0</v>
      </c>
      <c r="AS198" s="150">
        <f t="shared" si="161"/>
        <v>0</v>
      </c>
    </row>
    <row r="199" spans="1:45" x14ac:dyDescent="0.3">
      <c r="D199" s="36"/>
      <c r="E199" s="6">
        <f t="shared" si="162"/>
        <v>0</v>
      </c>
      <c r="F199" s="150">
        <f t="shared" si="127"/>
        <v>0</v>
      </c>
      <c r="G199" s="150">
        <f t="shared" si="128"/>
        <v>0</v>
      </c>
      <c r="H199" s="150">
        <f t="shared" si="129"/>
        <v>0</v>
      </c>
      <c r="I199" s="150">
        <f t="shared" si="130"/>
        <v>0</v>
      </c>
      <c r="J199" s="150">
        <f t="shared" si="131"/>
        <v>0</v>
      </c>
      <c r="K199" s="150">
        <f t="shared" si="132"/>
        <v>0</v>
      </c>
      <c r="L199" s="32">
        <f t="shared" si="163"/>
        <v>0</v>
      </c>
      <c r="M199" s="150">
        <f t="shared" si="133"/>
        <v>0</v>
      </c>
      <c r="N199" s="150">
        <f t="shared" si="134"/>
        <v>0</v>
      </c>
      <c r="O199" s="150">
        <f t="shared" si="135"/>
        <v>0</v>
      </c>
      <c r="P199" s="150">
        <f t="shared" si="136"/>
        <v>0</v>
      </c>
      <c r="Q199" s="150">
        <f t="shared" si="137"/>
        <v>0</v>
      </c>
      <c r="R199" s="150">
        <f t="shared" si="138"/>
        <v>0</v>
      </c>
      <c r="S199" s="150">
        <f t="shared" si="139"/>
        <v>0</v>
      </c>
      <c r="T199" s="28">
        <f t="shared" si="164"/>
        <v>0</v>
      </c>
      <c r="U199" s="150">
        <f t="shared" si="140"/>
        <v>0</v>
      </c>
      <c r="V199" s="150">
        <f t="shared" si="141"/>
        <v>0</v>
      </c>
      <c r="W199" s="150">
        <f t="shared" si="142"/>
        <v>0</v>
      </c>
      <c r="X199" s="150">
        <f t="shared" si="143"/>
        <v>0</v>
      </c>
      <c r="Y199" s="150">
        <f t="shared" si="144"/>
        <v>0</v>
      </c>
      <c r="Z199" s="150">
        <f t="shared" si="145"/>
        <v>0</v>
      </c>
      <c r="AA199" s="150">
        <f t="shared" si="146"/>
        <v>0</v>
      </c>
      <c r="AB199" s="24">
        <f t="shared" si="165"/>
        <v>0</v>
      </c>
      <c r="AC199" s="150">
        <f t="shared" si="147"/>
        <v>0</v>
      </c>
      <c r="AD199" s="150">
        <f t="shared" si="148"/>
        <v>0</v>
      </c>
      <c r="AE199" s="150">
        <f t="shared" si="149"/>
        <v>0</v>
      </c>
      <c r="AF199" s="150">
        <f t="shared" si="150"/>
        <v>0</v>
      </c>
      <c r="AG199" s="150">
        <f t="shared" si="151"/>
        <v>0</v>
      </c>
      <c r="AH199" s="150">
        <f t="shared" si="152"/>
        <v>0</v>
      </c>
      <c r="AI199" s="150">
        <f t="shared" si="153"/>
        <v>0</v>
      </c>
      <c r="AJ199" s="20">
        <f t="shared" si="166"/>
        <v>0</v>
      </c>
      <c r="AK199" s="150">
        <f t="shared" si="154"/>
        <v>0</v>
      </c>
      <c r="AL199" s="150">
        <f t="shared" si="155"/>
        <v>0</v>
      </c>
      <c r="AM199" s="150">
        <f t="shared" si="156"/>
        <v>0</v>
      </c>
      <c r="AN199" s="150">
        <f t="shared" si="157"/>
        <v>0</v>
      </c>
      <c r="AO199" s="150">
        <f t="shared" si="158"/>
        <v>0</v>
      </c>
      <c r="AP199" s="150">
        <f t="shared" si="159"/>
        <v>0</v>
      </c>
      <c r="AQ199" s="150">
        <f t="shared" si="160"/>
        <v>0</v>
      </c>
      <c r="AR199" s="17">
        <f t="shared" si="167"/>
        <v>0</v>
      </c>
      <c r="AS199" s="150">
        <f t="shared" si="161"/>
        <v>0</v>
      </c>
    </row>
    <row r="200" spans="1:45" x14ac:dyDescent="0.3">
      <c r="D200" s="36"/>
      <c r="E200" s="6">
        <f t="shared" si="162"/>
        <v>0</v>
      </c>
      <c r="F200" s="150">
        <f t="shared" si="127"/>
        <v>0</v>
      </c>
      <c r="G200" s="150">
        <f t="shared" si="128"/>
        <v>0</v>
      </c>
      <c r="H200" s="150">
        <f t="shared" si="129"/>
        <v>0</v>
      </c>
      <c r="I200" s="150">
        <f t="shared" si="130"/>
        <v>0</v>
      </c>
      <c r="J200" s="150">
        <f t="shared" si="131"/>
        <v>0</v>
      </c>
      <c r="K200" s="150">
        <f t="shared" si="132"/>
        <v>0</v>
      </c>
      <c r="L200" s="32">
        <f t="shared" si="163"/>
        <v>0</v>
      </c>
      <c r="M200" s="150">
        <f t="shared" si="133"/>
        <v>0</v>
      </c>
      <c r="N200" s="150">
        <f t="shared" si="134"/>
        <v>0</v>
      </c>
      <c r="O200" s="150">
        <f t="shared" si="135"/>
        <v>0</v>
      </c>
      <c r="P200" s="150">
        <f t="shared" si="136"/>
        <v>0</v>
      </c>
      <c r="Q200" s="150">
        <f t="shared" si="137"/>
        <v>0</v>
      </c>
      <c r="R200" s="150">
        <f t="shared" si="138"/>
        <v>0</v>
      </c>
      <c r="S200" s="150">
        <f t="shared" si="139"/>
        <v>0</v>
      </c>
      <c r="T200" s="28">
        <f t="shared" si="164"/>
        <v>0</v>
      </c>
      <c r="U200" s="150">
        <f t="shared" si="140"/>
        <v>0</v>
      </c>
      <c r="V200" s="150">
        <f t="shared" si="141"/>
        <v>0</v>
      </c>
      <c r="W200" s="150">
        <f t="shared" si="142"/>
        <v>0</v>
      </c>
      <c r="X200" s="150">
        <f t="shared" si="143"/>
        <v>0</v>
      </c>
      <c r="Y200" s="150">
        <f t="shared" si="144"/>
        <v>0</v>
      </c>
      <c r="Z200" s="150">
        <f t="shared" si="145"/>
        <v>0</v>
      </c>
      <c r="AA200" s="150">
        <f t="shared" si="146"/>
        <v>0</v>
      </c>
      <c r="AB200" s="24">
        <f t="shared" si="165"/>
        <v>0</v>
      </c>
      <c r="AC200" s="150">
        <f t="shared" si="147"/>
        <v>0</v>
      </c>
      <c r="AD200" s="150">
        <f t="shared" si="148"/>
        <v>0</v>
      </c>
      <c r="AE200" s="150">
        <f t="shared" si="149"/>
        <v>0</v>
      </c>
      <c r="AF200" s="150">
        <f t="shared" si="150"/>
        <v>0</v>
      </c>
      <c r="AG200" s="150">
        <f t="shared" si="151"/>
        <v>0</v>
      </c>
      <c r="AH200" s="150">
        <f t="shared" si="152"/>
        <v>0</v>
      </c>
      <c r="AI200" s="150">
        <f t="shared" si="153"/>
        <v>0</v>
      </c>
      <c r="AJ200" s="20">
        <f t="shared" si="166"/>
        <v>0</v>
      </c>
      <c r="AK200" s="150">
        <f t="shared" si="154"/>
        <v>0</v>
      </c>
      <c r="AL200" s="150">
        <f t="shared" si="155"/>
        <v>0</v>
      </c>
      <c r="AM200" s="150">
        <f t="shared" si="156"/>
        <v>0</v>
      </c>
      <c r="AN200" s="150">
        <f t="shared" si="157"/>
        <v>0</v>
      </c>
      <c r="AO200" s="150">
        <f t="shared" si="158"/>
        <v>0</v>
      </c>
      <c r="AP200" s="150">
        <f t="shared" si="159"/>
        <v>0</v>
      </c>
      <c r="AQ200" s="150">
        <f t="shared" si="160"/>
        <v>0</v>
      </c>
      <c r="AR200" s="17">
        <f t="shared" si="167"/>
        <v>0</v>
      </c>
      <c r="AS200" s="150">
        <f t="shared" si="161"/>
        <v>0</v>
      </c>
    </row>
    <row r="201" spans="1:45" x14ac:dyDescent="0.3">
      <c r="D201" s="36"/>
      <c r="E201" s="6">
        <f t="shared" si="162"/>
        <v>0</v>
      </c>
      <c r="F201" s="150">
        <f t="shared" si="127"/>
        <v>0</v>
      </c>
      <c r="G201" s="150">
        <f t="shared" si="128"/>
        <v>0</v>
      </c>
      <c r="H201" s="150">
        <f t="shared" si="129"/>
        <v>0</v>
      </c>
      <c r="I201" s="150">
        <f t="shared" si="130"/>
        <v>0</v>
      </c>
      <c r="J201" s="150">
        <f t="shared" si="131"/>
        <v>0</v>
      </c>
      <c r="K201" s="150">
        <f t="shared" si="132"/>
        <v>0</v>
      </c>
      <c r="L201" s="32">
        <f t="shared" si="163"/>
        <v>0</v>
      </c>
      <c r="M201" s="150">
        <f t="shared" si="133"/>
        <v>0</v>
      </c>
      <c r="N201" s="150">
        <f t="shared" si="134"/>
        <v>0</v>
      </c>
      <c r="O201" s="150">
        <f t="shared" si="135"/>
        <v>0</v>
      </c>
      <c r="P201" s="150">
        <f t="shared" si="136"/>
        <v>0</v>
      </c>
      <c r="Q201" s="150">
        <f t="shared" si="137"/>
        <v>0</v>
      </c>
      <c r="R201" s="150">
        <f t="shared" si="138"/>
        <v>0</v>
      </c>
      <c r="S201" s="150">
        <f t="shared" si="139"/>
        <v>0</v>
      </c>
      <c r="T201" s="28">
        <f t="shared" si="164"/>
        <v>0</v>
      </c>
      <c r="U201" s="150">
        <f t="shared" si="140"/>
        <v>0</v>
      </c>
      <c r="V201" s="150">
        <f t="shared" si="141"/>
        <v>0</v>
      </c>
      <c r="W201" s="150">
        <f t="shared" si="142"/>
        <v>0</v>
      </c>
      <c r="X201" s="150">
        <f t="shared" si="143"/>
        <v>0</v>
      </c>
      <c r="Y201" s="150">
        <f t="shared" si="144"/>
        <v>0</v>
      </c>
      <c r="Z201" s="150">
        <f t="shared" si="145"/>
        <v>0</v>
      </c>
      <c r="AA201" s="150">
        <f t="shared" si="146"/>
        <v>0</v>
      </c>
      <c r="AB201" s="24">
        <f t="shared" si="165"/>
        <v>0</v>
      </c>
      <c r="AC201" s="150">
        <f t="shared" si="147"/>
        <v>0</v>
      </c>
      <c r="AD201" s="150">
        <f t="shared" si="148"/>
        <v>0</v>
      </c>
      <c r="AE201" s="150">
        <f t="shared" si="149"/>
        <v>0</v>
      </c>
      <c r="AF201" s="150">
        <f t="shared" si="150"/>
        <v>0</v>
      </c>
      <c r="AG201" s="150">
        <f t="shared" si="151"/>
        <v>0</v>
      </c>
      <c r="AH201" s="150">
        <f t="shared" si="152"/>
        <v>0</v>
      </c>
      <c r="AI201" s="150">
        <f t="shared" si="153"/>
        <v>0</v>
      </c>
      <c r="AJ201" s="20">
        <f t="shared" si="166"/>
        <v>0</v>
      </c>
      <c r="AK201" s="150">
        <f t="shared" si="154"/>
        <v>0</v>
      </c>
      <c r="AL201" s="150">
        <f t="shared" si="155"/>
        <v>0</v>
      </c>
      <c r="AM201" s="150">
        <f t="shared" si="156"/>
        <v>0</v>
      </c>
      <c r="AN201" s="150">
        <f t="shared" si="157"/>
        <v>0</v>
      </c>
      <c r="AO201" s="150">
        <f t="shared" si="158"/>
        <v>0</v>
      </c>
      <c r="AP201" s="150">
        <f t="shared" si="159"/>
        <v>0</v>
      </c>
      <c r="AQ201" s="150">
        <f t="shared" si="160"/>
        <v>0</v>
      </c>
      <c r="AR201" s="17">
        <f t="shared" si="167"/>
        <v>0</v>
      </c>
      <c r="AS201" s="150">
        <f t="shared" si="161"/>
        <v>0</v>
      </c>
    </row>
    <row r="202" spans="1:45" x14ac:dyDescent="0.3">
      <c r="D202" s="36"/>
      <c r="E202" s="6">
        <f t="shared" si="162"/>
        <v>0</v>
      </c>
      <c r="F202" s="150">
        <f t="shared" si="127"/>
        <v>0</v>
      </c>
      <c r="G202" s="150">
        <f t="shared" si="128"/>
        <v>0</v>
      </c>
      <c r="H202" s="150">
        <f t="shared" si="129"/>
        <v>0</v>
      </c>
      <c r="I202" s="150">
        <f t="shared" si="130"/>
        <v>0</v>
      </c>
      <c r="J202" s="150">
        <f t="shared" si="131"/>
        <v>0</v>
      </c>
      <c r="K202" s="150">
        <f t="shared" si="132"/>
        <v>0</v>
      </c>
      <c r="L202" s="32">
        <f t="shared" si="163"/>
        <v>0</v>
      </c>
      <c r="M202" s="150">
        <f t="shared" si="133"/>
        <v>0</v>
      </c>
      <c r="N202" s="150">
        <f t="shared" si="134"/>
        <v>0</v>
      </c>
      <c r="O202" s="150">
        <f t="shared" si="135"/>
        <v>0</v>
      </c>
      <c r="P202" s="150">
        <f t="shared" si="136"/>
        <v>0</v>
      </c>
      <c r="Q202" s="150">
        <f t="shared" si="137"/>
        <v>0</v>
      </c>
      <c r="R202" s="150">
        <f t="shared" si="138"/>
        <v>0</v>
      </c>
      <c r="S202" s="150">
        <f t="shared" si="139"/>
        <v>0</v>
      </c>
      <c r="T202" s="28">
        <f t="shared" si="164"/>
        <v>0</v>
      </c>
      <c r="U202" s="150">
        <f t="shared" si="140"/>
        <v>0</v>
      </c>
      <c r="V202" s="150">
        <f t="shared" si="141"/>
        <v>0</v>
      </c>
      <c r="W202" s="150">
        <f t="shared" si="142"/>
        <v>0</v>
      </c>
      <c r="X202" s="150">
        <f t="shared" si="143"/>
        <v>0</v>
      </c>
      <c r="Y202" s="150">
        <f t="shared" si="144"/>
        <v>0</v>
      </c>
      <c r="Z202" s="150">
        <f t="shared" si="145"/>
        <v>0</v>
      </c>
      <c r="AA202" s="150">
        <f t="shared" si="146"/>
        <v>0</v>
      </c>
      <c r="AB202" s="24">
        <f t="shared" si="165"/>
        <v>0</v>
      </c>
      <c r="AC202" s="150">
        <f t="shared" si="147"/>
        <v>0</v>
      </c>
      <c r="AD202" s="150">
        <f t="shared" si="148"/>
        <v>0</v>
      </c>
      <c r="AE202" s="150">
        <f t="shared" si="149"/>
        <v>0</v>
      </c>
      <c r="AF202" s="150">
        <f t="shared" si="150"/>
        <v>0</v>
      </c>
      <c r="AG202" s="150">
        <f t="shared" si="151"/>
        <v>0</v>
      </c>
      <c r="AH202" s="150">
        <f t="shared" si="152"/>
        <v>0</v>
      </c>
      <c r="AI202" s="150">
        <f t="shared" si="153"/>
        <v>0</v>
      </c>
      <c r="AJ202" s="20">
        <f t="shared" si="166"/>
        <v>0</v>
      </c>
      <c r="AK202" s="150">
        <f t="shared" si="154"/>
        <v>0</v>
      </c>
      <c r="AL202" s="150">
        <f t="shared" si="155"/>
        <v>0</v>
      </c>
      <c r="AM202" s="150">
        <f t="shared" si="156"/>
        <v>0</v>
      </c>
      <c r="AN202" s="150">
        <f t="shared" si="157"/>
        <v>0</v>
      </c>
      <c r="AO202" s="150">
        <f t="shared" si="158"/>
        <v>0</v>
      </c>
      <c r="AP202" s="150">
        <f t="shared" si="159"/>
        <v>0</v>
      </c>
      <c r="AQ202" s="150">
        <f t="shared" si="160"/>
        <v>0</v>
      </c>
      <c r="AR202" s="17">
        <f t="shared" si="167"/>
        <v>0</v>
      </c>
      <c r="AS202" s="150">
        <f t="shared" si="161"/>
        <v>0</v>
      </c>
    </row>
    <row r="203" spans="1:45" x14ac:dyDescent="0.3">
      <c r="D203" s="36"/>
      <c r="E203" s="6">
        <f t="shared" si="162"/>
        <v>0</v>
      </c>
      <c r="F203" s="150">
        <f t="shared" si="127"/>
        <v>0</v>
      </c>
      <c r="G203" s="150">
        <f t="shared" si="128"/>
        <v>0</v>
      </c>
      <c r="H203" s="150">
        <f t="shared" si="129"/>
        <v>0</v>
      </c>
      <c r="I203" s="150">
        <f t="shared" si="130"/>
        <v>0</v>
      </c>
      <c r="J203" s="150">
        <f t="shared" si="131"/>
        <v>0</v>
      </c>
      <c r="K203" s="150">
        <f t="shared" si="132"/>
        <v>0</v>
      </c>
      <c r="L203" s="32">
        <f t="shared" si="163"/>
        <v>0</v>
      </c>
      <c r="M203" s="150">
        <f t="shared" si="133"/>
        <v>0</v>
      </c>
      <c r="N203" s="150">
        <f t="shared" si="134"/>
        <v>0</v>
      </c>
      <c r="O203" s="150">
        <f t="shared" si="135"/>
        <v>0</v>
      </c>
      <c r="P203" s="150">
        <f t="shared" si="136"/>
        <v>0</v>
      </c>
      <c r="Q203" s="150">
        <f t="shared" si="137"/>
        <v>0</v>
      </c>
      <c r="R203" s="150">
        <f t="shared" si="138"/>
        <v>0</v>
      </c>
      <c r="S203" s="150">
        <f t="shared" si="139"/>
        <v>0</v>
      </c>
      <c r="T203" s="28">
        <f t="shared" si="164"/>
        <v>0</v>
      </c>
      <c r="U203" s="150">
        <f t="shared" si="140"/>
        <v>0</v>
      </c>
      <c r="V203" s="150">
        <f t="shared" si="141"/>
        <v>0</v>
      </c>
      <c r="W203" s="150">
        <f t="shared" si="142"/>
        <v>0</v>
      </c>
      <c r="X203" s="150">
        <f t="shared" si="143"/>
        <v>0</v>
      </c>
      <c r="Y203" s="150">
        <f t="shared" si="144"/>
        <v>0</v>
      </c>
      <c r="Z203" s="150">
        <f t="shared" si="145"/>
        <v>0</v>
      </c>
      <c r="AA203" s="150">
        <f t="shared" si="146"/>
        <v>0</v>
      </c>
      <c r="AB203" s="24">
        <f t="shared" si="165"/>
        <v>0</v>
      </c>
      <c r="AC203" s="150">
        <f t="shared" si="147"/>
        <v>0</v>
      </c>
      <c r="AD203" s="150">
        <f t="shared" si="148"/>
        <v>0</v>
      </c>
      <c r="AE203" s="150">
        <f t="shared" si="149"/>
        <v>0</v>
      </c>
      <c r="AF203" s="150">
        <f t="shared" si="150"/>
        <v>0</v>
      </c>
      <c r="AG203" s="150">
        <f t="shared" si="151"/>
        <v>0</v>
      </c>
      <c r="AH203" s="150">
        <f t="shared" si="152"/>
        <v>0</v>
      </c>
      <c r="AI203" s="150">
        <f t="shared" si="153"/>
        <v>0</v>
      </c>
      <c r="AJ203" s="20">
        <f t="shared" si="166"/>
        <v>0</v>
      </c>
      <c r="AK203" s="150">
        <f t="shared" si="154"/>
        <v>0</v>
      </c>
      <c r="AL203" s="150">
        <f t="shared" si="155"/>
        <v>0</v>
      </c>
      <c r="AM203" s="150">
        <f t="shared" si="156"/>
        <v>0</v>
      </c>
      <c r="AN203" s="150">
        <f t="shared" si="157"/>
        <v>0</v>
      </c>
      <c r="AO203" s="150">
        <f t="shared" si="158"/>
        <v>0</v>
      </c>
      <c r="AP203" s="150">
        <f t="shared" si="159"/>
        <v>0</v>
      </c>
      <c r="AQ203" s="150">
        <f t="shared" si="160"/>
        <v>0</v>
      </c>
      <c r="AR203" s="17">
        <f t="shared" si="167"/>
        <v>0</v>
      </c>
      <c r="AS203" s="150">
        <f t="shared" si="161"/>
        <v>0</v>
      </c>
    </row>
    <row r="204" spans="1:45" x14ac:dyDescent="0.3">
      <c r="D204" s="36"/>
      <c r="E204" s="6">
        <f t="shared" si="162"/>
        <v>0</v>
      </c>
      <c r="F204" s="150">
        <f t="shared" si="127"/>
        <v>0</v>
      </c>
      <c r="G204" s="150">
        <f t="shared" si="128"/>
        <v>0</v>
      </c>
      <c r="H204" s="150">
        <f t="shared" si="129"/>
        <v>0</v>
      </c>
      <c r="I204" s="150">
        <f t="shared" si="130"/>
        <v>0</v>
      </c>
      <c r="J204" s="150">
        <f t="shared" si="131"/>
        <v>0</v>
      </c>
      <c r="K204" s="150">
        <f t="shared" si="132"/>
        <v>0</v>
      </c>
      <c r="L204" s="32">
        <f t="shared" si="163"/>
        <v>0</v>
      </c>
      <c r="M204" s="150">
        <f t="shared" si="133"/>
        <v>0</v>
      </c>
      <c r="N204" s="150">
        <f t="shared" si="134"/>
        <v>0</v>
      </c>
      <c r="O204" s="150">
        <f t="shared" si="135"/>
        <v>0</v>
      </c>
      <c r="P204" s="150">
        <f t="shared" si="136"/>
        <v>0</v>
      </c>
      <c r="Q204" s="150">
        <f t="shared" si="137"/>
        <v>0</v>
      </c>
      <c r="R204" s="150">
        <f t="shared" si="138"/>
        <v>0</v>
      </c>
      <c r="S204" s="150">
        <f t="shared" si="139"/>
        <v>0</v>
      </c>
      <c r="T204" s="28">
        <f t="shared" si="164"/>
        <v>0</v>
      </c>
      <c r="U204" s="150">
        <f t="shared" si="140"/>
        <v>0</v>
      </c>
      <c r="V204" s="150">
        <f t="shared" si="141"/>
        <v>0</v>
      </c>
      <c r="W204" s="150">
        <f t="shared" si="142"/>
        <v>0</v>
      </c>
      <c r="X204" s="150">
        <f t="shared" si="143"/>
        <v>0</v>
      </c>
      <c r="Y204" s="150">
        <f t="shared" si="144"/>
        <v>0</v>
      </c>
      <c r="Z204" s="150">
        <f t="shared" si="145"/>
        <v>0</v>
      </c>
      <c r="AA204" s="150">
        <f t="shared" si="146"/>
        <v>0</v>
      </c>
      <c r="AB204" s="24">
        <f t="shared" si="165"/>
        <v>0</v>
      </c>
      <c r="AC204" s="150">
        <f t="shared" si="147"/>
        <v>0</v>
      </c>
      <c r="AD204" s="150">
        <f t="shared" si="148"/>
        <v>0</v>
      </c>
      <c r="AE204" s="150">
        <f t="shared" si="149"/>
        <v>0</v>
      </c>
      <c r="AF204" s="150">
        <f t="shared" si="150"/>
        <v>0</v>
      </c>
      <c r="AG204" s="150">
        <f t="shared" si="151"/>
        <v>0</v>
      </c>
      <c r="AH204" s="150">
        <f t="shared" si="152"/>
        <v>0</v>
      </c>
      <c r="AI204" s="150">
        <f t="shared" si="153"/>
        <v>0</v>
      </c>
      <c r="AJ204" s="20">
        <f t="shared" si="166"/>
        <v>0</v>
      </c>
      <c r="AK204" s="150">
        <f t="shared" si="154"/>
        <v>0</v>
      </c>
      <c r="AL204" s="150">
        <f t="shared" si="155"/>
        <v>0</v>
      </c>
      <c r="AM204" s="150">
        <f t="shared" si="156"/>
        <v>0</v>
      </c>
      <c r="AN204" s="150">
        <f t="shared" si="157"/>
        <v>0</v>
      </c>
      <c r="AO204" s="150">
        <f t="shared" si="158"/>
        <v>0</v>
      </c>
      <c r="AP204" s="150">
        <f t="shared" si="159"/>
        <v>0</v>
      </c>
      <c r="AQ204" s="150">
        <f t="shared" si="160"/>
        <v>0</v>
      </c>
      <c r="AR204" s="17">
        <f t="shared" si="167"/>
        <v>0</v>
      </c>
      <c r="AS204" s="150">
        <f t="shared" si="161"/>
        <v>0</v>
      </c>
    </row>
    <row r="205" spans="1:45" x14ac:dyDescent="0.3">
      <c r="D205" s="36"/>
      <c r="E205" s="6">
        <f t="shared" si="162"/>
        <v>0</v>
      </c>
      <c r="F205" s="150">
        <f t="shared" si="127"/>
        <v>0</v>
      </c>
      <c r="G205" s="150">
        <f t="shared" si="128"/>
        <v>0</v>
      </c>
      <c r="H205" s="150">
        <f t="shared" si="129"/>
        <v>0</v>
      </c>
      <c r="I205" s="150">
        <f t="shared" si="130"/>
        <v>0</v>
      </c>
      <c r="J205" s="150">
        <f t="shared" si="131"/>
        <v>0</v>
      </c>
      <c r="K205" s="150">
        <f t="shared" si="132"/>
        <v>0</v>
      </c>
      <c r="L205" s="32">
        <f t="shared" si="163"/>
        <v>0</v>
      </c>
      <c r="M205" s="150">
        <f t="shared" si="133"/>
        <v>0</v>
      </c>
      <c r="N205" s="150">
        <f t="shared" si="134"/>
        <v>0</v>
      </c>
      <c r="O205" s="150">
        <f t="shared" si="135"/>
        <v>0</v>
      </c>
      <c r="P205" s="150">
        <f t="shared" si="136"/>
        <v>0</v>
      </c>
      <c r="Q205" s="150">
        <f t="shared" si="137"/>
        <v>0</v>
      </c>
      <c r="R205" s="150">
        <f t="shared" si="138"/>
        <v>0</v>
      </c>
      <c r="S205" s="150">
        <f t="shared" si="139"/>
        <v>0</v>
      </c>
      <c r="T205" s="28">
        <f t="shared" si="164"/>
        <v>0</v>
      </c>
      <c r="U205" s="150">
        <f t="shared" si="140"/>
        <v>0</v>
      </c>
      <c r="V205" s="150">
        <f t="shared" si="141"/>
        <v>0</v>
      </c>
      <c r="W205" s="150">
        <f t="shared" si="142"/>
        <v>0</v>
      </c>
      <c r="X205" s="150">
        <f t="shared" si="143"/>
        <v>0</v>
      </c>
      <c r="Y205" s="150">
        <f t="shared" si="144"/>
        <v>0</v>
      </c>
      <c r="Z205" s="150">
        <f t="shared" si="145"/>
        <v>0</v>
      </c>
      <c r="AA205" s="150">
        <f t="shared" si="146"/>
        <v>0</v>
      </c>
      <c r="AB205" s="24">
        <f t="shared" si="165"/>
        <v>0</v>
      </c>
      <c r="AC205" s="150">
        <f t="shared" si="147"/>
        <v>0</v>
      </c>
      <c r="AD205" s="150">
        <f t="shared" si="148"/>
        <v>0</v>
      </c>
      <c r="AE205" s="150">
        <f t="shared" si="149"/>
        <v>0</v>
      </c>
      <c r="AF205" s="150">
        <f t="shared" si="150"/>
        <v>0</v>
      </c>
      <c r="AG205" s="150">
        <f t="shared" si="151"/>
        <v>0</v>
      </c>
      <c r="AH205" s="150">
        <f t="shared" si="152"/>
        <v>0</v>
      </c>
      <c r="AI205" s="150">
        <f t="shared" si="153"/>
        <v>0</v>
      </c>
      <c r="AJ205" s="20">
        <f t="shared" si="166"/>
        <v>0</v>
      </c>
      <c r="AK205" s="150">
        <f t="shared" si="154"/>
        <v>0</v>
      </c>
      <c r="AL205" s="150">
        <f t="shared" si="155"/>
        <v>0</v>
      </c>
      <c r="AM205" s="150">
        <f t="shared" si="156"/>
        <v>0</v>
      </c>
      <c r="AN205" s="150">
        <f t="shared" si="157"/>
        <v>0</v>
      </c>
      <c r="AO205" s="150">
        <f t="shared" si="158"/>
        <v>0</v>
      </c>
      <c r="AP205" s="150">
        <f t="shared" si="159"/>
        <v>0</v>
      </c>
      <c r="AQ205" s="150">
        <f t="shared" si="160"/>
        <v>0</v>
      </c>
      <c r="AR205" s="17">
        <f t="shared" si="167"/>
        <v>0</v>
      </c>
      <c r="AS205" s="150">
        <f t="shared" si="161"/>
        <v>0</v>
      </c>
    </row>
    <row r="206" spans="1:45" x14ac:dyDescent="0.3">
      <c r="D206" s="36"/>
      <c r="E206" s="6">
        <f t="shared" ref="E206:E260" si="168">D206/(($B$1-$C$2)/100-(0.08))</f>
        <v>0</v>
      </c>
      <c r="F206" s="150">
        <f t="shared" si="127"/>
        <v>0</v>
      </c>
      <c r="G206" s="150">
        <f t="shared" si="128"/>
        <v>0</v>
      </c>
      <c r="H206" s="150">
        <f t="shared" si="129"/>
        <v>0</v>
      </c>
      <c r="I206" s="150">
        <f t="shared" si="130"/>
        <v>0</v>
      </c>
      <c r="J206" s="150">
        <f t="shared" si="131"/>
        <v>0</v>
      </c>
      <c r="K206" s="150">
        <f t="shared" si="132"/>
        <v>0</v>
      </c>
      <c r="L206" s="32">
        <f t="shared" si="163"/>
        <v>0</v>
      </c>
      <c r="M206" s="150">
        <f t="shared" si="133"/>
        <v>0</v>
      </c>
      <c r="N206" s="150">
        <f t="shared" si="134"/>
        <v>0</v>
      </c>
      <c r="O206" s="150">
        <f t="shared" si="135"/>
        <v>0</v>
      </c>
      <c r="P206" s="150">
        <f t="shared" si="136"/>
        <v>0</v>
      </c>
      <c r="Q206" s="150">
        <f t="shared" si="137"/>
        <v>0</v>
      </c>
      <c r="R206" s="150">
        <f t="shared" si="138"/>
        <v>0</v>
      </c>
      <c r="S206" s="150">
        <f t="shared" si="139"/>
        <v>0</v>
      </c>
      <c r="T206" s="28">
        <f t="shared" si="164"/>
        <v>0</v>
      </c>
      <c r="U206" s="150">
        <f t="shared" si="140"/>
        <v>0</v>
      </c>
      <c r="V206" s="150">
        <f t="shared" si="141"/>
        <v>0</v>
      </c>
      <c r="W206" s="150">
        <f t="shared" si="142"/>
        <v>0</v>
      </c>
      <c r="X206" s="150">
        <f t="shared" si="143"/>
        <v>0</v>
      </c>
      <c r="Y206" s="150">
        <f t="shared" si="144"/>
        <v>0</v>
      </c>
      <c r="Z206" s="150">
        <f t="shared" si="145"/>
        <v>0</v>
      </c>
      <c r="AA206" s="150">
        <f t="shared" si="146"/>
        <v>0</v>
      </c>
      <c r="AB206" s="24">
        <f t="shared" si="165"/>
        <v>0</v>
      </c>
      <c r="AC206" s="150">
        <f t="shared" si="147"/>
        <v>0</v>
      </c>
      <c r="AD206" s="150">
        <f t="shared" si="148"/>
        <v>0</v>
      </c>
      <c r="AE206" s="150">
        <f t="shared" si="149"/>
        <v>0</v>
      </c>
      <c r="AF206" s="150">
        <f t="shared" si="150"/>
        <v>0</v>
      </c>
      <c r="AG206" s="150">
        <f t="shared" si="151"/>
        <v>0</v>
      </c>
      <c r="AH206" s="150">
        <f t="shared" si="152"/>
        <v>0</v>
      </c>
      <c r="AI206" s="150">
        <f t="shared" si="153"/>
        <v>0</v>
      </c>
      <c r="AJ206" s="20">
        <f t="shared" si="166"/>
        <v>0</v>
      </c>
      <c r="AK206" s="150">
        <f t="shared" si="154"/>
        <v>0</v>
      </c>
      <c r="AL206" s="150">
        <f t="shared" si="155"/>
        <v>0</v>
      </c>
      <c r="AM206" s="150">
        <f t="shared" si="156"/>
        <v>0</v>
      </c>
      <c r="AN206" s="150">
        <f t="shared" si="157"/>
        <v>0</v>
      </c>
      <c r="AO206" s="150">
        <f t="shared" si="158"/>
        <v>0</v>
      </c>
      <c r="AP206" s="150">
        <f t="shared" si="159"/>
        <v>0</v>
      </c>
      <c r="AQ206" s="150">
        <f t="shared" si="160"/>
        <v>0</v>
      </c>
      <c r="AR206" s="17">
        <f t="shared" si="167"/>
        <v>0</v>
      </c>
      <c r="AS206" s="150">
        <f t="shared" si="161"/>
        <v>0</v>
      </c>
    </row>
    <row r="207" spans="1:45" x14ac:dyDescent="0.3">
      <c r="D207" s="36"/>
      <c r="E207" s="6">
        <f t="shared" si="168"/>
        <v>0</v>
      </c>
      <c r="F207" s="150">
        <f t="shared" si="127"/>
        <v>0</v>
      </c>
      <c r="G207" s="150">
        <f t="shared" si="128"/>
        <v>0</v>
      </c>
      <c r="H207" s="150">
        <f t="shared" si="129"/>
        <v>0</v>
      </c>
      <c r="I207" s="150">
        <f t="shared" si="130"/>
        <v>0</v>
      </c>
      <c r="J207" s="150">
        <f t="shared" si="131"/>
        <v>0</v>
      </c>
      <c r="K207" s="150">
        <f t="shared" si="132"/>
        <v>0</v>
      </c>
      <c r="L207" s="32">
        <f t="shared" si="163"/>
        <v>0</v>
      </c>
      <c r="M207" s="150">
        <f t="shared" si="133"/>
        <v>0</v>
      </c>
      <c r="N207" s="150">
        <f t="shared" si="134"/>
        <v>0</v>
      </c>
      <c r="O207" s="150">
        <f t="shared" si="135"/>
        <v>0</v>
      </c>
      <c r="P207" s="150">
        <f t="shared" si="136"/>
        <v>0</v>
      </c>
      <c r="Q207" s="150">
        <f t="shared" si="137"/>
        <v>0</v>
      </c>
      <c r="R207" s="150">
        <f t="shared" si="138"/>
        <v>0</v>
      </c>
      <c r="S207" s="150">
        <f t="shared" si="139"/>
        <v>0</v>
      </c>
      <c r="T207" s="28">
        <f t="shared" si="164"/>
        <v>0</v>
      </c>
      <c r="U207" s="150">
        <f t="shared" si="140"/>
        <v>0</v>
      </c>
      <c r="V207" s="150">
        <f t="shared" si="141"/>
        <v>0</v>
      </c>
      <c r="W207" s="150">
        <f t="shared" si="142"/>
        <v>0</v>
      </c>
      <c r="X207" s="150">
        <f t="shared" si="143"/>
        <v>0</v>
      </c>
      <c r="Y207" s="150">
        <f t="shared" si="144"/>
        <v>0</v>
      </c>
      <c r="Z207" s="150">
        <f t="shared" si="145"/>
        <v>0</v>
      </c>
      <c r="AA207" s="150">
        <f t="shared" si="146"/>
        <v>0</v>
      </c>
      <c r="AB207" s="24">
        <f t="shared" si="165"/>
        <v>0</v>
      </c>
      <c r="AC207" s="150">
        <f t="shared" si="147"/>
        <v>0</v>
      </c>
      <c r="AD207" s="150">
        <f t="shared" si="148"/>
        <v>0</v>
      </c>
      <c r="AE207" s="150">
        <f t="shared" si="149"/>
        <v>0</v>
      </c>
      <c r="AF207" s="150">
        <f t="shared" si="150"/>
        <v>0</v>
      </c>
      <c r="AG207" s="150">
        <f t="shared" si="151"/>
        <v>0</v>
      </c>
      <c r="AH207" s="150">
        <f t="shared" si="152"/>
        <v>0</v>
      </c>
      <c r="AI207" s="150">
        <f t="shared" si="153"/>
        <v>0</v>
      </c>
      <c r="AJ207" s="20">
        <f t="shared" si="166"/>
        <v>0</v>
      </c>
      <c r="AK207" s="150">
        <f t="shared" si="154"/>
        <v>0</v>
      </c>
      <c r="AL207" s="150">
        <f t="shared" si="155"/>
        <v>0</v>
      </c>
      <c r="AM207" s="150">
        <f t="shared" si="156"/>
        <v>0</v>
      </c>
      <c r="AN207" s="150">
        <f t="shared" si="157"/>
        <v>0</v>
      </c>
      <c r="AO207" s="150">
        <f t="shared" si="158"/>
        <v>0</v>
      </c>
      <c r="AP207" s="150">
        <f t="shared" si="159"/>
        <v>0</v>
      </c>
      <c r="AQ207" s="150">
        <f t="shared" si="160"/>
        <v>0</v>
      </c>
      <c r="AR207" s="17">
        <f t="shared" si="167"/>
        <v>0</v>
      </c>
      <c r="AS207" s="150">
        <f t="shared" si="161"/>
        <v>0</v>
      </c>
    </row>
    <row r="208" spans="1:45" x14ac:dyDescent="0.3">
      <c r="D208" s="36"/>
      <c r="E208" s="6">
        <f t="shared" si="168"/>
        <v>0</v>
      </c>
      <c r="F208" s="150">
        <f t="shared" si="127"/>
        <v>0</v>
      </c>
      <c r="G208" s="150">
        <f t="shared" si="128"/>
        <v>0</v>
      </c>
      <c r="H208" s="150">
        <f t="shared" si="129"/>
        <v>0</v>
      </c>
      <c r="I208" s="150">
        <f t="shared" si="130"/>
        <v>0</v>
      </c>
      <c r="J208" s="150">
        <f t="shared" si="131"/>
        <v>0</v>
      </c>
      <c r="K208" s="150">
        <f t="shared" si="132"/>
        <v>0</v>
      </c>
      <c r="L208" s="32">
        <f t="shared" si="163"/>
        <v>0</v>
      </c>
      <c r="M208" s="150">
        <f t="shared" si="133"/>
        <v>0</v>
      </c>
      <c r="N208" s="150">
        <f t="shared" si="134"/>
        <v>0</v>
      </c>
      <c r="O208" s="150">
        <f t="shared" si="135"/>
        <v>0</v>
      </c>
      <c r="P208" s="150">
        <f t="shared" si="136"/>
        <v>0</v>
      </c>
      <c r="Q208" s="150">
        <f t="shared" si="137"/>
        <v>0</v>
      </c>
      <c r="R208" s="150">
        <f t="shared" si="138"/>
        <v>0</v>
      </c>
      <c r="S208" s="150">
        <f t="shared" si="139"/>
        <v>0</v>
      </c>
      <c r="T208" s="28">
        <f t="shared" si="164"/>
        <v>0</v>
      </c>
      <c r="U208" s="150">
        <f t="shared" si="140"/>
        <v>0</v>
      </c>
      <c r="V208" s="150">
        <f t="shared" si="141"/>
        <v>0</v>
      </c>
      <c r="W208" s="150">
        <f t="shared" si="142"/>
        <v>0</v>
      </c>
      <c r="X208" s="150">
        <f t="shared" si="143"/>
        <v>0</v>
      </c>
      <c r="Y208" s="150">
        <f t="shared" si="144"/>
        <v>0</v>
      </c>
      <c r="Z208" s="150">
        <f t="shared" si="145"/>
        <v>0</v>
      </c>
      <c r="AA208" s="150">
        <f t="shared" si="146"/>
        <v>0</v>
      </c>
      <c r="AB208" s="24">
        <f t="shared" si="165"/>
        <v>0</v>
      </c>
      <c r="AC208" s="150">
        <f t="shared" si="147"/>
        <v>0</v>
      </c>
      <c r="AD208" s="150">
        <f t="shared" si="148"/>
        <v>0</v>
      </c>
      <c r="AE208" s="150">
        <f t="shared" si="149"/>
        <v>0</v>
      </c>
      <c r="AF208" s="150">
        <f t="shared" si="150"/>
        <v>0</v>
      </c>
      <c r="AG208" s="150">
        <f t="shared" si="151"/>
        <v>0</v>
      </c>
      <c r="AH208" s="150">
        <f t="shared" si="152"/>
        <v>0</v>
      </c>
      <c r="AI208" s="150">
        <f t="shared" si="153"/>
        <v>0</v>
      </c>
      <c r="AJ208" s="20">
        <f t="shared" si="166"/>
        <v>0</v>
      </c>
      <c r="AK208" s="150">
        <f t="shared" si="154"/>
        <v>0</v>
      </c>
      <c r="AL208" s="150">
        <f t="shared" si="155"/>
        <v>0</v>
      </c>
      <c r="AM208" s="150">
        <f t="shared" si="156"/>
        <v>0</v>
      </c>
      <c r="AN208" s="150">
        <f t="shared" si="157"/>
        <v>0</v>
      </c>
      <c r="AO208" s="150">
        <f t="shared" si="158"/>
        <v>0</v>
      </c>
      <c r="AP208" s="150">
        <f t="shared" si="159"/>
        <v>0</v>
      </c>
      <c r="AQ208" s="150">
        <f t="shared" si="160"/>
        <v>0</v>
      </c>
      <c r="AR208" s="17">
        <f t="shared" si="167"/>
        <v>0</v>
      </c>
      <c r="AS208" s="150">
        <f t="shared" si="161"/>
        <v>0</v>
      </c>
    </row>
    <row r="209" spans="4:45" x14ac:dyDescent="0.3">
      <c r="D209" s="36"/>
      <c r="E209" s="6">
        <f t="shared" si="168"/>
        <v>0</v>
      </c>
      <c r="F209" s="150">
        <f t="shared" si="127"/>
        <v>0</v>
      </c>
      <c r="G209" s="150">
        <f t="shared" si="128"/>
        <v>0</v>
      </c>
      <c r="H209" s="150">
        <f t="shared" si="129"/>
        <v>0</v>
      </c>
      <c r="I209" s="150">
        <f t="shared" si="130"/>
        <v>0</v>
      </c>
      <c r="J209" s="150">
        <f t="shared" si="131"/>
        <v>0</v>
      </c>
      <c r="K209" s="150">
        <f t="shared" si="132"/>
        <v>0</v>
      </c>
      <c r="L209" s="32">
        <f t="shared" si="163"/>
        <v>0</v>
      </c>
      <c r="M209" s="150">
        <f t="shared" si="133"/>
        <v>0</v>
      </c>
      <c r="N209" s="150">
        <f t="shared" si="134"/>
        <v>0</v>
      </c>
      <c r="O209" s="150">
        <f t="shared" si="135"/>
        <v>0</v>
      </c>
      <c r="P209" s="150">
        <f t="shared" si="136"/>
        <v>0</v>
      </c>
      <c r="Q209" s="150">
        <f t="shared" si="137"/>
        <v>0</v>
      </c>
      <c r="R209" s="150">
        <f t="shared" si="138"/>
        <v>0</v>
      </c>
      <c r="S209" s="150">
        <f t="shared" si="139"/>
        <v>0</v>
      </c>
      <c r="T209" s="28">
        <f t="shared" si="164"/>
        <v>0</v>
      </c>
      <c r="U209" s="150">
        <f t="shared" si="140"/>
        <v>0</v>
      </c>
      <c r="V209" s="150">
        <f t="shared" si="141"/>
        <v>0</v>
      </c>
      <c r="W209" s="150">
        <f t="shared" si="142"/>
        <v>0</v>
      </c>
      <c r="X209" s="150">
        <f t="shared" si="143"/>
        <v>0</v>
      </c>
      <c r="Y209" s="150">
        <f t="shared" si="144"/>
        <v>0</v>
      </c>
      <c r="Z209" s="150">
        <f t="shared" si="145"/>
        <v>0</v>
      </c>
      <c r="AA209" s="150">
        <f t="shared" si="146"/>
        <v>0</v>
      </c>
      <c r="AB209" s="24">
        <f t="shared" si="165"/>
        <v>0</v>
      </c>
      <c r="AC209" s="150">
        <f t="shared" si="147"/>
        <v>0</v>
      </c>
      <c r="AD209" s="150">
        <f t="shared" si="148"/>
        <v>0</v>
      </c>
      <c r="AE209" s="150">
        <f t="shared" si="149"/>
        <v>0</v>
      </c>
      <c r="AF209" s="150">
        <f t="shared" si="150"/>
        <v>0</v>
      </c>
      <c r="AG209" s="150">
        <f t="shared" si="151"/>
        <v>0</v>
      </c>
      <c r="AH209" s="150">
        <f t="shared" si="152"/>
        <v>0</v>
      </c>
      <c r="AI209" s="150">
        <f t="shared" si="153"/>
        <v>0</v>
      </c>
      <c r="AJ209" s="20">
        <f t="shared" si="166"/>
        <v>0</v>
      </c>
      <c r="AK209" s="150">
        <f t="shared" si="154"/>
        <v>0</v>
      </c>
      <c r="AL209" s="150">
        <f t="shared" si="155"/>
        <v>0</v>
      </c>
      <c r="AM209" s="150">
        <f t="shared" si="156"/>
        <v>0</v>
      </c>
      <c r="AN209" s="150">
        <f t="shared" si="157"/>
        <v>0</v>
      </c>
      <c r="AO209" s="150">
        <f t="shared" si="158"/>
        <v>0</v>
      </c>
      <c r="AP209" s="150">
        <f t="shared" si="159"/>
        <v>0</v>
      </c>
      <c r="AQ209" s="150">
        <f t="shared" si="160"/>
        <v>0</v>
      </c>
      <c r="AR209" s="17">
        <f t="shared" si="167"/>
        <v>0</v>
      </c>
      <c r="AS209" s="150">
        <f t="shared" si="161"/>
        <v>0</v>
      </c>
    </row>
    <row r="210" spans="4:45" x14ac:dyDescent="0.3">
      <c r="D210" s="36"/>
      <c r="E210" s="6">
        <f t="shared" si="168"/>
        <v>0</v>
      </c>
      <c r="F210" s="150">
        <f t="shared" si="127"/>
        <v>0</v>
      </c>
      <c r="G210" s="150">
        <f t="shared" si="128"/>
        <v>0</v>
      </c>
      <c r="H210" s="150">
        <f t="shared" si="129"/>
        <v>0</v>
      </c>
      <c r="I210" s="150">
        <f t="shared" si="130"/>
        <v>0</v>
      </c>
      <c r="J210" s="150">
        <f t="shared" si="131"/>
        <v>0</v>
      </c>
      <c r="K210" s="150">
        <f t="shared" si="132"/>
        <v>0</v>
      </c>
      <c r="L210" s="32">
        <f t="shared" si="163"/>
        <v>0</v>
      </c>
      <c r="M210" s="150">
        <f t="shared" si="133"/>
        <v>0</v>
      </c>
      <c r="N210" s="150">
        <f t="shared" si="134"/>
        <v>0</v>
      </c>
      <c r="O210" s="150">
        <f t="shared" si="135"/>
        <v>0</v>
      </c>
      <c r="P210" s="150">
        <f t="shared" si="136"/>
        <v>0</v>
      </c>
      <c r="Q210" s="150">
        <f t="shared" si="137"/>
        <v>0</v>
      </c>
      <c r="R210" s="150">
        <f t="shared" si="138"/>
        <v>0</v>
      </c>
      <c r="S210" s="150">
        <f t="shared" si="139"/>
        <v>0</v>
      </c>
      <c r="T210" s="28">
        <f t="shared" si="164"/>
        <v>0</v>
      </c>
      <c r="U210" s="150">
        <f t="shared" si="140"/>
        <v>0</v>
      </c>
      <c r="V210" s="150">
        <f t="shared" si="141"/>
        <v>0</v>
      </c>
      <c r="W210" s="150">
        <f t="shared" si="142"/>
        <v>0</v>
      </c>
      <c r="X210" s="150">
        <f t="shared" si="143"/>
        <v>0</v>
      </c>
      <c r="Y210" s="150">
        <f t="shared" si="144"/>
        <v>0</v>
      </c>
      <c r="Z210" s="150">
        <f t="shared" si="145"/>
        <v>0</v>
      </c>
      <c r="AA210" s="150">
        <f t="shared" si="146"/>
        <v>0</v>
      </c>
      <c r="AB210" s="24">
        <f t="shared" si="165"/>
        <v>0</v>
      </c>
      <c r="AC210" s="150">
        <f t="shared" si="147"/>
        <v>0</v>
      </c>
      <c r="AD210" s="150">
        <f t="shared" si="148"/>
        <v>0</v>
      </c>
      <c r="AE210" s="150">
        <f t="shared" si="149"/>
        <v>0</v>
      </c>
      <c r="AF210" s="150">
        <f t="shared" si="150"/>
        <v>0</v>
      </c>
      <c r="AG210" s="150">
        <f t="shared" si="151"/>
        <v>0</v>
      </c>
      <c r="AH210" s="150">
        <f t="shared" si="152"/>
        <v>0</v>
      </c>
      <c r="AI210" s="150">
        <f t="shared" si="153"/>
        <v>0</v>
      </c>
      <c r="AJ210" s="20">
        <f t="shared" si="166"/>
        <v>0</v>
      </c>
      <c r="AK210" s="150">
        <f t="shared" si="154"/>
        <v>0</v>
      </c>
      <c r="AL210" s="150">
        <f t="shared" si="155"/>
        <v>0</v>
      </c>
      <c r="AM210" s="150">
        <f t="shared" si="156"/>
        <v>0</v>
      </c>
      <c r="AN210" s="150">
        <f t="shared" si="157"/>
        <v>0</v>
      </c>
      <c r="AO210" s="150">
        <f t="shared" si="158"/>
        <v>0</v>
      </c>
      <c r="AP210" s="150">
        <f t="shared" si="159"/>
        <v>0</v>
      </c>
      <c r="AQ210" s="150">
        <f t="shared" si="160"/>
        <v>0</v>
      </c>
      <c r="AR210" s="17">
        <f t="shared" si="167"/>
        <v>0</v>
      </c>
      <c r="AS210" s="150">
        <f t="shared" si="161"/>
        <v>0</v>
      </c>
    </row>
    <row r="211" spans="4:45" x14ac:dyDescent="0.3">
      <c r="D211" s="36"/>
      <c r="E211" s="6">
        <f t="shared" si="168"/>
        <v>0</v>
      </c>
      <c r="F211" s="150">
        <f t="shared" si="127"/>
        <v>0</v>
      </c>
      <c r="G211" s="150">
        <f t="shared" si="128"/>
        <v>0</v>
      </c>
      <c r="H211" s="150">
        <f t="shared" si="129"/>
        <v>0</v>
      </c>
      <c r="I211" s="150">
        <f t="shared" si="130"/>
        <v>0</v>
      </c>
      <c r="J211" s="150">
        <f t="shared" si="131"/>
        <v>0</v>
      </c>
      <c r="K211" s="150">
        <f t="shared" si="132"/>
        <v>0</v>
      </c>
      <c r="L211" s="32">
        <f t="shared" si="163"/>
        <v>0</v>
      </c>
      <c r="M211" s="150">
        <f t="shared" si="133"/>
        <v>0</v>
      </c>
      <c r="N211" s="150">
        <f t="shared" si="134"/>
        <v>0</v>
      </c>
      <c r="O211" s="150">
        <f t="shared" si="135"/>
        <v>0</v>
      </c>
      <c r="P211" s="150">
        <f t="shared" si="136"/>
        <v>0</v>
      </c>
      <c r="Q211" s="150">
        <f t="shared" si="137"/>
        <v>0</v>
      </c>
      <c r="R211" s="150">
        <f t="shared" si="138"/>
        <v>0</v>
      </c>
      <c r="S211" s="150">
        <f t="shared" si="139"/>
        <v>0</v>
      </c>
      <c r="T211" s="28">
        <f t="shared" si="164"/>
        <v>0</v>
      </c>
      <c r="U211" s="150">
        <f t="shared" si="140"/>
        <v>0</v>
      </c>
      <c r="V211" s="150">
        <f t="shared" si="141"/>
        <v>0</v>
      </c>
      <c r="W211" s="150">
        <f t="shared" si="142"/>
        <v>0</v>
      </c>
      <c r="X211" s="150">
        <f t="shared" si="143"/>
        <v>0</v>
      </c>
      <c r="Y211" s="150">
        <f t="shared" si="144"/>
        <v>0</v>
      </c>
      <c r="Z211" s="150">
        <f t="shared" si="145"/>
        <v>0</v>
      </c>
      <c r="AA211" s="150">
        <f t="shared" si="146"/>
        <v>0</v>
      </c>
      <c r="AB211" s="24">
        <f t="shared" si="165"/>
        <v>0</v>
      </c>
      <c r="AC211" s="150">
        <f t="shared" si="147"/>
        <v>0</v>
      </c>
      <c r="AD211" s="150">
        <f t="shared" si="148"/>
        <v>0</v>
      </c>
      <c r="AE211" s="150">
        <f t="shared" si="149"/>
        <v>0</v>
      </c>
      <c r="AF211" s="150">
        <f t="shared" si="150"/>
        <v>0</v>
      </c>
      <c r="AG211" s="150">
        <f t="shared" si="151"/>
        <v>0</v>
      </c>
      <c r="AH211" s="150">
        <f t="shared" si="152"/>
        <v>0</v>
      </c>
      <c r="AI211" s="150">
        <f t="shared" si="153"/>
        <v>0</v>
      </c>
      <c r="AJ211" s="20">
        <f t="shared" si="166"/>
        <v>0</v>
      </c>
      <c r="AK211" s="150">
        <f t="shared" si="154"/>
        <v>0</v>
      </c>
      <c r="AL211" s="150">
        <f t="shared" si="155"/>
        <v>0</v>
      </c>
      <c r="AM211" s="150">
        <f t="shared" si="156"/>
        <v>0</v>
      </c>
      <c r="AN211" s="150">
        <f t="shared" si="157"/>
        <v>0</v>
      </c>
      <c r="AO211" s="150">
        <f t="shared" si="158"/>
        <v>0</v>
      </c>
      <c r="AP211" s="150">
        <f t="shared" si="159"/>
        <v>0</v>
      </c>
      <c r="AQ211" s="150">
        <f t="shared" si="160"/>
        <v>0</v>
      </c>
      <c r="AR211" s="17">
        <f t="shared" si="167"/>
        <v>0</v>
      </c>
      <c r="AS211" s="150">
        <f t="shared" si="161"/>
        <v>0</v>
      </c>
    </row>
    <row r="212" spans="4:45" x14ac:dyDescent="0.3">
      <c r="D212" s="36"/>
      <c r="E212" s="6">
        <f t="shared" si="168"/>
        <v>0</v>
      </c>
      <c r="F212" s="150">
        <f t="shared" si="127"/>
        <v>0</v>
      </c>
      <c r="G212" s="150">
        <f t="shared" si="128"/>
        <v>0</v>
      </c>
      <c r="H212" s="150">
        <f t="shared" si="129"/>
        <v>0</v>
      </c>
      <c r="I212" s="150">
        <f t="shared" si="130"/>
        <v>0</v>
      </c>
      <c r="J212" s="150">
        <f t="shared" si="131"/>
        <v>0</v>
      </c>
      <c r="K212" s="150">
        <f t="shared" si="132"/>
        <v>0</v>
      </c>
      <c r="L212" s="32">
        <f t="shared" si="163"/>
        <v>0</v>
      </c>
      <c r="M212" s="150">
        <f t="shared" si="133"/>
        <v>0</v>
      </c>
      <c r="N212" s="150">
        <f t="shared" si="134"/>
        <v>0</v>
      </c>
      <c r="O212" s="150">
        <f t="shared" si="135"/>
        <v>0</v>
      </c>
      <c r="P212" s="150">
        <f t="shared" si="136"/>
        <v>0</v>
      </c>
      <c r="Q212" s="150">
        <f t="shared" si="137"/>
        <v>0</v>
      </c>
      <c r="R212" s="150">
        <f t="shared" si="138"/>
        <v>0</v>
      </c>
      <c r="S212" s="150">
        <f t="shared" si="139"/>
        <v>0</v>
      </c>
      <c r="T212" s="28">
        <f t="shared" si="164"/>
        <v>0</v>
      </c>
      <c r="U212" s="150">
        <f t="shared" si="140"/>
        <v>0</v>
      </c>
      <c r="V212" s="150">
        <f t="shared" si="141"/>
        <v>0</v>
      </c>
      <c r="W212" s="150">
        <f t="shared" si="142"/>
        <v>0</v>
      </c>
      <c r="X212" s="150">
        <f t="shared" si="143"/>
        <v>0</v>
      </c>
      <c r="Y212" s="150">
        <f t="shared" si="144"/>
        <v>0</v>
      </c>
      <c r="Z212" s="150">
        <f t="shared" si="145"/>
        <v>0</v>
      </c>
      <c r="AA212" s="150">
        <f t="shared" si="146"/>
        <v>0</v>
      </c>
      <c r="AB212" s="24">
        <f t="shared" si="165"/>
        <v>0</v>
      </c>
      <c r="AC212" s="150">
        <f t="shared" si="147"/>
        <v>0</v>
      </c>
      <c r="AD212" s="150">
        <f t="shared" si="148"/>
        <v>0</v>
      </c>
      <c r="AE212" s="150">
        <f t="shared" si="149"/>
        <v>0</v>
      </c>
      <c r="AF212" s="150">
        <f t="shared" si="150"/>
        <v>0</v>
      </c>
      <c r="AG212" s="150">
        <f t="shared" si="151"/>
        <v>0</v>
      </c>
      <c r="AH212" s="150">
        <f t="shared" si="152"/>
        <v>0</v>
      </c>
      <c r="AI212" s="150">
        <f t="shared" si="153"/>
        <v>0</v>
      </c>
      <c r="AJ212" s="20">
        <f t="shared" si="166"/>
        <v>0</v>
      </c>
      <c r="AK212" s="150">
        <f t="shared" si="154"/>
        <v>0</v>
      </c>
      <c r="AL212" s="150">
        <f t="shared" si="155"/>
        <v>0</v>
      </c>
      <c r="AM212" s="150">
        <f t="shared" si="156"/>
        <v>0</v>
      </c>
      <c r="AN212" s="150">
        <f t="shared" si="157"/>
        <v>0</v>
      </c>
      <c r="AO212" s="150">
        <f t="shared" si="158"/>
        <v>0</v>
      </c>
      <c r="AP212" s="150">
        <f t="shared" si="159"/>
        <v>0</v>
      </c>
      <c r="AQ212" s="150">
        <f t="shared" si="160"/>
        <v>0</v>
      </c>
      <c r="AR212" s="17">
        <f t="shared" si="167"/>
        <v>0</v>
      </c>
      <c r="AS212" s="150">
        <f t="shared" si="161"/>
        <v>0</v>
      </c>
    </row>
    <row r="213" spans="4:45" x14ac:dyDescent="0.3">
      <c r="D213" s="36"/>
      <c r="E213" s="6">
        <f t="shared" si="168"/>
        <v>0</v>
      </c>
      <c r="F213" s="150">
        <f t="shared" si="127"/>
        <v>0</v>
      </c>
      <c r="G213" s="150">
        <f t="shared" si="128"/>
        <v>0</v>
      </c>
      <c r="H213" s="150">
        <f t="shared" si="129"/>
        <v>0</v>
      </c>
      <c r="I213" s="150">
        <f t="shared" si="130"/>
        <v>0</v>
      </c>
      <c r="J213" s="150">
        <f t="shared" si="131"/>
        <v>0</v>
      </c>
      <c r="K213" s="150">
        <f t="shared" si="132"/>
        <v>0</v>
      </c>
      <c r="L213" s="32">
        <f t="shared" si="163"/>
        <v>0</v>
      </c>
      <c r="M213" s="150">
        <f t="shared" si="133"/>
        <v>0</v>
      </c>
      <c r="N213" s="150">
        <f t="shared" si="134"/>
        <v>0</v>
      </c>
      <c r="O213" s="150">
        <f t="shared" si="135"/>
        <v>0</v>
      </c>
      <c r="P213" s="150">
        <f t="shared" si="136"/>
        <v>0</v>
      </c>
      <c r="Q213" s="150">
        <f t="shared" si="137"/>
        <v>0</v>
      </c>
      <c r="R213" s="150">
        <f t="shared" si="138"/>
        <v>0</v>
      </c>
      <c r="S213" s="150">
        <f t="shared" si="139"/>
        <v>0</v>
      </c>
      <c r="T213" s="28">
        <f t="shared" si="164"/>
        <v>0</v>
      </c>
      <c r="U213" s="150">
        <f t="shared" si="140"/>
        <v>0</v>
      </c>
      <c r="V213" s="150">
        <f t="shared" si="141"/>
        <v>0</v>
      </c>
      <c r="W213" s="150">
        <f t="shared" si="142"/>
        <v>0</v>
      </c>
      <c r="X213" s="150">
        <f t="shared" si="143"/>
        <v>0</v>
      </c>
      <c r="Y213" s="150">
        <f t="shared" si="144"/>
        <v>0</v>
      </c>
      <c r="Z213" s="150">
        <f t="shared" si="145"/>
        <v>0</v>
      </c>
      <c r="AA213" s="150">
        <f t="shared" si="146"/>
        <v>0</v>
      </c>
      <c r="AB213" s="24">
        <f t="shared" si="165"/>
        <v>0</v>
      </c>
      <c r="AC213" s="150">
        <f t="shared" si="147"/>
        <v>0</v>
      </c>
      <c r="AD213" s="150">
        <f t="shared" si="148"/>
        <v>0</v>
      </c>
      <c r="AE213" s="150">
        <f t="shared" si="149"/>
        <v>0</v>
      </c>
      <c r="AF213" s="150">
        <f t="shared" si="150"/>
        <v>0</v>
      </c>
      <c r="AG213" s="150">
        <f t="shared" si="151"/>
        <v>0</v>
      </c>
      <c r="AH213" s="150">
        <f t="shared" si="152"/>
        <v>0</v>
      </c>
      <c r="AI213" s="150">
        <f t="shared" si="153"/>
        <v>0</v>
      </c>
      <c r="AJ213" s="20">
        <f t="shared" si="166"/>
        <v>0</v>
      </c>
      <c r="AK213" s="150">
        <f t="shared" si="154"/>
        <v>0</v>
      </c>
      <c r="AL213" s="150">
        <f t="shared" si="155"/>
        <v>0</v>
      </c>
      <c r="AM213" s="150">
        <f t="shared" si="156"/>
        <v>0</v>
      </c>
      <c r="AN213" s="150">
        <f t="shared" si="157"/>
        <v>0</v>
      </c>
      <c r="AO213" s="150">
        <f t="shared" si="158"/>
        <v>0</v>
      </c>
      <c r="AP213" s="150">
        <f t="shared" si="159"/>
        <v>0</v>
      </c>
      <c r="AQ213" s="150">
        <f t="shared" si="160"/>
        <v>0</v>
      </c>
      <c r="AR213" s="17">
        <f t="shared" si="167"/>
        <v>0</v>
      </c>
      <c r="AS213" s="150">
        <f t="shared" si="161"/>
        <v>0</v>
      </c>
    </row>
    <row r="214" spans="4:45" x14ac:dyDescent="0.3">
      <c r="D214" s="36"/>
      <c r="E214" s="6">
        <f t="shared" si="168"/>
        <v>0</v>
      </c>
      <c r="F214" s="150">
        <f t="shared" si="127"/>
        <v>0</v>
      </c>
      <c r="G214" s="150">
        <f t="shared" si="128"/>
        <v>0</v>
      </c>
      <c r="H214" s="150">
        <f t="shared" si="129"/>
        <v>0</v>
      </c>
      <c r="I214" s="150">
        <f t="shared" si="130"/>
        <v>0</v>
      </c>
      <c r="J214" s="150">
        <f t="shared" si="131"/>
        <v>0</v>
      </c>
      <c r="K214" s="150">
        <f t="shared" si="132"/>
        <v>0</v>
      </c>
      <c r="L214" s="32">
        <f t="shared" si="163"/>
        <v>0</v>
      </c>
      <c r="M214" s="150">
        <f t="shared" si="133"/>
        <v>0</v>
      </c>
      <c r="N214" s="150">
        <f t="shared" si="134"/>
        <v>0</v>
      </c>
      <c r="O214" s="150">
        <f t="shared" si="135"/>
        <v>0</v>
      </c>
      <c r="P214" s="150">
        <f t="shared" si="136"/>
        <v>0</v>
      </c>
      <c r="Q214" s="150">
        <f t="shared" si="137"/>
        <v>0</v>
      </c>
      <c r="R214" s="150">
        <f t="shared" si="138"/>
        <v>0</v>
      </c>
      <c r="S214" s="150">
        <f t="shared" si="139"/>
        <v>0</v>
      </c>
      <c r="T214" s="28">
        <f t="shared" si="164"/>
        <v>0</v>
      </c>
      <c r="U214" s="150">
        <f t="shared" si="140"/>
        <v>0</v>
      </c>
      <c r="V214" s="150">
        <f t="shared" si="141"/>
        <v>0</v>
      </c>
      <c r="W214" s="150">
        <f t="shared" si="142"/>
        <v>0</v>
      </c>
      <c r="X214" s="150">
        <f t="shared" si="143"/>
        <v>0</v>
      </c>
      <c r="Y214" s="150">
        <f t="shared" si="144"/>
        <v>0</v>
      </c>
      <c r="Z214" s="150">
        <f t="shared" si="145"/>
        <v>0</v>
      </c>
      <c r="AA214" s="150">
        <f t="shared" si="146"/>
        <v>0</v>
      </c>
      <c r="AB214" s="24">
        <f t="shared" si="165"/>
        <v>0</v>
      </c>
      <c r="AC214" s="150">
        <f t="shared" si="147"/>
        <v>0</v>
      </c>
      <c r="AD214" s="150">
        <f t="shared" si="148"/>
        <v>0</v>
      </c>
      <c r="AE214" s="150">
        <f t="shared" si="149"/>
        <v>0</v>
      </c>
      <c r="AF214" s="150">
        <f t="shared" si="150"/>
        <v>0</v>
      </c>
      <c r="AG214" s="150">
        <f t="shared" si="151"/>
        <v>0</v>
      </c>
      <c r="AH214" s="150">
        <f t="shared" si="152"/>
        <v>0</v>
      </c>
      <c r="AI214" s="150">
        <f t="shared" si="153"/>
        <v>0</v>
      </c>
      <c r="AJ214" s="20">
        <f t="shared" si="166"/>
        <v>0</v>
      </c>
      <c r="AK214" s="150">
        <f t="shared" si="154"/>
        <v>0</v>
      </c>
      <c r="AL214" s="150">
        <f t="shared" si="155"/>
        <v>0</v>
      </c>
      <c r="AM214" s="150">
        <f t="shared" si="156"/>
        <v>0</v>
      </c>
      <c r="AN214" s="150">
        <f t="shared" si="157"/>
        <v>0</v>
      </c>
      <c r="AO214" s="150">
        <f t="shared" si="158"/>
        <v>0</v>
      </c>
      <c r="AP214" s="150">
        <f t="shared" si="159"/>
        <v>0</v>
      </c>
      <c r="AQ214" s="150">
        <f t="shared" si="160"/>
        <v>0</v>
      </c>
      <c r="AR214" s="17">
        <f t="shared" si="167"/>
        <v>0</v>
      </c>
      <c r="AS214" s="150">
        <f t="shared" si="161"/>
        <v>0</v>
      </c>
    </row>
    <row r="215" spans="4:45" x14ac:dyDescent="0.3">
      <c r="D215" s="36"/>
      <c r="E215" s="6">
        <f t="shared" si="168"/>
        <v>0</v>
      </c>
      <c r="F215" s="150">
        <f t="shared" si="127"/>
        <v>0</v>
      </c>
      <c r="G215" s="150">
        <f t="shared" si="128"/>
        <v>0</v>
      </c>
      <c r="H215" s="150">
        <f t="shared" si="129"/>
        <v>0</v>
      </c>
      <c r="I215" s="150">
        <f t="shared" si="130"/>
        <v>0</v>
      </c>
      <c r="J215" s="150">
        <f t="shared" si="131"/>
        <v>0</v>
      </c>
      <c r="K215" s="150">
        <f t="shared" si="132"/>
        <v>0</v>
      </c>
      <c r="L215" s="32">
        <f t="shared" si="163"/>
        <v>0</v>
      </c>
      <c r="M215" s="150">
        <f t="shared" si="133"/>
        <v>0</v>
      </c>
      <c r="N215" s="150">
        <f t="shared" si="134"/>
        <v>0</v>
      </c>
      <c r="O215" s="150">
        <f t="shared" si="135"/>
        <v>0</v>
      </c>
      <c r="P215" s="150">
        <f t="shared" si="136"/>
        <v>0</v>
      </c>
      <c r="Q215" s="150">
        <f t="shared" si="137"/>
        <v>0</v>
      </c>
      <c r="R215" s="150">
        <f t="shared" si="138"/>
        <v>0</v>
      </c>
      <c r="S215" s="150">
        <f t="shared" si="139"/>
        <v>0</v>
      </c>
      <c r="T215" s="28">
        <f t="shared" si="164"/>
        <v>0</v>
      </c>
      <c r="U215" s="150">
        <f t="shared" si="140"/>
        <v>0</v>
      </c>
      <c r="V215" s="150">
        <f t="shared" si="141"/>
        <v>0</v>
      </c>
      <c r="W215" s="150">
        <f t="shared" si="142"/>
        <v>0</v>
      </c>
      <c r="X215" s="150">
        <f t="shared" si="143"/>
        <v>0</v>
      </c>
      <c r="Y215" s="150">
        <f t="shared" si="144"/>
        <v>0</v>
      </c>
      <c r="Z215" s="150">
        <f t="shared" si="145"/>
        <v>0</v>
      </c>
      <c r="AA215" s="150">
        <f t="shared" si="146"/>
        <v>0</v>
      </c>
      <c r="AB215" s="24">
        <f t="shared" si="165"/>
        <v>0</v>
      </c>
      <c r="AC215" s="150">
        <f t="shared" si="147"/>
        <v>0</v>
      </c>
      <c r="AD215" s="150">
        <f t="shared" si="148"/>
        <v>0</v>
      </c>
      <c r="AE215" s="150">
        <f t="shared" si="149"/>
        <v>0</v>
      </c>
      <c r="AF215" s="150">
        <f t="shared" si="150"/>
        <v>0</v>
      </c>
      <c r="AG215" s="150">
        <f t="shared" si="151"/>
        <v>0</v>
      </c>
      <c r="AH215" s="150">
        <f t="shared" si="152"/>
        <v>0</v>
      </c>
      <c r="AI215" s="150">
        <f t="shared" si="153"/>
        <v>0</v>
      </c>
      <c r="AJ215" s="20">
        <f t="shared" si="166"/>
        <v>0</v>
      </c>
      <c r="AK215" s="150">
        <f t="shared" si="154"/>
        <v>0</v>
      </c>
      <c r="AL215" s="150">
        <f t="shared" si="155"/>
        <v>0</v>
      </c>
      <c r="AM215" s="150">
        <f t="shared" si="156"/>
        <v>0</v>
      </c>
      <c r="AN215" s="150">
        <f t="shared" si="157"/>
        <v>0</v>
      </c>
      <c r="AO215" s="150">
        <f t="shared" si="158"/>
        <v>0</v>
      </c>
      <c r="AP215" s="150">
        <f t="shared" si="159"/>
        <v>0</v>
      </c>
      <c r="AQ215" s="150">
        <f t="shared" si="160"/>
        <v>0</v>
      </c>
      <c r="AR215" s="17">
        <f t="shared" si="167"/>
        <v>0</v>
      </c>
      <c r="AS215" s="150">
        <f t="shared" si="161"/>
        <v>0</v>
      </c>
    </row>
    <row r="216" spans="4:45" x14ac:dyDescent="0.3">
      <c r="D216" s="36"/>
      <c r="E216" s="6">
        <f t="shared" si="168"/>
        <v>0</v>
      </c>
      <c r="F216" s="150">
        <f t="shared" si="127"/>
        <v>0</v>
      </c>
      <c r="G216" s="150">
        <f t="shared" si="128"/>
        <v>0</v>
      </c>
      <c r="H216" s="150">
        <f t="shared" si="129"/>
        <v>0</v>
      </c>
      <c r="I216" s="150">
        <f t="shared" si="130"/>
        <v>0</v>
      </c>
      <c r="J216" s="150">
        <f t="shared" si="131"/>
        <v>0</v>
      </c>
      <c r="K216" s="150">
        <f t="shared" si="132"/>
        <v>0</v>
      </c>
      <c r="L216" s="32">
        <f t="shared" si="163"/>
        <v>0</v>
      </c>
      <c r="M216" s="150">
        <f t="shared" si="133"/>
        <v>0</v>
      </c>
      <c r="N216" s="150">
        <f t="shared" si="134"/>
        <v>0</v>
      </c>
      <c r="O216" s="150">
        <f t="shared" si="135"/>
        <v>0</v>
      </c>
      <c r="P216" s="150">
        <f t="shared" si="136"/>
        <v>0</v>
      </c>
      <c r="Q216" s="150">
        <f t="shared" si="137"/>
        <v>0</v>
      </c>
      <c r="R216" s="150">
        <f t="shared" si="138"/>
        <v>0</v>
      </c>
      <c r="S216" s="150">
        <f t="shared" si="139"/>
        <v>0</v>
      </c>
      <c r="T216" s="28">
        <f t="shared" si="164"/>
        <v>0</v>
      </c>
      <c r="U216" s="150">
        <f t="shared" si="140"/>
        <v>0</v>
      </c>
      <c r="V216" s="150">
        <f t="shared" si="141"/>
        <v>0</v>
      </c>
      <c r="W216" s="150">
        <f t="shared" si="142"/>
        <v>0</v>
      </c>
      <c r="X216" s="150">
        <f t="shared" si="143"/>
        <v>0</v>
      </c>
      <c r="Y216" s="150">
        <f t="shared" si="144"/>
        <v>0</v>
      </c>
      <c r="Z216" s="150">
        <f t="shared" si="145"/>
        <v>0</v>
      </c>
      <c r="AA216" s="150">
        <f t="shared" si="146"/>
        <v>0</v>
      </c>
      <c r="AB216" s="24">
        <f t="shared" si="165"/>
        <v>0</v>
      </c>
      <c r="AC216" s="150">
        <f t="shared" si="147"/>
        <v>0</v>
      </c>
      <c r="AD216" s="150">
        <f t="shared" si="148"/>
        <v>0</v>
      </c>
      <c r="AE216" s="150">
        <f t="shared" si="149"/>
        <v>0</v>
      </c>
      <c r="AF216" s="150">
        <f t="shared" si="150"/>
        <v>0</v>
      </c>
      <c r="AG216" s="150">
        <f t="shared" si="151"/>
        <v>0</v>
      </c>
      <c r="AH216" s="150">
        <f t="shared" si="152"/>
        <v>0</v>
      </c>
      <c r="AI216" s="150">
        <f t="shared" si="153"/>
        <v>0</v>
      </c>
      <c r="AJ216" s="20">
        <f t="shared" si="166"/>
        <v>0</v>
      </c>
      <c r="AK216" s="150">
        <f t="shared" si="154"/>
        <v>0</v>
      </c>
      <c r="AL216" s="150">
        <f t="shared" si="155"/>
        <v>0</v>
      </c>
      <c r="AM216" s="150">
        <f t="shared" si="156"/>
        <v>0</v>
      </c>
      <c r="AN216" s="150">
        <f t="shared" si="157"/>
        <v>0</v>
      </c>
      <c r="AO216" s="150">
        <f t="shared" si="158"/>
        <v>0</v>
      </c>
      <c r="AP216" s="150">
        <f t="shared" si="159"/>
        <v>0</v>
      </c>
      <c r="AQ216" s="150">
        <f t="shared" si="160"/>
        <v>0</v>
      </c>
      <c r="AR216" s="17">
        <f t="shared" si="167"/>
        <v>0</v>
      </c>
      <c r="AS216" s="150">
        <f t="shared" si="161"/>
        <v>0</v>
      </c>
    </row>
    <row r="217" spans="4:45" x14ac:dyDescent="0.3">
      <c r="D217" s="36"/>
      <c r="E217" s="6">
        <f t="shared" si="168"/>
        <v>0</v>
      </c>
      <c r="F217" s="150">
        <f t="shared" si="127"/>
        <v>0</v>
      </c>
      <c r="G217" s="150">
        <f t="shared" si="128"/>
        <v>0</v>
      </c>
      <c r="H217" s="150">
        <f t="shared" si="129"/>
        <v>0</v>
      </c>
      <c r="I217" s="150">
        <f t="shared" si="130"/>
        <v>0</v>
      </c>
      <c r="J217" s="150">
        <f t="shared" si="131"/>
        <v>0</v>
      </c>
      <c r="K217" s="150">
        <f t="shared" si="132"/>
        <v>0</v>
      </c>
      <c r="L217" s="32">
        <f t="shared" si="163"/>
        <v>0</v>
      </c>
      <c r="M217" s="150">
        <f t="shared" si="133"/>
        <v>0</v>
      </c>
      <c r="N217" s="150">
        <f t="shared" si="134"/>
        <v>0</v>
      </c>
      <c r="O217" s="150">
        <f t="shared" si="135"/>
        <v>0</v>
      </c>
      <c r="P217" s="150">
        <f t="shared" si="136"/>
        <v>0</v>
      </c>
      <c r="Q217" s="150">
        <f t="shared" si="137"/>
        <v>0</v>
      </c>
      <c r="R217" s="150">
        <f t="shared" si="138"/>
        <v>0</v>
      </c>
      <c r="S217" s="150">
        <f t="shared" si="139"/>
        <v>0</v>
      </c>
      <c r="T217" s="28">
        <f t="shared" si="164"/>
        <v>0</v>
      </c>
      <c r="U217" s="150">
        <f t="shared" si="140"/>
        <v>0</v>
      </c>
      <c r="V217" s="150">
        <f t="shared" si="141"/>
        <v>0</v>
      </c>
      <c r="W217" s="150">
        <f t="shared" si="142"/>
        <v>0</v>
      </c>
      <c r="X217" s="150">
        <f t="shared" si="143"/>
        <v>0</v>
      </c>
      <c r="Y217" s="150">
        <f t="shared" si="144"/>
        <v>0</v>
      </c>
      <c r="Z217" s="150">
        <f t="shared" si="145"/>
        <v>0</v>
      </c>
      <c r="AA217" s="150">
        <f t="shared" si="146"/>
        <v>0</v>
      </c>
      <c r="AB217" s="24">
        <f t="shared" si="165"/>
        <v>0</v>
      </c>
      <c r="AC217" s="150">
        <f t="shared" si="147"/>
        <v>0</v>
      </c>
      <c r="AD217" s="150">
        <f t="shared" si="148"/>
        <v>0</v>
      </c>
      <c r="AE217" s="150">
        <f t="shared" si="149"/>
        <v>0</v>
      </c>
      <c r="AF217" s="150">
        <f t="shared" si="150"/>
        <v>0</v>
      </c>
      <c r="AG217" s="150">
        <f t="shared" si="151"/>
        <v>0</v>
      </c>
      <c r="AH217" s="150">
        <f t="shared" si="152"/>
        <v>0</v>
      </c>
      <c r="AI217" s="150">
        <f t="shared" si="153"/>
        <v>0</v>
      </c>
      <c r="AJ217" s="20">
        <f t="shared" si="166"/>
        <v>0</v>
      </c>
      <c r="AK217" s="150">
        <f t="shared" si="154"/>
        <v>0</v>
      </c>
      <c r="AL217" s="150">
        <f t="shared" si="155"/>
        <v>0</v>
      </c>
      <c r="AM217" s="150">
        <f t="shared" si="156"/>
        <v>0</v>
      </c>
      <c r="AN217" s="150">
        <f t="shared" si="157"/>
        <v>0</v>
      </c>
      <c r="AO217" s="150">
        <f t="shared" si="158"/>
        <v>0</v>
      </c>
      <c r="AP217" s="150">
        <f t="shared" si="159"/>
        <v>0</v>
      </c>
      <c r="AQ217" s="150">
        <f t="shared" si="160"/>
        <v>0</v>
      </c>
      <c r="AR217" s="17">
        <f t="shared" si="167"/>
        <v>0</v>
      </c>
      <c r="AS217" s="150">
        <f t="shared" si="161"/>
        <v>0</v>
      </c>
    </row>
    <row r="218" spans="4:45" x14ac:dyDescent="0.3">
      <c r="D218" s="36"/>
      <c r="E218" s="6">
        <f t="shared" si="168"/>
        <v>0</v>
      </c>
      <c r="F218" s="150">
        <f t="shared" si="127"/>
        <v>0</v>
      </c>
      <c r="G218" s="150">
        <f t="shared" si="128"/>
        <v>0</v>
      </c>
      <c r="H218" s="150">
        <f t="shared" si="129"/>
        <v>0</v>
      </c>
      <c r="I218" s="150">
        <f t="shared" si="130"/>
        <v>0</v>
      </c>
      <c r="J218" s="150">
        <f t="shared" si="131"/>
        <v>0</v>
      </c>
      <c r="K218" s="150">
        <f t="shared" si="132"/>
        <v>0</v>
      </c>
      <c r="L218" s="32">
        <f t="shared" si="163"/>
        <v>0</v>
      </c>
      <c r="M218" s="150">
        <f t="shared" si="133"/>
        <v>0</v>
      </c>
      <c r="N218" s="150">
        <f t="shared" si="134"/>
        <v>0</v>
      </c>
      <c r="O218" s="150">
        <f t="shared" si="135"/>
        <v>0</v>
      </c>
      <c r="P218" s="150">
        <f t="shared" si="136"/>
        <v>0</v>
      </c>
      <c r="Q218" s="150">
        <f t="shared" si="137"/>
        <v>0</v>
      </c>
      <c r="R218" s="150">
        <f t="shared" si="138"/>
        <v>0</v>
      </c>
      <c r="S218" s="150">
        <f t="shared" si="139"/>
        <v>0</v>
      </c>
      <c r="T218" s="28">
        <f t="shared" si="164"/>
        <v>0</v>
      </c>
      <c r="U218" s="150">
        <f t="shared" si="140"/>
        <v>0</v>
      </c>
      <c r="V218" s="150">
        <f t="shared" si="141"/>
        <v>0</v>
      </c>
      <c r="W218" s="150">
        <f t="shared" si="142"/>
        <v>0</v>
      </c>
      <c r="X218" s="150">
        <f t="shared" si="143"/>
        <v>0</v>
      </c>
      <c r="Y218" s="150">
        <f t="shared" si="144"/>
        <v>0</v>
      </c>
      <c r="Z218" s="150">
        <f t="shared" si="145"/>
        <v>0</v>
      </c>
      <c r="AA218" s="150">
        <f t="shared" si="146"/>
        <v>0</v>
      </c>
      <c r="AB218" s="24">
        <f t="shared" si="165"/>
        <v>0</v>
      </c>
      <c r="AC218" s="150">
        <f t="shared" si="147"/>
        <v>0</v>
      </c>
      <c r="AD218" s="150">
        <f t="shared" si="148"/>
        <v>0</v>
      </c>
      <c r="AE218" s="150">
        <f t="shared" si="149"/>
        <v>0</v>
      </c>
      <c r="AF218" s="150">
        <f t="shared" si="150"/>
        <v>0</v>
      </c>
      <c r="AG218" s="150">
        <f t="shared" si="151"/>
        <v>0</v>
      </c>
      <c r="AH218" s="150">
        <f t="shared" si="152"/>
        <v>0</v>
      </c>
      <c r="AI218" s="150">
        <f t="shared" si="153"/>
        <v>0</v>
      </c>
      <c r="AJ218" s="20">
        <f t="shared" si="166"/>
        <v>0</v>
      </c>
      <c r="AK218" s="150">
        <f t="shared" si="154"/>
        <v>0</v>
      </c>
      <c r="AL218" s="150">
        <f t="shared" si="155"/>
        <v>0</v>
      </c>
      <c r="AM218" s="150">
        <f t="shared" si="156"/>
        <v>0</v>
      </c>
      <c r="AN218" s="150">
        <f t="shared" si="157"/>
        <v>0</v>
      </c>
      <c r="AO218" s="150">
        <f t="shared" si="158"/>
        <v>0</v>
      </c>
      <c r="AP218" s="150">
        <f t="shared" si="159"/>
        <v>0</v>
      </c>
      <c r="AQ218" s="150">
        <f t="shared" si="160"/>
        <v>0</v>
      </c>
      <c r="AR218" s="17">
        <f t="shared" si="167"/>
        <v>0</v>
      </c>
      <c r="AS218" s="150">
        <f t="shared" si="161"/>
        <v>0</v>
      </c>
    </row>
    <row r="219" spans="4:45" x14ac:dyDescent="0.3">
      <c r="D219" s="36"/>
      <c r="E219" s="6">
        <f t="shared" si="168"/>
        <v>0</v>
      </c>
      <c r="F219" s="150">
        <f t="shared" si="127"/>
        <v>0</v>
      </c>
      <c r="G219" s="150">
        <f t="shared" si="128"/>
        <v>0</v>
      </c>
      <c r="H219" s="150">
        <f t="shared" si="129"/>
        <v>0</v>
      </c>
      <c r="I219" s="150">
        <f t="shared" si="130"/>
        <v>0</v>
      </c>
      <c r="J219" s="150">
        <f t="shared" si="131"/>
        <v>0</v>
      </c>
      <c r="K219" s="150">
        <f t="shared" si="132"/>
        <v>0</v>
      </c>
      <c r="L219" s="32">
        <f t="shared" si="163"/>
        <v>0</v>
      </c>
      <c r="M219" s="150">
        <f t="shared" si="133"/>
        <v>0</v>
      </c>
      <c r="N219" s="150">
        <f t="shared" si="134"/>
        <v>0</v>
      </c>
      <c r="O219" s="150">
        <f t="shared" si="135"/>
        <v>0</v>
      </c>
      <c r="P219" s="150">
        <f t="shared" si="136"/>
        <v>0</v>
      </c>
      <c r="Q219" s="150">
        <f t="shared" si="137"/>
        <v>0</v>
      </c>
      <c r="R219" s="150">
        <f t="shared" si="138"/>
        <v>0</v>
      </c>
      <c r="S219" s="150">
        <f t="shared" si="139"/>
        <v>0</v>
      </c>
      <c r="T219" s="28">
        <f t="shared" si="164"/>
        <v>0</v>
      </c>
      <c r="U219" s="150">
        <f t="shared" si="140"/>
        <v>0</v>
      </c>
      <c r="V219" s="150">
        <f t="shared" si="141"/>
        <v>0</v>
      </c>
      <c r="W219" s="150">
        <f t="shared" si="142"/>
        <v>0</v>
      </c>
      <c r="X219" s="150">
        <f t="shared" si="143"/>
        <v>0</v>
      </c>
      <c r="Y219" s="150">
        <f t="shared" si="144"/>
        <v>0</v>
      </c>
      <c r="Z219" s="150">
        <f t="shared" si="145"/>
        <v>0</v>
      </c>
      <c r="AA219" s="150">
        <f t="shared" si="146"/>
        <v>0</v>
      </c>
      <c r="AB219" s="24">
        <f t="shared" si="165"/>
        <v>0</v>
      </c>
      <c r="AC219" s="150">
        <f t="shared" si="147"/>
        <v>0</v>
      </c>
      <c r="AD219" s="150">
        <f t="shared" si="148"/>
        <v>0</v>
      </c>
      <c r="AE219" s="150">
        <f t="shared" si="149"/>
        <v>0</v>
      </c>
      <c r="AF219" s="150">
        <f t="shared" si="150"/>
        <v>0</v>
      </c>
      <c r="AG219" s="150">
        <f t="shared" si="151"/>
        <v>0</v>
      </c>
      <c r="AH219" s="150">
        <f t="shared" si="152"/>
        <v>0</v>
      </c>
      <c r="AI219" s="150">
        <f t="shared" si="153"/>
        <v>0</v>
      </c>
      <c r="AJ219" s="20">
        <f t="shared" si="166"/>
        <v>0</v>
      </c>
      <c r="AK219" s="150">
        <f t="shared" si="154"/>
        <v>0</v>
      </c>
      <c r="AL219" s="150">
        <f t="shared" si="155"/>
        <v>0</v>
      </c>
      <c r="AM219" s="150">
        <f t="shared" si="156"/>
        <v>0</v>
      </c>
      <c r="AN219" s="150">
        <f t="shared" si="157"/>
        <v>0</v>
      </c>
      <c r="AO219" s="150">
        <f t="shared" si="158"/>
        <v>0</v>
      </c>
      <c r="AP219" s="150">
        <f t="shared" si="159"/>
        <v>0</v>
      </c>
      <c r="AQ219" s="150">
        <f t="shared" si="160"/>
        <v>0</v>
      </c>
      <c r="AR219" s="17">
        <f t="shared" si="167"/>
        <v>0</v>
      </c>
      <c r="AS219" s="150">
        <f t="shared" si="161"/>
        <v>0</v>
      </c>
    </row>
    <row r="220" spans="4:45" x14ac:dyDescent="0.3">
      <c r="D220" s="36"/>
      <c r="E220" s="6">
        <f t="shared" si="168"/>
        <v>0</v>
      </c>
      <c r="F220" s="150">
        <f t="shared" si="127"/>
        <v>0</v>
      </c>
      <c r="G220" s="150">
        <f t="shared" si="128"/>
        <v>0</v>
      </c>
      <c r="H220" s="150">
        <f t="shared" si="129"/>
        <v>0</v>
      </c>
      <c r="I220" s="150">
        <f t="shared" si="130"/>
        <v>0</v>
      </c>
      <c r="J220" s="150">
        <f t="shared" si="131"/>
        <v>0</v>
      </c>
      <c r="K220" s="150">
        <f t="shared" si="132"/>
        <v>0</v>
      </c>
      <c r="L220" s="32">
        <f t="shared" si="163"/>
        <v>0</v>
      </c>
      <c r="M220" s="150">
        <f t="shared" si="133"/>
        <v>0</v>
      </c>
      <c r="N220" s="150">
        <f t="shared" si="134"/>
        <v>0</v>
      </c>
      <c r="O220" s="150">
        <f t="shared" si="135"/>
        <v>0</v>
      </c>
      <c r="P220" s="150">
        <f t="shared" si="136"/>
        <v>0</v>
      </c>
      <c r="Q220" s="150">
        <f t="shared" si="137"/>
        <v>0</v>
      </c>
      <c r="R220" s="150">
        <f t="shared" si="138"/>
        <v>0</v>
      </c>
      <c r="S220" s="150">
        <f t="shared" si="139"/>
        <v>0</v>
      </c>
      <c r="T220" s="28">
        <f t="shared" si="164"/>
        <v>0</v>
      </c>
      <c r="U220" s="150">
        <f t="shared" si="140"/>
        <v>0</v>
      </c>
      <c r="V220" s="150">
        <f t="shared" si="141"/>
        <v>0</v>
      </c>
      <c r="W220" s="150">
        <f t="shared" si="142"/>
        <v>0</v>
      </c>
      <c r="X220" s="150">
        <f t="shared" si="143"/>
        <v>0</v>
      </c>
      <c r="Y220" s="150">
        <f t="shared" si="144"/>
        <v>0</v>
      </c>
      <c r="Z220" s="150">
        <f t="shared" si="145"/>
        <v>0</v>
      </c>
      <c r="AA220" s="150">
        <f t="shared" si="146"/>
        <v>0</v>
      </c>
      <c r="AB220" s="24">
        <f t="shared" si="165"/>
        <v>0</v>
      </c>
      <c r="AC220" s="150">
        <f t="shared" si="147"/>
        <v>0</v>
      </c>
      <c r="AD220" s="150">
        <f t="shared" si="148"/>
        <v>0</v>
      </c>
      <c r="AE220" s="150">
        <f t="shared" si="149"/>
        <v>0</v>
      </c>
      <c r="AF220" s="150">
        <f t="shared" si="150"/>
        <v>0</v>
      </c>
      <c r="AG220" s="150">
        <f t="shared" si="151"/>
        <v>0</v>
      </c>
      <c r="AH220" s="150">
        <f t="shared" si="152"/>
        <v>0</v>
      </c>
      <c r="AI220" s="150">
        <f t="shared" si="153"/>
        <v>0</v>
      </c>
      <c r="AJ220" s="20">
        <f t="shared" si="166"/>
        <v>0</v>
      </c>
      <c r="AK220" s="150">
        <f t="shared" si="154"/>
        <v>0</v>
      </c>
      <c r="AL220" s="150">
        <f t="shared" si="155"/>
        <v>0</v>
      </c>
      <c r="AM220" s="150">
        <f t="shared" si="156"/>
        <v>0</v>
      </c>
      <c r="AN220" s="150">
        <f t="shared" si="157"/>
        <v>0</v>
      </c>
      <c r="AO220" s="150">
        <f t="shared" si="158"/>
        <v>0</v>
      </c>
      <c r="AP220" s="150">
        <f t="shared" si="159"/>
        <v>0</v>
      </c>
      <c r="AQ220" s="150">
        <f t="shared" si="160"/>
        <v>0</v>
      </c>
      <c r="AR220" s="17">
        <f t="shared" si="167"/>
        <v>0</v>
      </c>
      <c r="AS220" s="150">
        <f t="shared" si="161"/>
        <v>0</v>
      </c>
    </row>
    <row r="221" spans="4:45" x14ac:dyDescent="0.3">
      <c r="D221" s="36"/>
      <c r="E221" s="6">
        <f t="shared" si="168"/>
        <v>0</v>
      </c>
      <c r="F221" s="150">
        <f t="shared" si="127"/>
        <v>0</v>
      </c>
      <c r="G221" s="150">
        <f t="shared" si="128"/>
        <v>0</v>
      </c>
      <c r="H221" s="150">
        <f t="shared" si="129"/>
        <v>0</v>
      </c>
      <c r="I221" s="150">
        <f t="shared" si="130"/>
        <v>0</v>
      </c>
      <c r="J221" s="150">
        <f t="shared" si="131"/>
        <v>0</v>
      </c>
      <c r="K221" s="150">
        <f t="shared" si="132"/>
        <v>0</v>
      </c>
      <c r="L221" s="32">
        <f t="shared" si="163"/>
        <v>0</v>
      </c>
      <c r="M221" s="150">
        <f t="shared" si="133"/>
        <v>0</v>
      </c>
      <c r="N221" s="150">
        <f t="shared" si="134"/>
        <v>0</v>
      </c>
      <c r="O221" s="150">
        <f t="shared" si="135"/>
        <v>0</v>
      </c>
      <c r="P221" s="150">
        <f t="shared" si="136"/>
        <v>0</v>
      </c>
      <c r="Q221" s="150">
        <f t="shared" si="137"/>
        <v>0</v>
      </c>
      <c r="R221" s="150">
        <f t="shared" si="138"/>
        <v>0</v>
      </c>
      <c r="S221" s="150">
        <f t="shared" si="139"/>
        <v>0</v>
      </c>
      <c r="T221" s="28">
        <f t="shared" si="164"/>
        <v>0</v>
      </c>
      <c r="U221" s="150">
        <f t="shared" si="140"/>
        <v>0</v>
      </c>
      <c r="V221" s="150">
        <f t="shared" si="141"/>
        <v>0</v>
      </c>
      <c r="W221" s="150">
        <f t="shared" si="142"/>
        <v>0</v>
      </c>
      <c r="X221" s="150">
        <f t="shared" si="143"/>
        <v>0</v>
      </c>
      <c r="Y221" s="150">
        <f t="shared" si="144"/>
        <v>0</v>
      </c>
      <c r="Z221" s="150">
        <f t="shared" si="145"/>
        <v>0</v>
      </c>
      <c r="AA221" s="150">
        <f t="shared" si="146"/>
        <v>0</v>
      </c>
      <c r="AB221" s="24">
        <f t="shared" si="165"/>
        <v>0</v>
      </c>
      <c r="AC221" s="150">
        <f t="shared" si="147"/>
        <v>0</v>
      </c>
      <c r="AD221" s="150">
        <f t="shared" si="148"/>
        <v>0</v>
      </c>
      <c r="AE221" s="150">
        <f t="shared" si="149"/>
        <v>0</v>
      </c>
      <c r="AF221" s="150">
        <f t="shared" si="150"/>
        <v>0</v>
      </c>
      <c r="AG221" s="150">
        <f t="shared" si="151"/>
        <v>0</v>
      </c>
      <c r="AH221" s="150">
        <f t="shared" si="152"/>
        <v>0</v>
      </c>
      <c r="AI221" s="150">
        <f t="shared" si="153"/>
        <v>0</v>
      </c>
      <c r="AJ221" s="20">
        <f t="shared" si="166"/>
        <v>0</v>
      </c>
      <c r="AK221" s="150">
        <f t="shared" si="154"/>
        <v>0</v>
      </c>
      <c r="AL221" s="150">
        <f t="shared" si="155"/>
        <v>0</v>
      </c>
      <c r="AM221" s="150">
        <f t="shared" si="156"/>
        <v>0</v>
      </c>
      <c r="AN221" s="150">
        <f t="shared" si="157"/>
        <v>0</v>
      </c>
      <c r="AO221" s="150">
        <f t="shared" si="158"/>
        <v>0</v>
      </c>
      <c r="AP221" s="150">
        <f t="shared" si="159"/>
        <v>0</v>
      </c>
      <c r="AQ221" s="150">
        <f t="shared" si="160"/>
        <v>0</v>
      </c>
      <c r="AR221" s="17">
        <f t="shared" si="167"/>
        <v>0</v>
      </c>
      <c r="AS221" s="150">
        <f t="shared" si="161"/>
        <v>0</v>
      </c>
    </row>
    <row r="222" spans="4:45" x14ac:dyDescent="0.3">
      <c r="D222" s="36"/>
      <c r="E222" s="6">
        <f t="shared" si="168"/>
        <v>0</v>
      </c>
      <c r="F222" s="150">
        <f t="shared" si="127"/>
        <v>0</v>
      </c>
      <c r="G222" s="150">
        <f t="shared" si="128"/>
        <v>0</v>
      </c>
      <c r="H222" s="150">
        <f t="shared" si="129"/>
        <v>0</v>
      </c>
      <c r="I222" s="150">
        <f t="shared" si="130"/>
        <v>0</v>
      </c>
      <c r="J222" s="150">
        <f t="shared" si="131"/>
        <v>0</v>
      </c>
      <c r="K222" s="150">
        <f t="shared" si="132"/>
        <v>0</v>
      </c>
      <c r="L222" s="32">
        <f t="shared" si="163"/>
        <v>0</v>
      </c>
      <c r="M222" s="150">
        <f t="shared" si="133"/>
        <v>0</v>
      </c>
      <c r="N222" s="150">
        <f t="shared" si="134"/>
        <v>0</v>
      </c>
      <c r="O222" s="150">
        <f t="shared" si="135"/>
        <v>0</v>
      </c>
      <c r="P222" s="150">
        <f t="shared" si="136"/>
        <v>0</v>
      </c>
      <c r="Q222" s="150">
        <f t="shared" si="137"/>
        <v>0</v>
      </c>
      <c r="R222" s="150">
        <f t="shared" si="138"/>
        <v>0</v>
      </c>
      <c r="S222" s="150">
        <f t="shared" si="139"/>
        <v>0</v>
      </c>
      <c r="T222" s="28">
        <f t="shared" si="164"/>
        <v>0</v>
      </c>
      <c r="U222" s="150">
        <f t="shared" si="140"/>
        <v>0</v>
      </c>
      <c r="V222" s="150">
        <f t="shared" si="141"/>
        <v>0</v>
      </c>
      <c r="W222" s="150">
        <f t="shared" si="142"/>
        <v>0</v>
      </c>
      <c r="X222" s="150">
        <f t="shared" si="143"/>
        <v>0</v>
      </c>
      <c r="Y222" s="150">
        <f t="shared" si="144"/>
        <v>0</v>
      </c>
      <c r="Z222" s="150">
        <f t="shared" si="145"/>
        <v>0</v>
      </c>
      <c r="AA222" s="150">
        <f t="shared" si="146"/>
        <v>0</v>
      </c>
      <c r="AB222" s="24">
        <f t="shared" si="165"/>
        <v>0</v>
      </c>
      <c r="AC222" s="150">
        <f t="shared" si="147"/>
        <v>0</v>
      </c>
      <c r="AD222" s="150">
        <f t="shared" si="148"/>
        <v>0</v>
      </c>
      <c r="AE222" s="150">
        <f t="shared" si="149"/>
        <v>0</v>
      </c>
      <c r="AF222" s="150">
        <f t="shared" si="150"/>
        <v>0</v>
      </c>
      <c r="AG222" s="150">
        <f t="shared" si="151"/>
        <v>0</v>
      </c>
      <c r="AH222" s="150">
        <f t="shared" si="152"/>
        <v>0</v>
      </c>
      <c r="AI222" s="150">
        <f t="shared" si="153"/>
        <v>0</v>
      </c>
      <c r="AJ222" s="20">
        <f t="shared" si="166"/>
        <v>0</v>
      </c>
      <c r="AK222" s="150">
        <f t="shared" si="154"/>
        <v>0</v>
      </c>
      <c r="AL222" s="150">
        <f t="shared" si="155"/>
        <v>0</v>
      </c>
      <c r="AM222" s="150">
        <f t="shared" si="156"/>
        <v>0</v>
      </c>
      <c r="AN222" s="150">
        <f t="shared" si="157"/>
        <v>0</v>
      </c>
      <c r="AO222" s="150">
        <f t="shared" si="158"/>
        <v>0</v>
      </c>
      <c r="AP222" s="150">
        <f t="shared" si="159"/>
        <v>0</v>
      </c>
      <c r="AQ222" s="150">
        <f t="shared" si="160"/>
        <v>0</v>
      </c>
      <c r="AR222" s="17">
        <f t="shared" si="167"/>
        <v>0</v>
      </c>
      <c r="AS222" s="150">
        <f t="shared" si="161"/>
        <v>0</v>
      </c>
    </row>
    <row r="223" spans="4:45" x14ac:dyDescent="0.3">
      <c r="D223" s="36"/>
      <c r="E223" s="6">
        <f t="shared" si="168"/>
        <v>0</v>
      </c>
      <c r="F223" s="150">
        <f t="shared" si="127"/>
        <v>0</v>
      </c>
      <c r="G223" s="150">
        <f t="shared" si="128"/>
        <v>0</v>
      </c>
      <c r="H223" s="150">
        <f t="shared" si="129"/>
        <v>0</v>
      </c>
      <c r="I223" s="150">
        <f t="shared" si="130"/>
        <v>0</v>
      </c>
      <c r="J223" s="150">
        <f t="shared" si="131"/>
        <v>0</v>
      </c>
      <c r="K223" s="150">
        <f t="shared" si="132"/>
        <v>0</v>
      </c>
      <c r="L223" s="32">
        <f t="shared" si="163"/>
        <v>0</v>
      </c>
      <c r="M223" s="150">
        <f t="shared" si="133"/>
        <v>0</v>
      </c>
      <c r="N223" s="150">
        <f t="shared" si="134"/>
        <v>0</v>
      </c>
      <c r="O223" s="150">
        <f t="shared" si="135"/>
        <v>0</v>
      </c>
      <c r="P223" s="150">
        <f t="shared" si="136"/>
        <v>0</v>
      </c>
      <c r="Q223" s="150">
        <f t="shared" si="137"/>
        <v>0</v>
      </c>
      <c r="R223" s="150">
        <f t="shared" si="138"/>
        <v>0</v>
      </c>
      <c r="S223" s="150">
        <f t="shared" si="139"/>
        <v>0</v>
      </c>
      <c r="T223" s="28">
        <f t="shared" si="164"/>
        <v>0</v>
      </c>
      <c r="U223" s="150">
        <f t="shared" si="140"/>
        <v>0</v>
      </c>
      <c r="V223" s="150">
        <f t="shared" si="141"/>
        <v>0</v>
      </c>
      <c r="W223" s="150">
        <f t="shared" si="142"/>
        <v>0</v>
      </c>
      <c r="X223" s="150">
        <f t="shared" si="143"/>
        <v>0</v>
      </c>
      <c r="Y223" s="150">
        <f t="shared" si="144"/>
        <v>0</v>
      </c>
      <c r="Z223" s="150">
        <f t="shared" si="145"/>
        <v>0</v>
      </c>
      <c r="AA223" s="150">
        <f t="shared" si="146"/>
        <v>0</v>
      </c>
      <c r="AB223" s="24">
        <f t="shared" si="165"/>
        <v>0</v>
      </c>
      <c r="AC223" s="150">
        <f t="shared" si="147"/>
        <v>0</v>
      </c>
      <c r="AD223" s="150">
        <f t="shared" si="148"/>
        <v>0</v>
      </c>
      <c r="AE223" s="150">
        <f t="shared" si="149"/>
        <v>0</v>
      </c>
      <c r="AF223" s="150">
        <f t="shared" si="150"/>
        <v>0</v>
      </c>
      <c r="AG223" s="150">
        <f t="shared" si="151"/>
        <v>0</v>
      </c>
      <c r="AH223" s="150">
        <f t="shared" si="152"/>
        <v>0</v>
      </c>
      <c r="AI223" s="150">
        <f t="shared" si="153"/>
        <v>0</v>
      </c>
      <c r="AJ223" s="20">
        <f t="shared" si="166"/>
        <v>0</v>
      </c>
      <c r="AK223" s="150">
        <f t="shared" si="154"/>
        <v>0</v>
      </c>
      <c r="AL223" s="150">
        <f t="shared" si="155"/>
        <v>0</v>
      </c>
      <c r="AM223" s="150">
        <f t="shared" si="156"/>
        <v>0</v>
      </c>
      <c r="AN223" s="150">
        <f t="shared" si="157"/>
        <v>0</v>
      </c>
      <c r="AO223" s="150">
        <f t="shared" si="158"/>
        <v>0</v>
      </c>
      <c r="AP223" s="150">
        <f t="shared" si="159"/>
        <v>0</v>
      </c>
      <c r="AQ223" s="150">
        <f t="shared" si="160"/>
        <v>0</v>
      </c>
      <c r="AR223" s="17">
        <f t="shared" si="167"/>
        <v>0</v>
      </c>
      <c r="AS223" s="150">
        <f t="shared" si="161"/>
        <v>0</v>
      </c>
    </row>
    <row r="224" spans="4:45" x14ac:dyDescent="0.3">
      <c r="D224" s="36"/>
      <c r="E224" s="6">
        <f t="shared" si="168"/>
        <v>0</v>
      </c>
      <c r="F224" s="150">
        <f t="shared" si="127"/>
        <v>0</v>
      </c>
      <c r="G224" s="150">
        <f t="shared" si="128"/>
        <v>0</v>
      </c>
      <c r="H224" s="150">
        <f t="shared" si="129"/>
        <v>0</v>
      </c>
      <c r="I224" s="150">
        <f t="shared" si="130"/>
        <v>0</v>
      </c>
      <c r="J224" s="150">
        <f t="shared" si="131"/>
        <v>0</v>
      </c>
      <c r="K224" s="150">
        <f t="shared" si="132"/>
        <v>0</v>
      </c>
      <c r="L224" s="32">
        <f t="shared" si="163"/>
        <v>0</v>
      </c>
      <c r="M224" s="150">
        <f t="shared" si="133"/>
        <v>0</v>
      </c>
      <c r="N224" s="150">
        <f t="shared" si="134"/>
        <v>0</v>
      </c>
      <c r="O224" s="150">
        <f t="shared" si="135"/>
        <v>0</v>
      </c>
      <c r="P224" s="150">
        <f t="shared" si="136"/>
        <v>0</v>
      </c>
      <c r="Q224" s="150">
        <f t="shared" si="137"/>
        <v>0</v>
      </c>
      <c r="R224" s="150">
        <f t="shared" si="138"/>
        <v>0</v>
      </c>
      <c r="S224" s="150">
        <f t="shared" si="139"/>
        <v>0</v>
      </c>
      <c r="T224" s="28">
        <f t="shared" si="164"/>
        <v>0</v>
      </c>
      <c r="U224" s="150">
        <f t="shared" si="140"/>
        <v>0</v>
      </c>
      <c r="V224" s="150">
        <f t="shared" si="141"/>
        <v>0</v>
      </c>
      <c r="W224" s="150">
        <f t="shared" si="142"/>
        <v>0</v>
      </c>
      <c r="X224" s="150">
        <f t="shared" si="143"/>
        <v>0</v>
      </c>
      <c r="Y224" s="150">
        <f t="shared" si="144"/>
        <v>0</v>
      </c>
      <c r="Z224" s="150">
        <f t="shared" si="145"/>
        <v>0</v>
      </c>
      <c r="AA224" s="150">
        <f t="shared" si="146"/>
        <v>0</v>
      </c>
      <c r="AB224" s="24">
        <f t="shared" si="165"/>
        <v>0</v>
      </c>
      <c r="AC224" s="150">
        <f t="shared" si="147"/>
        <v>0</v>
      </c>
      <c r="AD224" s="150">
        <f t="shared" si="148"/>
        <v>0</v>
      </c>
      <c r="AE224" s="150">
        <f t="shared" si="149"/>
        <v>0</v>
      </c>
      <c r="AF224" s="150">
        <f t="shared" si="150"/>
        <v>0</v>
      </c>
      <c r="AG224" s="150">
        <f t="shared" si="151"/>
        <v>0</v>
      </c>
      <c r="AH224" s="150">
        <f t="shared" si="152"/>
        <v>0</v>
      </c>
      <c r="AI224" s="150">
        <f t="shared" si="153"/>
        <v>0</v>
      </c>
      <c r="AJ224" s="20">
        <f t="shared" si="166"/>
        <v>0</v>
      </c>
      <c r="AK224" s="150">
        <f t="shared" si="154"/>
        <v>0</v>
      </c>
      <c r="AL224" s="150">
        <f t="shared" si="155"/>
        <v>0</v>
      </c>
      <c r="AM224" s="150">
        <f t="shared" si="156"/>
        <v>0</v>
      </c>
      <c r="AN224" s="150">
        <f t="shared" si="157"/>
        <v>0</v>
      </c>
      <c r="AO224" s="150">
        <f t="shared" si="158"/>
        <v>0</v>
      </c>
      <c r="AP224" s="150">
        <f t="shared" si="159"/>
        <v>0</v>
      </c>
      <c r="AQ224" s="150">
        <f t="shared" si="160"/>
        <v>0</v>
      </c>
      <c r="AR224" s="17">
        <f t="shared" si="167"/>
        <v>0</v>
      </c>
      <c r="AS224" s="150">
        <f t="shared" si="161"/>
        <v>0</v>
      </c>
    </row>
    <row r="225" spans="4:45" x14ac:dyDescent="0.3">
      <c r="D225" s="36"/>
      <c r="E225" s="6">
        <f t="shared" si="168"/>
        <v>0</v>
      </c>
      <c r="F225" s="150">
        <f t="shared" si="127"/>
        <v>0</v>
      </c>
      <c r="G225" s="150">
        <f t="shared" si="128"/>
        <v>0</v>
      </c>
      <c r="H225" s="150">
        <f t="shared" si="129"/>
        <v>0</v>
      </c>
      <c r="I225" s="150">
        <f t="shared" si="130"/>
        <v>0</v>
      </c>
      <c r="J225" s="150">
        <f t="shared" si="131"/>
        <v>0</v>
      </c>
      <c r="K225" s="150">
        <f t="shared" si="132"/>
        <v>0</v>
      </c>
      <c r="L225" s="32">
        <f t="shared" si="163"/>
        <v>0</v>
      </c>
      <c r="M225" s="150">
        <f t="shared" si="133"/>
        <v>0</v>
      </c>
      <c r="N225" s="150">
        <f t="shared" si="134"/>
        <v>0</v>
      </c>
      <c r="O225" s="150">
        <f t="shared" si="135"/>
        <v>0</v>
      </c>
      <c r="P225" s="150">
        <f t="shared" si="136"/>
        <v>0</v>
      </c>
      <c r="Q225" s="150">
        <f t="shared" si="137"/>
        <v>0</v>
      </c>
      <c r="R225" s="150">
        <f t="shared" si="138"/>
        <v>0</v>
      </c>
      <c r="S225" s="150">
        <f t="shared" si="139"/>
        <v>0</v>
      </c>
      <c r="T225" s="28">
        <f t="shared" si="164"/>
        <v>0</v>
      </c>
      <c r="U225" s="150">
        <f t="shared" si="140"/>
        <v>0</v>
      </c>
      <c r="V225" s="150">
        <f t="shared" si="141"/>
        <v>0</v>
      </c>
      <c r="W225" s="150">
        <f t="shared" si="142"/>
        <v>0</v>
      </c>
      <c r="X225" s="150">
        <f t="shared" si="143"/>
        <v>0</v>
      </c>
      <c r="Y225" s="150">
        <f t="shared" si="144"/>
        <v>0</v>
      </c>
      <c r="Z225" s="150">
        <f t="shared" si="145"/>
        <v>0</v>
      </c>
      <c r="AA225" s="150">
        <f t="shared" si="146"/>
        <v>0</v>
      </c>
      <c r="AB225" s="24">
        <f t="shared" si="165"/>
        <v>0</v>
      </c>
      <c r="AC225" s="150">
        <f t="shared" si="147"/>
        <v>0</v>
      </c>
      <c r="AD225" s="150">
        <f t="shared" si="148"/>
        <v>0</v>
      </c>
      <c r="AE225" s="150">
        <f t="shared" si="149"/>
        <v>0</v>
      </c>
      <c r="AF225" s="150">
        <f t="shared" si="150"/>
        <v>0</v>
      </c>
      <c r="AG225" s="150">
        <f t="shared" si="151"/>
        <v>0</v>
      </c>
      <c r="AH225" s="150">
        <f t="shared" si="152"/>
        <v>0</v>
      </c>
      <c r="AI225" s="150">
        <f t="shared" si="153"/>
        <v>0</v>
      </c>
      <c r="AJ225" s="20">
        <f t="shared" si="166"/>
        <v>0</v>
      </c>
      <c r="AK225" s="150">
        <f t="shared" si="154"/>
        <v>0</v>
      </c>
      <c r="AL225" s="150">
        <f t="shared" si="155"/>
        <v>0</v>
      </c>
      <c r="AM225" s="150">
        <f t="shared" si="156"/>
        <v>0</v>
      </c>
      <c r="AN225" s="150">
        <f t="shared" si="157"/>
        <v>0</v>
      </c>
      <c r="AO225" s="150">
        <f t="shared" si="158"/>
        <v>0</v>
      </c>
      <c r="AP225" s="150">
        <f t="shared" si="159"/>
        <v>0</v>
      </c>
      <c r="AQ225" s="150">
        <f t="shared" si="160"/>
        <v>0</v>
      </c>
      <c r="AR225" s="17">
        <f t="shared" si="167"/>
        <v>0</v>
      </c>
      <c r="AS225" s="150">
        <f t="shared" si="161"/>
        <v>0</v>
      </c>
    </row>
    <row r="226" spans="4:45" x14ac:dyDescent="0.3">
      <c r="D226" s="36"/>
      <c r="E226" s="6">
        <f t="shared" si="168"/>
        <v>0</v>
      </c>
      <c r="F226" s="150">
        <f t="shared" si="127"/>
        <v>0</v>
      </c>
      <c r="G226" s="150">
        <f t="shared" si="128"/>
        <v>0</v>
      </c>
      <c r="H226" s="150">
        <f t="shared" si="129"/>
        <v>0</v>
      </c>
      <c r="I226" s="150">
        <f t="shared" si="130"/>
        <v>0</v>
      </c>
      <c r="J226" s="150">
        <f t="shared" si="131"/>
        <v>0</v>
      </c>
      <c r="K226" s="150">
        <f t="shared" si="132"/>
        <v>0</v>
      </c>
      <c r="L226" s="32">
        <f t="shared" si="163"/>
        <v>0</v>
      </c>
      <c r="M226" s="150">
        <f t="shared" si="133"/>
        <v>0</v>
      </c>
      <c r="N226" s="150">
        <f t="shared" si="134"/>
        <v>0</v>
      </c>
      <c r="O226" s="150">
        <f t="shared" si="135"/>
        <v>0</v>
      </c>
      <c r="P226" s="150">
        <f t="shared" si="136"/>
        <v>0</v>
      </c>
      <c r="Q226" s="150">
        <f t="shared" si="137"/>
        <v>0</v>
      </c>
      <c r="R226" s="150">
        <f t="shared" si="138"/>
        <v>0</v>
      </c>
      <c r="S226" s="150">
        <f t="shared" si="139"/>
        <v>0</v>
      </c>
      <c r="T226" s="28">
        <f t="shared" si="164"/>
        <v>0</v>
      </c>
      <c r="U226" s="150">
        <f t="shared" si="140"/>
        <v>0</v>
      </c>
      <c r="V226" s="150">
        <f t="shared" si="141"/>
        <v>0</v>
      </c>
      <c r="W226" s="150">
        <f t="shared" si="142"/>
        <v>0</v>
      </c>
      <c r="X226" s="150">
        <f t="shared" si="143"/>
        <v>0</v>
      </c>
      <c r="Y226" s="150">
        <f t="shared" si="144"/>
        <v>0</v>
      </c>
      <c r="Z226" s="150">
        <f t="shared" si="145"/>
        <v>0</v>
      </c>
      <c r="AA226" s="150">
        <f t="shared" si="146"/>
        <v>0</v>
      </c>
      <c r="AB226" s="24">
        <f t="shared" si="165"/>
        <v>0</v>
      </c>
      <c r="AC226" s="150">
        <f t="shared" si="147"/>
        <v>0</v>
      </c>
      <c r="AD226" s="150">
        <f t="shared" si="148"/>
        <v>0</v>
      </c>
      <c r="AE226" s="150">
        <f t="shared" si="149"/>
        <v>0</v>
      </c>
      <c r="AF226" s="150">
        <f t="shared" si="150"/>
        <v>0</v>
      </c>
      <c r="AG226" s="150">
        <f t="shared" si="151"/>
        <v>0</v>
      </c>
      <c r="AH226" s="150">
        <f t="shared" si="152"/>
        <v>0</v>
      </c>
      <c r="AI226" s="150">
        <f t="shared" si="153"/>
        <v>0</v>
      </c>
      <c r="AJ226" s="20">
        <f t="shared" si="166"/>
        <v>0</v>
      </c>
      <c r="AK226" s="150">
        <f t="shared" si="154"/>
        <v>0</v>
      </c>
      <c r="AL226" s="150">
        <f t="shared" si="155"/>
        <v>0</v>
      </c>
      <c r="AM226" s="150">
        <f t="shared" si="156"/>
        <v>0</v>
      </c>
      <c r="AN226" s="150">
        <f t="shared" si="157"/>
        <v>0</v>
      </c>
      <c r="AO226" s="150">
        <f t="shared" si="158"/>
        <v>0</v>
      </c>
      <c r="AP226" s="150">
        <f t="shared" si="159"/>
        <v>0</v>
      </c>
      <c r="AQ226" s="150">
        <f t="shared" si="160"/>
        <v>0</v>
      </c>
      <c r="AR226" s="17">
        <f t="shared" si="167"/>
        <v>0</v>
      </c>
      <c r="AS226" s="150">
        <f t="shared" si="161"/>
        <v>0</v>
      </c>
    </row>
    <row r="227" spans="4:45" x14ac:dyDescent="0.3">
      <c r="D227" s="36"/>
      <c r="E227" s="6">
        <f t="shared" si="168"/>
        <v>0</v>
      </c>
      <c r="F227" s="150">
        <f t="shared" si="127"/>
        <v>0</v>
      </c>
      <c r="G227" s="150">
        <f t="shared" si="128"/>
        <v>0</v>
      </c>
      <c r="H227" s="150">
        <f t="shared" si="129"/>
        <v>0</v>
      </c>
      <c r="I227" s="150">
        <f t="shared" si="130"/>
        <v>0</v>
      </c>
      <c r="J227" s="150">
        <f t="shared" si="131"/>
        <v>0</v>
      </c>
      <c r="K227" s="150">
        <f t="shared" si="132"/>
        <v>0</v>
      </c>
      <c r="L227" s="32">
        <f t="shared" si="163"/>
        <v>0</v>
      </c>
      <c r="M227" s="150">
        <f t="shared" si="133"/>
        <v>0</v>
      </c>
      <c r="N227" s="150">
        <f t="shared" si="134"/>
        <v>0</v>
      </c>
      <c r="O227" s="150">
        <f t="shared" si="135"/>
        <v>0</v>
      </c>
      <c r="P227" s="150">
        <f t="shared" si="136"/>
        <v>0</v>
      </c>
      <c r="Q227" s="150">
        <f t="shared" si="137"/>
        <v>0</v>
      </c>
      <c r="R227" s="150">
        <f t="shared" si="138"/>
        <v>0</v>
      </c>
      <c r="S227" s="150">
        <f t="shared" si="139"/>
        <v>0</v>
      </c>
      <c r="T227" s="28">
        <f t="shared" si="164"/>
        <v>0</v>
      </c>
      <c r="U227" s="150">
        <f t="shared" si="140"/>
        <v>0</v>
      </c>
      <c r="V227" s="150">
        <f t="shared" si="141"/>
        <v>0</v>
      </c>
      <c r="W227" s="150">
        <f t="shared" si="142"/>
        <v>0</v>
      </c>
      <c r="X227" s="150">
        <f t="shared" si="143"/>
        <v>0</v>
      </c>
      <c r="Y227" s="150">
        <f t="shared" si="144"/>
        <v>0</v>
      </c>
      <c r="Z227" s="150">
        <f t="shared" si="145"/>
        <v>0</v>
      </c>
      <c r="AA227" s="150">
        <f t="shared" si="146"/>
        <v>0</v>
      </c>
      <c r="AB227" s="24">
        <f t="shared" si="165"/>
        <v>0</v>
      </c>
      <c r="AC227" s="150">
        <f t="shared" si="147"/>
        <v>0</v>
      </c>
      <c r="AD227" s="150">
        <f t="shared" si="148"/>
        <v>0</v>
      </c>
      <c r="AE227" s="150">
        <f t="shared" si="149"/>
        <v>0</v>
      </c>
      <c r="AF227" s="150">
        <f t="shared" si="150"/>
        <v>0</v>
      </c>
      <c r="AG227" s="150">
        <f t="shared" si="151"/>
        <v>0</v>
      </c>
      <c r="AH227" s="150">
        <f t="shared" si="152"/>
        <v>0</v>
      </c>
      <c r="AI227" s="150">
        <f t="shared" si="153"/>
        <v>0</v>
      </c>
      <c r="AJ227" s="20">
        <f t="shared" si="166"/>
        <v>0</v>
      </c>
      <c r="AK227" s="150">
        <f t="shared" si="154"/>
        <v>0</v>
      </c>
      <c r="AL227" s="150">
        <f t="shared" si="155"/>
        <v>0</v>
      </c>
      <c r="AM227" s="150">
        <f t="shared" si="156"/>
        <v>0</v>
      </c>
      <c r="AN227" s="150">
        <f t="shared" si="157"/>
        <v>0</v>
      </c>
      <c r="AO227" s="150">
        <f t="shared" si="158"/>
        <v>0</v>
      </c>
      <c r="AP227" s="150">
        <f t="shared" si="159"/>
        <v>0</v>
      </c>
      <c r="AQ227" s="150">
        <f t="shared" si="160"/>
        <v>0</v>
      </c>
      <c r="AR227" s="17">
        <f t="shared" si="167"/>
        <v>0</v>
      </c>
      <c r="AS227" s="150">
        <f t="shared" si="161"/>
        <v>0</v>
      </c>
    </row>
    <row r="228" spans="4:45" x14ac:dyDescent="0.3">
      <c r="D228" s="36"/>
      <c r="E228" s="6">
        <f t="shared" si="168"/>
        <v>0</v>
      </c>
      <c r="F228" s="150">
        <f t="shared" si="127"/>
        <v>0</v>
      </c>
      <c r="G228" s="150">
        <f t="shared" si="128"/>
        <v>0</v>
      </c>
      <c r="H228" s="150">
        <f t="shared" si="129"/>
        <v>0</v>
      </c>
      <c r="I228" s="150">
        <f t="shared" si="130"/>
        <v>0</v>
      </c>
      <c r="J228" s="150">
        <f t="shared" si="131"/>
        <v>0</v>
      </c>
      <c r="K228" s="150">
        <f t="shared" si="132"/>
        <v>0</v>
      </c>
      <c r="L228" s="32">
        <f t="shared" si="163"/>
        <v>0</v>
      </c>
      <c r="M228" s="150">
        <f t="shared" si="133"/>
        <v>0</v>
      </c>
      <c r="N228" s="150">
        <f t="shared" si="134"/>
        <v>0</v>
      </c>
      <c r="O228" s="150">
        <f t="shared" si="135"/>
        <v>0</v>
      </c>
      <c r="P228" s="150">
        <f t="shared" si="136"/>
        <v>0</v>
      </c>
      <c r="Q228" s="150">
        <f t="shared" si="137"/>
        <v>0</v>
      </c>
      <c r="R228" s="150">
        <f t="shared" si="138"/>
        <v>0</v>
      </c>
      <c r="S228" s="150">
        <f t="shared" si="139"/>
        <v>0</v>
      </c>
      <c r="T228" s="28">
        <f t="shared" si="164"/>
        <v>0</v>
      </c>
      <c r="U228" s="150">
        <f t="shared" si="140"/>
        <v>0</v>
      </c>
      <c r="V228" s="150">
        <f t="shared" si="141"/>
        <v>0</v>
      </c>
      <c r="W228" s="150">
        <f t="shared" si="142"/>
        <v>0</v>
      </c>
      <c r="X228" s="150">
        <f t="shared" si="143"/>
        <v>0</v>
      </c>
      <c r="Y228" s="150">
        <f t="shared" si="144"/>
        <v>0</v>
      </c>
      <c r="Z228" s="150">
        <f t="shared" si="145"/>
        <v>0</v>
      </c>
      <c r="AA228" s="150">
        <f t="shared" si="146"/>
        <v>0</v>
      </c>
      <c r="AB228" s="24">
        <f t="shared" si="165"/>
        <v>0</v>
      </c>
      <c r="AC228" s="150">
        <f t="shared" si="147"/>
        <v>0</v>
      </c>
      <c r="AD228" s="150">
        <f t="shared" si="148"/>
        <v>0</v>
      </c>
      <c r="AE228" s="150">
        <f t="shared" si="149"/>
        <v>0</v>
      </c>
      <c r="AF228" s="150">
        <f t="shared" si="150"/>
        <v>0</v>
      </c>
      <c r="AG228" s="150">
        <f t="shared" si="151"/>
        <v>0</v>
      </c>
      <c r="AH228" s="150">
        <f t="shared" si="152"/>
        <v>0</v>
      </c>
      <c r="AI228" s="150">
        <f t="shared" si="153"/>
        <v>0</v>
      </c>
      <c r="AJ228" s="20">
        <f t="shared" si="166"/>
        <v>0</v>
      </c>
      <c r="AK228" s="150">
        <f t="shared" si="154"/>
        <v>0</v>
      </c>
      <c r="AL228" s="150">
        <f t="shared" si="155"/>
        <v>0</v>
      </c>
      <c r="AM228" s="150">
        <f t="shared" si="156"/>
        <v>0</v>
      </c>
      <c r="AN228" s="150">
        <f t="shared" si="157"/>
        <v>0</v>
      </c>
      <c r="AO228" s="150">
        <f t="shared" si="158"/>
        <v>0</v>
      </c>
      <c r="AP228" s="150">
        <f t="shared" si="159"/>
        <v>0</v>
      </c>
      <c r="AQ228" s="150">
        <f t="shared" si="160"/>
        <v>0</v>
      </c>
      <c r="AR228" s="17">
        <f t="shared" si="167"/>
        <v>0</v>
      </c>
      <c r="AS228" s="150">
        <f t="shared" si="161"/>
        <v>0</v>
      </c>
    </row>
    <row r="229" spans="4:45" x14ac:dyDescent="0.3">
      <c r="D229" s="36"/>
      <c r="E229" s="6">
        <f t="shared" si="168"/>
        <v>0</v>
      </c>
      <c r="F229" s="150">
        <f t="shared" si="127"/>
        <v>0</v>
      </c>
      <c r="G229" s="150">
        <f t="shared" si="128"/>
        <v>0</v>
      </c>
      <c r="H229" s="150">
        <f t="shared" si="129"/>
        <v>0</v>
      </c>
      <c r="I229" s="150">
        <f t="shared" si="130"/>
        <v>0</v>
      </c>
      <c r="J229" s="150">
        <f t="shared" si="131"/>
        <v>0</v>
      </c>
      <c r="K229" s="150">
        <f t="shared" si="132"/>
        <v>0</v>
      </c>
      <c r="L229" s="32">
        <f t="shared" si="163"/>
        <v>0</v>
      </c>
      <c r="M229" s="150">
        <f t="shared" si="133"/>
        <v>0</v>
      </c>
      <c r="N229" s="150">
        <f t="shared" si="134"/>
        <v>0</v>
      </c>
      <c r="O229" s="150">
        <f t="shared" si="135"/>
        <v>0</v>
      </c>
      <c r="P229" s="150">
        <f t="shared" si="136"/>
        <v>0</v>
      </c>
      <c r="Q229" s="150">
        <f t="shared" si="137"/>
        <v>0</v>
      </c>
      <c r="R229" s="150">
        <f t="shared" si="138"/>
        <v>0</v>
      </c>
      <c r="S229" s="150">
        <f t="shared" si="139"/>
        <v>0</v>
      </c>
      <c r="T229" s="28">
        <f t="shared" si="164"/>
        <v>0</v>
      </c>
      <c r="U229" s="150">
        <f t="shared" si="140"/>
        <v>0</v>
      </c>
      <c r="V229" s="150">
        <f t="shared" si="141"/>
        <v>0</v>
      </c>
      <c r="W229" s="150">
        <f t="shared" si="142"/>
        <v>0</v>
      </c>
      <c r="X229" s="150">
        <f t="shared" si="143"/>
        <v>0</v>
      </c>
      <c r="Y229" s="150">
        <f t="shared" si="144"/>
        <v>0</v>
      </c>
      <c r="Z229" s="150">
        <f t="shared" si="145"/>
        <v>0</v>
      </c>
      <c r="AA229" s="150">
        <f t="shared" si="146"/>
        <v>0</v>
      </c>
      <c r="AB229" s="24">
        <f t="shared" si="165"/>
        <v>0</v>
      </c>
      <c r="AC229" s="150">
        <f t="shared" si="147"/>
        <v>0</v>
      </c>
      <c r="AD229" s="150">
        <f t="shared" si="148"/>
        <v>0</v>
      </c>
      <c r="AE229" s="150">
        <f t="shared" si="149"/>
        <v>0</v>
      </c>
      <c r="AF229" s="150">
        <f t="shared" si="150"/>
        <v>0</v>
      </c>
      <c r="AG229" s="150">
        <f t="shared" si="151"/>
        <v>0</v>
      </c>
      <c r="AH229" s="150">
        <f t="shared" si="152"/>
        <v>0</v>
      </c>
      <c r="AI229" s="150">
        <f t="shared" si="153"/>
        <v>0</v>
      </c>
      <c r="AJ229" s="20">
        <f t="shared" si="166"/>
        <v>0</v>
      </c>
      <c r="AK229" s="150">
        <f t="shared" si="154"/>
        <v>0</v>
      </c>
      <c r="AL229" s="150">
        <f t="shared" si="155"/>
        <v>0</v>
      </c>
      <c r="AM229" s="150">
        <f t="shared" si="156"/>
        <v>0</v>
      </c>
      <c r="AN229" s="150">
        <f t="shared" si="157"/>
        <v>0</v>
      </c>
      <c r="AO229" s="150">
        <f t="shared" si="158"/>
        <v>0</v>
      </c>
      <c r="AP229" s="150">
        <f t="shared" si="159"/>
        <v>0</v>
      </c>
      <c r="AQ229" s="150">
        <f t="shared" si="160"/>
        <v>0</v>
      </c>
      <c r="AR229" s="17">
        <f t="shared" si="167"/>
        <v>0</v>
      </c>
      <c r="AS229" s="150">
        <f t="shared" si="161"/>
        <v>0</v>
      </c>
    </row>
    <row r="230" spans="4:45" x14ac:dyDescent="0.3">
      <c r="D230" s="36"/>
      <c r="E230" s="6">
        <f t="shared" si="168"/>
        <v>0</v>
      </c>
      <c r="F230" s="150">
        <f t="shared" si="127"/>
        <v>0</v>
      </c>
      <c r="G230" s="150">
        <f t="shared" si="128"/>
        <v>0</v>
      </c>
      <c r="H230" s="150">
        <f t="shared" si="129"/>
        <v>0</v>
      </c>
      <c r="I230" s="150">
        <f t="shared" si="130"/>
        <v>0</v>
      </c>
      <c r="J230" s="150">
        <f t="shared" si="131"/>
        <v>0</v>
      </c>
      <c r="K230" s="150">
        <f t="shared" si="132"/>
        <v>0</v>
      </c>
      <c r="L230" s="32">
        <f t="shared" si="163"/>
        <v>0</v>
      </c>
      <c r="M230" s="150">
        <f t="shared" si="133"/>
        <v>0</v>
      </c>
      <c r="N230" s="150">
        <f t="shared" si="134"/>
        <v>0</v>
      </c>
      <c r="O230" s="150">
        <f t="shared" si="135"/>
        <v>0</v>
      </c>
      <c r="P230" s="150">
        <f t="shared" si="136"/>
        <v>0</v>
      </c>
      <c r="Q230" s="150">
        <f t="shared" si="137"/>
        <v>0</v>
      </c>
      <c r="R230" s="150">
        <f t="shared" si="138"/>
        <v>0</v>
      </c>
      <c r="S230" s="150">
        <f t="shared" si="139"/>
        <v>0</v>
      </c>
      <c r="T230" s="28">
        <f t="shared" si="164"/>
        <v>0</v>
      </c>
      <c r="U230" s="150">
        <f t="shared" si="140"/>
        <v>0</v>
      </c>
      <c r="V230" s="150">
        <f t="shared" si="141"/>
        <v>0</v>
      </c>
      <c r="W230" s="150">
        <f t="shared" si="142"/>
        <v>0</v>
      </c>
      <c r="X230" s="150">
        <f t="shared" si="143"/>
        <v>0</v>
      </c>
      <c r="Y230" s="150">
        <f t="shared" si="144"/>
        <v>0</v>
      </c>
      <c r="Z230" s="150">
        <f t="shared" si="145"/>
        <v>0</v>
      </c>
      <c r="AA230" s="150">
        <f t="shared" si="146"/>
        <v>0</v>
      </c>
      <c r="AB230" s="24">
        <f t="shared" si="165"/>
        <v>0</v>
      </c>
      <c r="AC230" s="150">
        <f t="shared" si="147"/>
        <v>0</v>
      </c>
      <c r="AD230" s="150">
        <f t="shared" si="148"/>
        <v>0</v>
      </c>
      <c r="AE230" s="150">
        <f t="shared" si="149"/>
        <v>0</v>
      </c>
      <c r="AF230" s="150">
        <f t="shared" si="150"/>
        <v>0</v>
      </c>
      <c r="AG230" s="150">
        <f t="shared" si="151"/>
        <v>0</v>
      </c>
      <c r="AH230" s="150">
        <f t="shared" si="152"/>
        <v>0</v>
      </c>
      <c r="AI230" s="150">
        <f t="shared" si="153"/>
        <v>0</v>
      </c>
      <c r="AJ230" s="20">
        <f t="shared" si="166"/>
        <v>0</v>
      </c>
      <c r="AK230" s="150">
        <f t="shared" si="154"/>
        <v>0</v>
      </c>
      <c r="AL230" s="150">
        <f t="shared" si="155"/>
        <v>0</v>
      </c>
      <c r="AM230" s="150">
        <f t="shared" si="156"/>
        <v>0</v>
      </c>
      <c r="AN230" s="150">
        <f t="shared" si="157"/>
        <v>0</v>
      </c>
      <c r="AO230" s="150">
        <f t="shared" si="158"/>
        <v>0</v>
      </c>
      <c r="AP230" s="150">
        <f t="shared" si="159"/>
        <v>0</v>
      </c>
      <c r="AQ230" s="150">
        <f t="shared" si="160"/>
        <v>0</v>
      </c>
      <c r="AR230" s="17">
        <f t="shared" si="167"/>
        <v>0</v>
      </c>
      <c r="AS230" s="150">
        <f t="shared" si="161"/>
        <v>0</v>
      </c>
    </row>
    <row r="231" spans="4:45" x14ac:dyDescent="0.3">
      <c r="D231" s="36"/>
      <c r="E231" s="6">
        <f t="shared" si="168"/>
        <v>0</v>
      </c>
      <c r="F231" s="150">
        <f t="shared" si="127"/>
        <v>0</v>
      </c>
      <c r="G231" s="150">
        <f t="shared" si="128"/>
        <v>0</v>
      </c>
      <c r="H231" s="150">
        <f t="shared" si="129"/>
        <v>0</v>
      </c>
      <c r="I231" s="150">
        <f t="shared" si="130"/>
        <v>0</v>
      </c>
      <c r="J231" s="150">
        <f t="shared" si="131"/>
        <v>0</v>
      </c>
      <c r="K231" s="150">
        <f t="shared" si="132"/>
        <v>0</v>
      </c>
      <c r="L231" s="32">
        <f t="shared" si="163"/>
        <v>0</v>
      </c>
      <c r="M231" s="150">
        <f t="shared" si="133"/>
        <v>0</v>
      </c>
      <c r="N231" s="150">
        <f t="shared" si="134"/>
        <v>0</v>
      </c>
      <c r="O231" s="150">
        <f t="shared" si="135"/>
        <v>0</v>
      </c>
      <c r="P231" s="150">
        <f t="shared" si="136"/>
        <v>0</v>
      </c>
      <c r="Q231" s="150">
        <f t="shared" si="137"/>
        <v>0</v>
      </c>
      <c r="R231" s="150">
        <f t="shared" si="138"/>
        <v>0</v>
      </c>
      <c r="S231" s="150">
        <f t="shared" si="139"/>
        <v>0</v>
      </c>
      <c r="T231" s="28">
        <f t="shared" si="164"/>
        <v>0</v>
      </c>
      <c r="U231" s="150">
        <f t="shared" si="140"/>
        <v>0</v>
      </c>
      <c r="V231" s="150">
        <f t="shared" si="141"/>
        <v>0</v>
      </c>
      <c r="W231" s="150">
        <f t="shared" si="142"/>
        <v>0</v>
      </c>
      <c r="X231" s="150">
        <f t="shared" si="143"/>
        <v>0</v>
      </c>
      <c r="Y231" s="150">
        <f t="shared" si="144"/>
        <v>0</v>
      </c>
      <c r="Z231" s="150">
        <f t="shared" si="145"/>
        <v>0</v>
      </c>
      <c r="AA231" s="150">
        <f t="shared" si="146"/>
        <v>0</v>
      </c>
      <c r="AB231" s="24">
        <f t="shared" si="165"/>
        <v>0</v>
      </c>
      <c r="AC231" s="150">
        <f t="shared" si="147"/>
        <v>0</v>
      </c>
      <c r="AD231" s="150">
        <f t="shared" si="148"/>
        <v>0</v>
      </c>
      <c r="AE231" s="150">
        <f t="shared" si="149"/>
        <v>0</v>
      </c>
      <c r="AF231" s="150">
        <f t="shared" si="150"/>
        <v>0</v>
      </c>
      <c r="AG231" s="150">
        <f t="shared" si="151"/>
        <v>0</v>
      </c>
      <c r="AH231" s="150">
        <f t="shared" si="152"/>
        <v>0</v>
      </c>
      <c r="AI231" s="150">
        <f t="shared" si="153"/>
        <v>0</v>
      </c>
      <c r="AJ231" s="20">
        <f t="shared" si="166"/>
        <v>0</v>
      </c>
      <c r="AK231" s="150">
        <f t="shared" si="154"/>
        <v>0</v>
      </c>
      <c r="AL231" s="150">
        <f t="shared" si="155"/>
        <v>0</v>
      </c>
      <c r="AM231" s="150">
        <f t="shared" si="156"/>
        <v>0</v>
      </c>
      <c r="AN231" s="150">
        <f t="shared" si="157"/>
        <v>0</v>
      </c>
      <c r="AO231" s="150">
        <f t="shared" si="158"/>
        <v>0</v>
      </c>
      <c r="AP231" s="150">
        <f t="shared" si="159"/>
        <v>0</v>
      </c>
      <c r="AQ231" s="150">
        <f t="shared" si="160"/>
        <v>0</v>
      </c>
      <c r="AR231" s="17">
        <f t="shared" si="167"/>
        <v>0</v>
      </c>
      <c r="AS231" s="150">
        <f t="shared" si="161"/>
        <v>0</v>
      </c>
    </row>
    <row r="232" spans="4:45" x14ac:dyDescent="0.3">
      <c r="D232" s="36"/>
      <c r="E232" s="6">
        <f t="shared" si="168"/>
        <v>0</v>
      </c>
      <c r="F232" s="150">
        <f t="shared" si="127"/>
        <v>0</v>
      </c>
      <c r="G232" s="150">
        <f t="shared" si="128"/>
        <v>0</v>
      </c>
      <c r="H232" s="150">
        <f t="shared" si="129"/>
        <v>0</v>
      </c>
      <c r="I232" s="150">
        <f t="shared" si="130"/>
        <v>0</v>
      </c>
      <c r="J232" s="150">
        <f t="shared" si="131"/>
        <v>0</v>
      </c>
      <c r="K232" s="150">
        <f t="shared" si="132"/>
        <v>0</v>
      </c>
      <c r="L232" s="32">
        <f t="shared" si="163"/>
        <v>0</v>
      </c>
      <c r="M232" s="150">
        <f t="shared" si="133"/>
        <v>0</v>
      </c>
      <c r="N232" s="150">
        <f t="shared" si="134"/>
        <v>0</v>
      </c>
      <c r="O232" s="150">
        <f t="shared" si="135"/>
        <v>0</v>
      </c>
      <c r="P232" s="150">
        <f t="shared" si="136"/>
        <v>0</v>
      </c>
      <c r="Q232" s="150">
        <f t="shared" si="137"/>
        <v>0</v>
      </c>
      <c r="R232" s="150">
        <f t="shared" si="138"/>
        <v>0</v>
      </c>
      <c r="S232" s="150">
        <f t="shared" si="139"/>
        <v>0</v>
      </c>
      <c r="T232" s="28">
        <f t="shared" si="164"/>
        <v>0</v>
      </c>
      <c r="U232" s="150">
        <f t="shared" si="140"/>
        <v>0</v>
      </c>
      <c r="V232" s="150">
        <f t="shared" si="141"/>
        <v>0</v>
      </c>
      <c r="W232" s="150">
        <f t="shared" si="142"/>
        <v>0</v>
      </c>
      <c r="X232" s="150">
        <f t="shared" si="143"/>
        <v>0</v>
      </c>
      <c r="Y232" s="150">
        <f t="shared" si="144"/>
        <v>0</v>
      </c>
      <c r="Z232" s="150">
        <f t="shared" si="145"/>
        <v>0</v>
      </c>
      <c r="AA232" s="150">
        <f t="shared" si="146"/>
        <v>0</v>
      </c>
      <c r="AB232" s="24">
        <f t="shared" si="165"/>
        <v>0</v>
      </c>
      <c r="AC232" s="150">
        <f t="shared" si="147"/>
        <v>0</v>
      </c>
      <c r="AD232" s="150">
        <f t="shared" si="148"/>
        <v>0</v>
      </c>
      <c r="AE232" s="150">
        <f t="shared" si="149"/>
        <v>0</v>
      </c>
      <c r="AF232" s="150">
        <f t="shared" si="150"/>
        <v>0</v>
      </c>
      <c r="AG232" s="150">
        <f t="shared" si="151"/>
        <v>0</v>
      </c>
      <c r="AH232" s="150">
        <f t="shared" si="152"/>
        <v>0</v>
      </c>
      <c r="AI232" s="150">
        <f t="shared" si="153"/>
        <v>0</v>
      </c>
      <c r="AJ232" s="20">
        <f t="shared" si="166"/>
        <v>0</v>
      </c>
      <c r="AK232" s="150">
        <f t="shared" si="154"/>
        <v>0</v>
      </c>
      <c r="AL232" s="150">
        <f t="shared" si="155"/>
        <v>0</v>
      </c>
      <c r="AM232" s="150">
        <f t="shared" si="156"/>
        <v>0</v>
      </c>
      <c r="AN232" s="150">
        <f t="shared" si="157"/>
        <v>0</v>
      </c>
      <c r="AO232" s="150">
        <f t="shared" si="158"/>
        <v>0</v>
      </c>
      <c r="AP232" s="150">
        <f t="shared" si="159"/>
        <v>0</v>
      </c>
      <c r="AQ232" s="150">
        <f t="shared" si="160"/>
        <v>0</v>
      </c>
      <c r="AR232" s="17">
        <f t="shared" si="167"/>
        <v>0</v>
      </c>
      <c r="AS232" s="150">
        <f t="shared" si="161"/>
        <v>0</v>
      </c>
    </row>
    <row r="233" spans="4:45" x14ac:dyDescent="0.3">
      <c r="D233" s="36"/>
      <c r="E233" s="6">
        <f t="shared" si="168"/>
        <v>0</v>
      </c>
      <c r="F233" s="150">
        <f t="shared" si="127"/>
        <v>0</v>
      </c>
      <c r="G233" s="150">
        <f t="shared" si="128"/>
        <v>0</v>
      </c>
      <c r="H233" s="150">
        <f t="shared" si="129"/>
        <v>0</v>
      </c>
      <c r="I233" s="150">
        <f t="shared" si="130"/>
        <v>0</v>
      </c>
      <c r="J233" s="150">
        <f t="shared" si="131"/>
        <v>0</v>
      </c>
      <c r="K233" s="150">
        <f t="shared" si="132"/>
        <v>0</v>
      </c>
      <c r="L233" s="32">
        <f t="shared" si="163"/>
        <v>0</v>
      </c>
      <c r="M233" s="150">
        <f t="shared" si="133"/>
        <v>0</v>
      </c>
      <c r="N233" s="150">
        <f t="shared" si="134"/>
        <v>0</v>
      </c>
      <c r="O233" s="150">
        <f t="shared" si="135"/>
        <v>0</v>
      </c>
      <c r="P233" s="150">
        <f t="shared" si="136"/>
        <v>0</v>
      </c>
      <c r="Q233" s="150">
        <f t="shared" si="137"/>
        <v>0</v>
      </c>
      <c r="R233" s="150">
        <f t="shared" si="138"/>
        <v>0</v>
      </c>
      <c r="S233" s="150">
        <f t="shared" si="139"/>
        <v>0</v>
      </c>
      <c r="T233" s="28">
        <f t="shared" si="164"/>
        <v>0</v>
      </c>
      <c r="U233" s="150">
        <f t="shared" si="140"/>
        <v>0</v>
      </c>
      <c r="V233" s="150">
        <f t="shared" si="141"/>
        <v>0</v>
      </c>
      <c r="W233" s="150">
        <f t="shared" si="142"/>
        <v>0</v>
      </c>
      <c r="X233" s="150">
        <f t="shared" si="143"/>
        <v>0</v>
      </c>
      <c r="Y233" s="150">
        <f t="shared" si="144"/>
        <v>0</v>
      </c>
      <c r="Z233" s="150">
        <f t="shared" si="145"/>
        <v>0</v>
      </c>
      <c r="AA233" s="150">
        <f t="shared" si="146"/>
        <v>0</v>
      </c>
      <c r="AB233" s="24">
        <f t="shared" si="165"/>
        <v>0</v>
      </c>
      <c r="AC233" s="150">
        <f t="shared" si="147"/>
        <v>0</v>
      </c>
      <c r="AD233" s="150">
        <f t="shared" si="148"/>
        <v>0</v>
      </c>
      <c r="AE233" s="150">
        <f t="shared" si="149"/>
        <v>0</v>
      </c>
      <c r="AF233" s="150">
        <f t="shared" si="150"/>
        <v>0</v>
      </c>
      <c r="AG233" s="150">
        <f t="shared" si="151"/>
        <v>0</v>
      </c>
      <c r="AH233" s="150">
        <f t="shared" si="152"/>
        <v>0</v>
      </c>
      <c r="AI233" s="150">
        <f t="shared" si="153"/>
        <v>0</v>
      </c>
      <c r="AJ233" s="20">
        <f t="shared" si="166"/>
        <v>0</v>
      </c>
      <c r="AK233" s="150">
        <f t="shared" si="154"/>
        <v>0</v>
      </c>
      <c r="AL233" s="150">
        <f t="shared" si="155"/>
        <v>0</v>
      </c>
      <c r="AM233" s="150">
        <f t="shared" si="156"/>
        <v>0</v>
      </c>
      <c r="AN233" s="150">
        <f t="shared" si="157"/>
        <v>0</v>
      </c>
      <c r="AO233" s="150">
        <f t="shared" si="158"/>
        <v>0</v>
      </c>
      <c r="AP233" s="150">
        <f t="shared" si="159"/>
        <v>0</v>
      </c>
      <c r="AQ233" s="150">
        <f t="shared" si="160"/>
        <v>0</v>
      </c>
      <c r="AR233" s="17">
        <f t="shared" si="167"/>
        <v>0</v>
      </c>
      <c r="AS233" s="150">
        <f t="shared" si="161"/>
        <v>0</v>
      </c>
    </row>
    <row r="234" spans="4:45" x14ac:dyDescent="0.3">
      <c r="D234" s="36"/>
      <c r="E234" s="6">
        <f t="shared" si="168"/>
        <v>0</v>
      </c>
      <c r="F234" s="150">
        <f t="shared" si="127"/>
        <v>0</v>
      </c>
      <c r="G234" s="150">
        <f t="shared" si="128"/>
        <v>0</v>
      </c>
      <c r="H234" s="150">
        <f t="shared" si="129"/>
        <v>0</v>
      </c>
      <c r="I234" s="150">
        <f t="shared" si="130"/>
        <v>0</v>
      </c>
      <c r="J234" s="150">
        <f t="shared" si="131"/>
        <v>0</v>
      </c>
      <c r="K234" s="150">
        <f t="shared" si="132"/>
        <v>0</v>
      </c>
      <c r="L234" s="32">
        <f t="shared" si="163"/>
        <v>0</v>
      </c>
      <c r="M234" s="150">
        <f t="shared" si="133"/>
        <v>0</v>
      </c>
      <c r="N234" s="150">
        <f t="shared" si="134"/>
        <v>0</v>
      </c>
      <c r="O234" s="150">
        <f t="shared" si="135"/>
        <v>0</v>
      </c>
      <c r="P234" s="150">
        <f t="shared" si="136"/>
        <v>0</v>
      </c>
      <c r="Q234" s="150">
        <f t="shared" si="137"/>
        <v>0</v>
      </c>
      <c r="R234" s="150">
        <f t="shared" si="138"/>
        <v>0</v>
      </c>
      <c r="S234" s="150">
        <f t="shared" si="139"/>
        <v>0</v>
      </c>
      <c r="T234" s="28">
        <f t="shared" si="164"/>
        <v>0</v>
      </c>
      <c r="U234" s="150">
        <f t="shared" si="140"/>
        <v>0</v>
      </c>
      <c r="V234" s="150">
        <f t="shared" si="141"/>
        <v>0</v>
      </c>
      <c r="W234" s="150">
        <f t="shared" si="142"/>
        <v>0</v>
      </c>
      <c r="X234" s="150">
        <f t="shared" si="143"/>
        <v>0</v>
      </c>
      <c r="Y234" s="150">
        <f t="shared" si="144"/>
        <v>0</v>
      </c>
      <c r="Z234" s="150">
        <f t="shared" si="145"/>
        <v>0</v>
      </c>
      <c r="AA234" s="150">
        <f t="shared" si="146"/>
        <v>0</v>
      </c>
      <c r="AB234" s="24">
        <f t="shared" si="165"/>
        <v>0</v>
      </c>
      <c r="AC234" s="150">
        <f t="shared" si="147"/>
        <v>0</v>
      </c>
      <c r="AD234" s="150">
        <f t="shared" si="148"/>
        <v>0</v>
      </c>
      <c r="AE234" s="150">
        <f t="shared" si="149"/>
        <v>0</v>
      </c>
      <c r="AF234" s="150">
        <f t="shared" si="150"/>
        <v>0</v>
      </c>
      <c r="AG234" s="150">
        <f t="shared" si="151"/>
        <v>0</v>
      </c>
      <c r="AH234" s="150">
        <f t="shared" si="152"/>
        <v>0</v>
      </c>
      <c r="AI234" s="150">
        <f t="shared" si="153"/>
        <v>0</v>
      </c>
      <c r="AJ234" s="20">
        <f t="shared" si="166"/>
        <v>0</v>
      </c>
      <c r="AK234" s="150">
        <f t="shared" si="154"/>
        <v>0</v>
      </c>
      <c r="AL234" s="150">
        <f t="shared" si="155"/>
        <v>0</v>
      </c>
      <c r="AM234" s="150">
        <f t="shared" si="156"/>
        <v>0</v>
      </c>
      <c r="AN234" s="150">
        <f t="shared" si="157"/>
        <v>0</v>
      </c>
      <c r="AO234" s="150">
        <f t="shared" si="158"/>
        <v>0</v>
      </c>
      <c r="AP234" s="150">
        <f t="shared" si="159"/>
        <v>0</v>
      </c>
      <c r="AQ234" s="150">
        <f t="shared" si="160"/>
        <v>0</v>
      </c>
      <c r="AR234" s="17">
        <f t="shared" si="167"/>
        <v>0</v>
      </c>
      <c r="AS234" s="150">
        <f t="shared" si="161"/>
        <v>0</v>
      </c>
    </row>
    <row r="235" spans="4:45" x14ac:dyDescent="0.3">
      <c r="D235" s="36"/>
      <c r="E235" s="6">
        <f t="shared" si="168"/>
        <v>0</v>
      </c>
      <c r="F235" s="150">
        <f t="shared" si="127"/>
        <v>0</v>
      </c>
      <c r="G235" s="150">
        <f t="shared" si="128"/>
        <v>0</v>
      </c>
      <c r="H235" s="150">
        <f t="shared" si="129"/>
        <v>0</v>
      </c>
      <c r="I235" s="150">
        <f t="shared" si="130"/>
        <v>0</v>
      </c>
      <c r="J235" s="150">
        <f t="shared" si="131"/>
        <v>0</v>
      </c>
      <c r="K235" s="150">
        <f t="shared" si="132"/>
        <v>0</v>
      </c>
      <c r="L235" s="32">
        <f t="shared" si="163"/>
        <v>0</v>
      </c>
      <c r="M235" s="150">
        <f t="shared" si="133"/>
        <v>0</v>
      </c>
      <c r="N235" s="150">
        <f t="shared" si="134"/>
        <v>0</v>
      </c>
      <c r="O235" s="150">
        <f t="shared" si="135"/>
        <v>0</v>
      </c>
      <c r="P235" s="150">
        <f t="shared" si="136"/>
        <v>0</v>
      </c>
      <c r="Q235" s="150">
        <f t="shared" si="137"/>
        <v>0</v>
      </c>
      <c r="R235" s="150">
        <f t="shared" si="138"/>
        <v>0</v>
      </c>
      <c r="S235" s="150">
        <f t="shared" si="139"/>
        <v>0</v>
      </c>
      <c r="T235" s="28">
        <f t="shared" si="164"/>
        <v>0</v>
      </c>
      <c r="U235" s="150">
        <f t="shared" si="140"/>
        <v>0</v>
      </c>
      <c r="V235" s="150">
        <f t="shared" si="141"/>
        <v>0</v>
      </c>
      <c r="W235" s="150">
        <f t="shared" si="142"/>
        <v>0</v>
      </c>
      <c r="X235" s="150">
        <f t="shared" si="143"/>
        <v>0</v>
      </c>
      <c r="Y235" s="150">
        <f t="shared" si="144"/>
        <v>0</v>
      </c>
      <c r="Z235" s="150">
        <f t="shared" si="145"/>
        <v>0</v>
      </c>
      <c r="AA235" s="150">
        <f t="shared" si="146"/>
        <v>0</v>
      </c>
      <c r="AB235" s="24">
        <f t="shared" si="165"/>
        <v>0</v>
      </c>
      <c r="AC235" s="150">
        <f t="shared" si="147"/>
        <v>0</v>
      </c>
      <c r="AD235" s="150">
        <f t="shared" si="148"/>
        <v>0</v>
      </c>
      <c r="AE235" s="150">
        <f t="shared" si="149"/>
        <v>0</v>
      </c>
      <c r="AF235" s="150">
        <f t="shared" si="150"/>
        <v>0</v>
      </c>
      <c r="AG235" s="150">
        <f t="shared" si="151"/>
        <v>0</v>
      </c>
      <c r="AH235" s="150">
        <f t="shared" si="152"/>
        <v>0</v>
      </c>
      <c r="AI235" s="150">
        <f t="shared" si="153"/>
        <v>0</v>
      </c>
      <c r="AJ235" s="20">
        <f t="shared" si="166"/>
        <v>0</v>
      </c>
      <c r="AK235" s="150">
        <f t="shared" si="154"/>
        <v>0</v>
      </c>
      <c r="AL235" s="150">
        <f t="shared" si="155"/>
        <v>0</v>
      </c>
      <c r="AM235" s="150">
        <f t="shared" si="156"/>
        <v>0</v>
      </c>
      <c r="AN235" s="150">
        <f t="shared" si="157"/>
        <v>0</v>
      </c>
      <c r="AO235" s="150">
        <f t="shared" si="158"/>
        <v>0</v>
      </c>
      <c r="AP235" s="150">
        <f t="shared" si="159"/>
        <v>0</v>
      </c>
      <c r="AQ235" s="150">
        <f t="shared" si="160"/>
        <v>0</v>
      </c>
      <c r="AR235" s="17">
        <f t="shared" si="167"/>
        <v>0</v>
      </c>
      <c r="AS235" s="150">
        <f t="shared" si="161"/>
        <v>0</v>
      </c>
    </row>
    <row r="236" spans="4:45" x14ac:dyDescent="0.3">
      <c r="D236" s="36"/>
      <c r="E236" s="6">
        <f t="shared" si="168"/>
        <v>0</v>
      </c>
      <c r="F236" s="150">
        <f t="shared" si="127"/>
        <v>0</v>
      </c>
      <c r="G236" s="150">
        <f t="shared" si="128"/>
        <v>0</v>
      </c>
      <c r="H236" s="150">
        <f t="shared" si="129"/>
        <v>0</v>
      </c>
      <c r="I236" s="150">
        <f t="shared" si="130"/>
        <v>0</v>
      </c>
      <c r="J236" s="150">
        <f t="shared" si="131"/>
        <v>0</v>
      </c>
      <c r="K236" s="150">
        <f t="shared" si="132"/>
        <v>0</v>
      </c>
      <c r="L236" s="32">
        <f t="shared" si="163"/>
        <v>0</v>
      </c>
      <c r="M236" s="150">
        <f t="shared" si="133"/>
        <v>0</v>
      </c>
      <c r="N236" s="150">
        <f t="shared" si="134"/>
        <v>0</v>
      </c>
      <c r="O236" s="150">
        <f t="shared" si="135"/>
        <v>0</v>
      </c>
      <c r="P236" s="150">
        <f t="shared" si="136"/>
        <v>0</v>
      </c>
      <c r="Q236" s="150">
        <f t="shared" si="137"/>
        <v>0</v>
      </c>
      <c r="R236" s="150">
        <f t="shared" si="138"/>
        <v>0</v>
      </c>
      <c r="S236" s="150">
        <f t="shared" si="139"/>
        <v>0</v>
      </c>
      <c r="T236" s="28">
        <f t="shared" si="164"/>
        <v>0</v>
      </c>
      <c r="U236" s="150">
        <f t="shared" si="140"/>
        <v>0</v>
      </c>
      <c r="V236" s="150">
        <f t="shared" si="141"/>
        <v>0</v>
      </c>
      <c r="W236" s="150">
        <f t="shared" si="142"/>
        <v>0</v>
      </c>
      <c r="X236" s="150">
        <f t="shared" si="143"/>
        <v>0</v>
      </c>
      <c r="Y236" s="150">
        <f t="shared" si="144"/>
        <v>0</v>
      </c>
      <c r="Z236" s="150">
        <f t="shared" si="145"/>
        <v>0</v>
      </c>
      <c r="AA236" s="150">
        <f t="shared" si="146"/>
        <v>0</v>
      </c>
      <c r="AB236" s="24">
        <f t="shared" si="165"/>
        <v>0</v>
      </c>
      <c r="AC236" s="150">
        <f t="shared" si="147"/>
        <v>0</v>
      </c>
      <c r="AD236" s="150">
        <f t="shared" si="148"/>
        <v>0</v>
      </c>
      <c r="AE236" s="150">
        <f t="shared" si="149"/>
        <v>0</v>
      </c>
      <c r="AF236" s="150">
        <f t="shared" si="150"/>
        <v>0</v>
      </c>
      <c r="AG236" s="150">
        <f t="shared" si="151"/>
        <v>0</v>
      </c>
      <c r="AH236" s="150">
        <f t="shared" si="152"/>
        <v>0</v>
      </c>
      <c r="AI236" s="150">
        <f t="shared" si="153"/>
        <v>0</v>
      </c>
      <c r="AJ236" s="20">
        <f t="shared" si="166"/>
        <v>0</v>
      </c>
      <c r="AK236" s="150">
        <f t="shared" si="154"/>
        <v>0</v>
      </c>
      <c r="AL236" s="150">
        <f t="shared" si="155"/>
        <v>0</v>
      </c>
      <c r="AM236" s="150">
        <f t="shared" si="156"/>
        <v>0</v>
      </c>
      <c r="AN236" s="150">
        <f t="shared" si="157"/>
        <v>0</v>
      </c>
      <c r="AO236" s="150">
        <f t="shared" si="158"/>
        <v>0</v>
      </c>
      <c r="AP236" s="150">
        <f t="shared" si="159"/>
        <v>0</v>
      </c>
      <c r="AQ236" s="150">
        <f t="shared" si="160"/>
        <v>0</v>
      </c>
      <c r="AR236" s="17">
        <f t="shared" si="167"/>
        <v>0</v>
      </c>
      <c r="AS236" s="150">
        <f t="shared" si="161"/>
        <v>0</v>
      </c>
    </row>
    <row r="237" spans="4:45" x14ac:dyDescent="0.3">
      <c r="D237" s="36"/>
      <c r="E237" s="6">
        <f t="shared" si="168"/>
        <v>0</v>
      </c>
      <c r="F237" s="150">
        <f t="shared" si="127"/>
        <v>0</v>
      </c>
      <c r="G237" s="150">
        <f t="shared" si="128"/>
        <v>0</v>
      </c>
      <c r="H237" s="150">
        <f t="shared" si="129"/>
        <v>0</v>
      </c>
      <c r="I237" s="150">
        <f t="shared" si="130"/>
        <v>0</v>
      </c>
      <c r="J237" s="150">
        <f t="shared" si="131"/>
        <v>0</v>
      </c>
      <c r="K237" s="150">
        <f t="shared" si="132"/>
        <v>0</v>
      </c>
      <c r="L237" s="32">
        <f t="shared" si="163"/>
        <v>0</v>
      </c>
      <c r="M237" s="150">
        <f t="shared" si="133"/>
        <v>0</v>
      </c>
      <c r="N237" s="150">
        <f t="shared" si="134"/>
        <v>0</v>
      </c>
      <c r="O237" s="150">
        <f t="shared" si="135"/>
        <v>0</v>
      </c>
      <c r="P237" s="150">
        <f t="shared" si="136"/>
        <v>0</v>
      </c>
      <c r="Q237" s="150">
        <f t="shared" si="137"/>
        <v>0</v>
      </c>
      <c r="R237" s="150">
        <f t="shared" si="138"/>
        <v>0</v>
      </c>
      <c r="S237" s="150">
        <f t="shared" si="139"/>
        <v>0</v>
      </c>
      <c r="T237" s="28">
        <f t="shared" si="164"/>
        <v>0</v>
      </c>
      <c r="U237" s="150">
        <f t="shared" si="140"/>
        <v>0</v>
      </c>
      <c r="V237" s="150">
        <f t="shared" si="141"/>
        <v>0</v>
      </c>
      <c r="W237" s="150">
        <f t="shared" si="142"/>
        <v>0</v>
      </c>
      <c r="X237" s="150">
        <f t="shared" si="143"/>
        <v>0</v>
      </c>
      <c r="Y237" s="150">
        <f t="shared" si="144"/>
        <v>0</v>
      </c>
      <c r="Z237" s="150">
        <f t="shared" si="145"/>
        <v>0</v>
      </c>
      <c r="AA237" s="150">
        <f t="shared" si="146"/>
        <v>0</v>
      </c>
      <c r="AB237" s="24">
        <f t="shared" si="165"/>
        <v>0</v>
      </c>
      <c r="AC237" s="150">
        <f t="shared" si="147"/>
        <v>0</v>
      </c>
      <c r="AD237" s="150">
        <f t="shared" si="148"/>
        <v>0</v>
      </c>
      <c r="AE237" s="150">
        <f t="shared" si="149"/>
        <v>0</v>
      </c>
      <c r="AF237" s="150">
        <f t="shared" si="150"/>
        <v>0</v>
      </c>
      <c r="AG237" s="150">
        <f t="shared" si="151"/>
        <v>0</v>
      </c>
      <c r="AH237" s="150">
        <f t="shared" si="152"/>
        <v>0</v>
      </c>
      <c r="AI237" s="150">
        <f t="shared" si="153"/>
        <v>0</v>
      </c>
      <c r="AJ237" s="20">
        <f t="shared" si="166"/>
        <v>0</v>
      </c>
      <c r="AK237" s="150">
        <f t="shared" si="154"/>
        <v>0</v>
      </c>
      <c r="AL237" s="150">
        <f t="shared" si="155"/>
        <v>0</v>
      </c>
      <c r="AM237" s="150">
        <f t="shared" si="156"/>
        <v>0</v>
      </c>
      <c r="AN237" s="150">
        <f t="shared" si="157"/>
        <v>0</v>
      </c>
      <c r="AO237" s="150">
        <f t="shared" si="158"/>
        <v>0</v>
      </c>
      <c r="AP237" s="150">
        <f t="shared" si="159"/>
        <v>0</v>
      </c>
      <c r="AQ237" s="150">
        <f t="shared" si="160"/>
        <v>0</v>
      </c>
      <c r="AR237" s="17">
        <f t="shared" si="167"/>
        <v>0</v>
      </c>
      <c r="AS237" s="150">
        <f t="shared" si="161"/>
        <v>0</v>
      </c>
    </row>
    <row r="238" spans="4:45" x14ac:dyDescent="0.3">
      <c r="D238" s="36"/>
      <c r="E238" s="6">
        <f t="shared" si="168"/>
        <v>0</v>
      </c>
      <c r="F238" s="150">
        <f t="shared" si="127"/>
        <v>0</v>
      </c>
      <c r="G238" s="150">
        <f t="shared" si="128"/>
        <v>0</v>
      </c>
      <c r="H238" s="150">
        <f t="shared" si="129"/>
        <v>0</v>
      </c>
      <c r="I238" s="150">
        <f t="shared" si="130"/>
        <v>0</v>
      </c>
      <c r="J238" s="150">
        <f t="shared" si="131"/>
        <v>0</v>
      </c>
      <c r="K238" s="150">
        <f t="shared" si="132"/>
        <v>0</v>
      </c>
      <c r="L238" s="32">
        <f t="shared" si="163"/>
        <v>0</v>
      </c>
      <c r="M238" s="150">
        <f t="shared" si="133"/>
        <v>0</v>
      </c>
      <c r="N238" s="150">
        <f t="shared" si="134"/>
        <v>0</v>
      </c>
      <c r="O238" s="150">
        <f t="shared" si="135"/>
        <v>0</v>
      </c>
      <c r="P238" s="150">
        <f t="shared" si="136"/>
        <v>0</v>
      </c>
      <c r="Q238" s="150">
        <f t="shared" si="137"/>
        <v>0</v>
      </c>
      <c r="R238" s="150">
        <f t="shared" si="138"/>
        <v>0</v>
      </c>
      <c r="S238" s="150">
        <f t="shared" si="139"/>
        <v>0</v>
      </c>
      <c r="T238" s="28">
        <f t="shared" si="164"/>
        <v>0</v>
      </c>
      <c r="U238" s="150">
        <f t="shared" si="140"/>
        <v>0</v>
      </c>
      <c r="V238" s="150">
        <f t="shared" si="141"/>
        <v>0</v>
      </c>
      <c r="W238" s="150">
        <f t="shared" si="142"/>
        <v>0</v>
      </c>
      <c r="X238" s="150">
        <f t="shared" si="143"/>
        <v>0</v>
      </c>
      <c r="Y238" s="150">
        <f t="shared" si="144"/>
        <v>0</v>
      </c>
      <c r="Z238" s="150">
        <f t="shared" si="145"/>
        <v>0</v>
      </c>
      <c r="AA238" s="150">
        <f t="shared" si="146"/>
        <v>0</v>
      </c>
      <c r="AB238" s="24">
        <f t="shared" si="165"/>
        <v>0</v>
      </c>
      <c r="AC238" s="150">
        <f t="shared" si="147"/>
        <v>0</v>
      </c>
      <c r="AD238" s="150">
        <f t="shared" si="148"/>
        <v>0</v>
      </c>
      <c r="AE238" s="150">
        <f t="shared" si="149"/>
        <v>0</v>
      </c>
      <c r="AF238" s="150">
        <f t="shared" si="150"/>
        <v>0</v>
      </c>
      <c r="AG238" s="150">
        <f t="shared" si="151"/>
        <v>0</v>
      </c>
      <c r="AH238" s="150">
        <f t="shared" si="152"/>
        <v>0</v>
      </c>
      <c r="AI238" s="150">
        <f t="shared" si="153"/>
        <v>0</v>
      </c>
      <c r="AJ238" s="20">
        <f t="shared" si="166"/>
        <v>0</v>
      </c>
      <c r="AK238" s="150">
        <f t="shared" si="154"/>
        <v>0</v>
      </c>
      <c r="AL238" s="150">
        <f t="shared" si="155"/>
        <v>0</v>
      </c>
      <c r="AM238" s="150">
        <f t="shared" si="156"/>
        <v>0</v>
      </c>
      <c r="AN238" s="150">
        <f t="shared" si="157"/>
        <v>0</v>
      </c>
      <c r="AO238" s="150">
        <f t="shared" si="158"/>
        <v>0</v>
      </c>
      <c r="AP238" s="150">
        <f t="shared" si="159"/>
        <v>0</v>
      </c>
      <c r="AQ238" s="150">
        <f t="shared" si="160"/>
        <v>0</v>
      </c>
      <c r="AR238" s="17">
        <f t="shared" si="167"/>
        <v>0</v>
      </c>
      <c r="AS238" s="150">
        <f t="shared" si="161"/>
        <v>0</v>
      </c>
    </row>
    <row r="239" spans="4:45" x14ac:dyDescent="0.3">
      <c r="D239" s="36"/>
      <c r="E239" s="6">
        <f t="shared" si="168"/>
        <v>0</v>
      </c>
      <c r="F239" s="150">
        <f t="shared" si="127"/>
        <v>0</v>
      </c>
      <c r="G239" s="150">
        <f t="shared" si="128"/>
        <v>0</v>
      </c>
      <c r="H239" s="150">
        <f t="shared" si="129"/>
        <v>0</v>
      </c>
      <c r="I239" s="150">
        <f t="shared" si="130"/>
        <v>0</v>
      </c>
      <c r="J239" s="150">
        <f t="shared" si="131"/>
        <v>0</v>
      </c>
      <c r="K239" s="150">
        <f t="shared" si="132"/>
        <v>0</v>
      </c>
      <c r="L239" s="32">
        <f t="shared" si="163"/>
        <v>0</v>
      </c>
      <c r="M239" s="150">
        <f t="shared" si="133"/>
        <v>0</v>
      </c>
      <c r="N239" s="150">
        <f t="shared" si="134"/>
        <v>0</v>
      </c>
      <c r="O239" s="150">
        <f t="shared" si="135"/>
        <v>0</v>
      </c>
      <c r="P239" s="150">
        <f t="shared" si="136"/>
        <v>0</v>
      </c>
      <c r="Q239" s="150">
        <f t="shared" si="137"/>
        <v>0</v>
      </c>
      <c r="R239" s="150">
        <f t="shared" si="138"/>
        <v>0</v>
      </c>
      <c r="S239" s="150">
        <f t="shared" si="139"/>
        <v>0</v>
      </c>
      <c r="T239" s="28">
        <f t="shared" si="164"/>
        <v>0</v>
      </c>
      <c r="U239" s="150">
        <f t="shared" si="140"/>
        <v>0</v>
      </c>
      <c r="V239" s="150">
        <f t="shared" si="141"/>
        <v>0</v>
      </c>
      <c r="W239" s="150">
        <f t="shared" si="142"/>
        <v>0</v>
      </c>
      <c r="X239" s="150">
        <f t="shared" si="143"/>
        <v>0</v>
      </c>
      <c r="Y239" s="150">
        <f t="shared" si="144"/>
        <v>0</v>
      </c>
      <c r="Z239" s="150">
        <f t="shared" si="145"/>
        <v>0</v>
      </c>
      <c r="AA239" s="150">
        <f t="shared" si="146"/>
        <v>0</v>
      </c>
      <c r="AB239" s="24">
        <f t="shared" si="165"/>
        <v>0</v>
      </c>
      <c r="AC239" s="150">
        <f t="shared" si="147"/>
        <v>0</v>
      </c>
      <c r="AD239" s="150">
        <f t="shared" si="148"/>
        <v>0</v>
      </c>
      <c r="AE239" s="150">
        <f t="shared" si="149"/>
        <v>0</v>
      </c>
      <c r="AF239" s="150">
        <f t="shared" si="150"/>
        <v>0</v>
      </c>
      <c r="AG239" s="150">
        <f t="shared" si="151"/>
        <v>0</v>
      </c>
      <c r="AH239" s="150">
        <f t="shared" si="152"/>
        <v>0</v>
      </c>
      <c r="AI239" s="150">
        <f t="shared" si="153"/>
        <v>0</v>
      </c>
      <c r="AJ239" s="20">
        <f t="shared" si="166"/>
        <v>0</v>
      </c>
      <c r="AK239" s="150">
        <f t="shared" si="154"/>
        <v>0</v>
      </c>
      <c r="AL239" s="150">
        <f t="shared" si="155"/>
        <v>0</v>
      </c>
      <c r="AM239" s="150">
        <f t="shared" si="156"/>
        <v>0</v>
      </c>
      <c r="AN239" s="150">
        <f t="shared" si="157"/>
        <v>0</v>
      </c>
      <c r="AO239" s="150">
        <f t="shared" si="158"/>
        <v>0</v>
      </c>
      <c r="AP239" s="150">
        <f t="shared" si="159"/>
        <v>0</v>
      </c>
      <c r="AQ239" s="150">
        <f t="shared" si="160"/>
        <v>0</v>
      </c>
      <c r="AR239" s="17">
        <f t="shared" si="167"/>
        <v>0</v>
      </c>
      <c r="AS239" s="150">
        <f t="shared" si="161"/>
        <v>0</v>
      </c>
    </row>
    <row r="240" spans="4:45" x14ac:dyDescent="0.3">
      <c r="D240" s="36"/>
      <c r="E240" s="6">
        <f t="shared" si="168"/>
        <v>0</v>
      </c>
      <c r="F240" s="150">
        <f t="shared" si="127"/>
        <v>0</v>
      </c>
      <c r="G240" s="150">
        <f t="shared" si="128"/>
        <v>0</v>
      </c>
      <c r="H240" s="150">
        <f t="shared" si="129"/>
        <v>0</v>
      </c>
      <c r="I240" s="150">
        <f t="shared" si="130"/>
        <v>0</v>
      </c>
      <c r="J240" s="150">
        <f t="shared" si="131"/>
        <v>0</v>
      </c>
      <c r="K240" s="150">
        <f t="shared" si="132"/>
        <v>0</v>
      </c>
      <c r="L240" s="32">
        <f t="shared" si="163"/>
        <v>0</v>
      </c>
      <c r="M240" s="150">
        <f t="shared" si="133"/>
        <v>0</v>
      </c>
      <c r="N240" s="150">
        <f t="shared" si="134"/>
        <v>0</v>
      </c>
      <c r="O240" s="150">
        <f t="shared" si="135"/>
        <v>0</v>
      </c>
      <c r="P240" s="150">
        <f t="shared" si="136"/>
        <v>0</v>
      </c>
      <c r="Q240" s="150">
        <f t="shared" si="137"/>
        <v>0</v>
      </c>
      <c r="R240" s="150">
        <f t="shared" si="138"/>
        <v>0</v>
      </c>
      <c r="S240" s="150">
        <f t="shared" si="139"/>
        <v>0</v>
      </c>
      <c r="T240" s="28">
        <f t="shared" si="164"/>
        <v>0</v>
      </c>
      <c r="U240" s="150">
        <f t="shared" si="140"/>
        <v>0</v>
      </c>
      <c r="V240" s="150">
        <f t="shared" si="141"/>
        <v>0</v>
      </c>
      <c r="W240" s="150">
        <f t="shared" si="142"/>
        <v>0</v>
      </c>
      <c r="X240" s="150">
        <f t="shared" si="143"/>
        <v>0</v>
      </c>
      <c r="Y240" s="150">
        <f t="shared" si="144"/>
        <v>0</v>
      </c>
      <c r="Z240" s="150">
        <f t="shared" si="145"/>
        <v>0</v>
      </c>
      <c r="AA240" s="150">
        <f t="shared" si="146"/>
        <v>0</v>
      </c>
      <c r="AB240" s="24">
        <f t="shared" si="165"/>
        <v>0</v>
      </c>
      <c r="AC240" s="150">
        <f t="shared" si="147"/>
        <v>0</v>
      </c>
      <c r="AD240" s="150">
        <f t="shared" si="148"/>
        <v>0</v>
      </c>
      <c r="AE240" s="150">
        <f t="shared" si="149"/>
        <v>0</v>
      </c>
      <c r="AF240" s="150">
        <f t="shared" si="150"/>
        <v>0</v>
      </c>
      <c r="AG240" s="150">
        <f t="shared" si="151"/>
        <v>0</v>
      </c>
      <c r="AH240" s="150">
        <f t="shared" si="152"/>
        <v>0</v>
      </c>
      <c r="AI240" s="150">
        <f t="shared" si="153"/>
        <v>0</v>
      </c>
      <c r="AJ240" s="20">
        <f t="shared" si="166"/>
        <v>0</v>
      </c>
      <c r="AK240" s="150">
        <f t="shared" si="154"/>
        <v>0</v>
      </c>
      <c r="AL240" s="150">
        <f t="shared" si="155"/>
        <v>0</v>
      </c>
      <c r="AM240" s="150">
        <f t="shared" si="156"/>
        <v>0</v>
      </c>
      <c r="AN240" s="150">
        <f t="shared" si="157"/>
        <v>0</v>
      </c>
      <c r="AO240" s="150">
        <f t="shared" si="158"/>
        <v>0</v>
      </c>
      <c r="AP240" s="150">
        <f t="shared" si="159"/>
        <v>0</v>
      </c>
      <c r="AQ240" s="150">
        <f t="shared" si="160"/>
        <v>0</v>
      </c>
      <c r="AR240" s="17">
        <f t="shared" si="167"/>
        <v>0</v>
      </c>
      <c r="AS240" s="150">
        <f t="shared" si="161"/>
        <v>0</v>
      </c>
    </row>
    <row r="241" spans="4:45" x14ac:dyDescent="0.3">
      <c r="D241" s="36"/>
      <c r="E241" s="6">
        <f t="shared" si="168"/>
        <v>0</v>
      </c>
      <c r="F241" s="150">
        <f t="shared" si="127"/>
        <v>0</v>
      </c>
      <c r="G241" s="150">
        <f t="shared" si="128"/>
        <v>0</v>
      </c>
      <c r="H241" s="150">
        <f t="shared" si="129"/>
        <v>0</v>
      </c>
      <c r="I241" s="150">
        <f t="shared" si="130"/>
        <v>0</v>
      </c>
      <c r="J241" s="150">
        <f t="shared" si="131"/>
        <v>0</v>
      </c>
      <c r="K241" s="150">
        <f t="shared" si="132"/>
        <v>0</v>
      </c>
      <c r="L241" s="32">
        <f t="shared" si="163"/>
        <v>0</v>
      </c>
      <c r="M241" s="150">
        <f t="shared" si="133"/>
        <v>0</v>
      </c>
      <c r="N241" s="150">
        <f t="shared" si="134"/>
        <v>0</v>
      </c>
      <c r="O241" s="150">
        <f t="shared" si="135"/>
        <v>0</v>
      </c>
      <c r="P241" s="150">
        <f t="shared" si="136"/>
        <v>0</v>
      </c>
      <c r="Q241" s="150">
        <f t="shared" si="137"/>
        <v>0</v>
      </c>
      <c r="R241" s="150">
        <f t="shared" si="138"/>
        <v>0</v>
      </c>
      <c r="S241" s="150">
        <f t="shared" si="139"/>
        <v>0</v>
      </c>
      <c r="T241" s="28">
        <f t="shared" si="164"/>
        <v>0</v>
      </c>
      <c r="U241" s="150">
        <f t="shared" si="140"/>
        <v>0</v>
      </c>
      <c r="V241" s="150">
        <f t="shared" si="141"/>
        <v>0</v>
      </c>
      <c r="W241" s="150">
        <f t="shared" si="142"/>
        <v>0</v>
      </c>
      <c r="X241" s="150">
        <f t="shared" si="143"/>
        <v>0</v>
      </c>
      <c r="Y241" s="150">
        <f t="shared" si="144"/>
        <v>0</v>
      </c>
      <c r="Z241" s="150">
        <f t="shared" si="145"/>
        <v>0</v>
      </c>
      <c r="AA241" s="150">
        <f t="shared" si="146"/>
        <v>0</v>
      </c>
      <c r="AB241" s="24">
        <f t="shared" si="165"/>
        <v>0</v>
      </c>
      <c r="AC241" s="150">
        <f t="shared" si="147"/>
        <v>0</v>
      </c>
      <c r="AD241" s="150">
        <f t="shared" si="148"/>
        <v>0</v>
      </c>
      <c r="AE241" s="150">
        <f t="shared" si="149"/>
        <v>0</v>
      </c>
      <c r="AF241" s="150">
        <f t="shared" si="150"/>
        <v>0</v>
      </c>
      <c r="AG241" s="150">
        <f t="shared" si="151"/>
        <v>0</v>
      </c>
      <c r="AH241" s="150">
        <f t="shared" si="152"/>
        <v>0</v>
      </c>
      <c r="AI241" s="150">
        <f t="shared" si="153"/>
        <v>0</v>
      </c>
      <c r="AJ241" s="20">
        <f t="shared" si="166"/>
        <v>0</v>
      </c>
      <c r="AK241" s="150">
        <f t="shared" si="154"/>
        <v>0</v>
      </c>
      <c r="AL241" s="150">
        <f t="shared" si="155"/>
        <v>0</v>
      </c>
      <c r="AM241" s="150">
        <f t="shared" si="156"/>
        <v>0</v>
      </c>
      <c r="AN241" s="150">
        <f t="shared" si="157"/>
        <v>0</v>
      </c>
      <c r="AO241" s="150">
        <f t="shared" si="158"/>
        <v>0</v>
      </c>
      <c r="AP241" s="150">
        <f t="shared" si="159"/>
        <v>0</v>
      </c>
      <c r="AQ241" s="150">
        <f t="shared" si="160"/>
        <v>0</v>
      </c>
      <c r="AR241" s="17">
        <f t="shared" si="167"/>
        <v>0</v>
      </c>
      <c r="AS241" s="150">
        <f t="shared" si="161"/>
        <v>0</v>
      </c>
    </row>
    <row r="242" spans="4:45" x14ac:dyDescent="0.3">
      <c r="D242" s="36"/>
      <c r="E242" s="6">
        <f t="shared" si="168"/>
        <v>0</v>
      </c>
      <c r="F242" s="150">
        <f t="shared" si="127"/>
        <v>0</v>
      </c>
      <c r="G242" s="150">
        <f t="shared" si="128"/>
        <v>0</v>
      </c>
      <c r="H242" s="150">
        <f t="shared" si="129"/>
        <v>0</v>
      </c>
      <c r="I242" s="150">
        <f t="shared" si="130"/>
        <v>0</v>
      </c>
      <c r="J242" s="150">
        <f t="shared" si="131"/>
        <v>0</v>
      </c>
      <c r="K242" s="150">
        <f t="shared" si="132"/>
        <v>0</v>
      </c>
      <c r="L242" s="32">
        <f t="shared" si="163"/>
        <v>0</v>
      </c>
      <c r="M242" s="150">
        <f t="shared" si="133"/>
        <v>0</v>
      </c>
      <c r="N242" s="150">
        <f t="shared" si="134"/>
        <v>0</v>
      </c>
      <c r="O242" s="150">
        <f t="shared" si="135"/>
        <v>0</v>
      </c>
      <c r="P242" s="150">
        <f t="shared" si="136"/>
        <v>0</v>
      </c>
      <c r="Q242" s="150">
        <f t="shared" si="137"/>
        <v>0</v>
      </c>
      <c r="R242" s="150">
        <f t="shared" si="138"/>
        <v>0</v>
      </c>
      <c r="S242" s="150">
        <f t="shared" si="139"/>
        <v>0</v>
      </c>
      <c r="T242" s="28">
        <f t="shared" si="164"/>
        <v>0</v>
      </c>
      <c r="U242" s="150">
        <f t="shared" si="140"/>
        <v>0</v>
      </c>
      <c r="V242" s="150">
        <f t="shared" si="141"/>
        <v>0</v>
      </c>
      <c r="W242" s="150">
        <f t="shared" si="142"/>
        <v>0</v>
      </c>
      <c r="X242" s="150">
        <f t="shared" si="143"/>
        <v>0</v>
      </c>
      <c r="Y242" s="150">
        <f t="shared" si="144"/>
        <v>0</v>
      </c>
      <c r="Z242" s="150">
        <f t="shared" si="145"/>
        <v>0</v>
      </c>
      <c r="AA242" s="150">
        <f t="shared" si="146"/>
        <v>0</v>
      </c>
      <c r="AB242" s="24">
        <f t="shared" si="165"/>
        <v>0</v>
      </c>
      <c r="AC242" s="150">
        <f t="shared" si="147"/>
        <v>0</v>
      </c>
      <c r="AD242" s="150">
        <f t="shared" si="148"/>
        <v>0</v>
      </c>
      <c r="AE242" s="150">
        <f t="shared" si="149"/>
        <v>0</v>
      </c>
      <c r="AF242" s="150">
        <f t="shared" si="150"/>
        <v>0</v>
      </c>
      <c r="AG242" s="150">
        <f t="shared" si="151"/>
        <v>0</v>
      </c>
      <c r="AH242" s="150">
        <f t="shared" si="152"/>
        <v>0</v>
      </c>
      <c r="AI242" s="150">
        <f t="shared" si="153"/>
        <v>0</v>
      </c>
      <c r="AJ242" s="20">
        <f t="shared" si="166"/>
        <v>0</v>
      </c>
      <c r="AK242" s="150">
        <f t="shared" si="154"/>
        <v>0</v>
      </c>
      <c r="AL242" s="150">
        <f t="shared" si="155"/>
        <v>0</v>
      </c>
      <c r="AM242" s="150">
        <f t="shared" si="156"/>
        <v>0</v>
      </c>
      <c r="AN242" s="150">
        <f t="shared" si="157"/>
        <v>0</v>
      </c>
      <c r="AO242" s="150">
        <f t="shared" si="158"/>
        <v>0</v>
      </c>
      <c r="AP242" s="150">
        <f t="shared" si="159"/>
        <v>0</v>
      </c>
      <c r="AQ242" s="150">
        <f t="shared" si="160"/>
        <v>0</v>
      </c>
      <c r="AR242" s="17">
        <f t="shared" si="167"/>
        <v>0</v>
      </c>
      <c r="AS242" s="150">
        <f t="shared" si="161"/>
        <v>0</v>
      </c>
    </row>
    <row r="243" spans="4:45" x14ac:dyDescent="0.3">
      <c r="D243" s="36"/>
      <c r="E243" s="6">
        <f t="shared" si="168"/>
        <v>0</v>
      </c>
      <c r="F243" s="150">
        <f t="shared" si="127"/>
        <v>0</v>
      </c>
      <c r="G243" s="150">
        <f t="shared" si="128"/>
        <v>0</v>
      </c>
      <c r="H243" s="150">
        <f t="shared" si="129"/>
        <v>0</v>
      </c>
      <c r="I243" s="150">
        <f t="shared" si="130"/>
        <v>0</v>
      </c>
      <c r="J243" s="150">
        <f t="shared" si="131"/>
        <v>0</v>
      </c>
      <c r="K243" s="150">
        <f t="shared" si="132"/>
        <v>0</v>
      </c>
      <c r="L243" s="32">
        <f t="shared" si="163"/>
        <v>0</v>
      </c>
      <c r="M243" s="150">
        <f t="shared" si="133"/>
        <v>0</v>
      </c>
      <c r="N243" s="150">
        <f t="shared" si="134"/>
        <v>0</v>
      </c>
      <c r="O243" s="150">
        <f t="shared" si="135"/>
        <v>0</v>
      </c>
      <c r="P243" s="150">
        <f t="shared" si="136"/>
        <v>0</v>
      </c>
      <c r="Q243" s="150">
        <f t="shared" si="137"/>
        <v>0</v>
      </c>
      <c r="R243" s="150">
        <f t="shared" si="138"/>
        <v>0</v>
      </c>
      <c r="S243" s="150">
        <f t="shared" si="139"/>
        <v>0</v>
      </c>
      <c r="T243" s="28">
        <f t="shared" si="164"/>
        <v>0</v>
      </c>
      <c r="U243" s="150">
        <f t="shared" si="140"/>
        <v>0</v>
      </c>
      <c r="V243" s="150">
        <f t="shared" si="141"/>
        <v>0</v>
      </c>
      <c r="W243" s="150">
        <f t="shared" si="142"/>
        <v>0</v>
      </c>
      <c r="X243" s="150">
        <f t="shared" si="143"/>
        <v>0</v>
      </c>
      <c r="Y243" s="150">
        <f t="shared" si="144"/>
        <v>0</v>
      </c>
      <c r="Z243" s="150">
        <f t="shared" si="145"/>
        <v>0</v>
      </c>
      <c r="AA243" s="150">
        <f t="shared" si="146"/>
        <v>0</v>
      </c>
      <c r="AB243" s="24">
        <f t="shared" si="165"/>
        <v>0</v>
      </c>
      <c r="AC243" s="150">
        <f t="shared" si="147"/>
        <v>0</v>
      </c>
      <c r="AD243" s="150">
        <f t="shared" si="148"/>
        <v>0</v>
      </c>
      <c r="AE243" s="150">
        <f t="shared" si="149"/>
        <v>0</v>
      </c>
      <c r="AF243" s="150">
        <f t="shared" si="150"/>
        <v>0</v>
      </c>
      <c r="AG243" s="150">
        <f t="shared" si="151"/>
        <v>0</v>
      </c>
      <c r="AH243" s="150">
        <f t="shared" si="152"/>
        <v>0</v>
      </c>
      <c r="AI243" s="150">
        <f t="shared" si="153"/>
        <v>0</v>
      </c>
      <c r="AJ243" s="20">
        <f t="shared" si="166"/>
        <v>0</v>
      </c>
      <c r="AK243" s="150">
        <f t="shared" si="154"/>
        <v>0</v>
      </c>
      <c r="AL243" s="150">
        <f t="shared" si="155"/>
        <v>0</v>
      </c>
      <c r="AM243" s="150">
        <f t="shared" si="156"/>
        <v>0</v>
      </c>
      <c r="AN243" s="150">
        <f t="shared" si="157"/>
        <v>0</v>
      </c>
      <c r="AO243" s="150">
        <f t="shared" si="158"/>
        <v>0</v>
      </c>
      <c r="AP243" s="150">
        <f t="shared" si="159"/>
        <v>0</v>
      </c>
      <c r="AQ243" s="150">
        <f t="shared" si="160"/>
        <v>0</v>
      </c>
      <c r="AR243" s="17">
        <f t="shared" si="167"/>
        <v>0</v>
      </c>
      <c r="AS243" s="150">
        <f t="shared" si="161"/>
        <v>0</v>
      </c>
    </row>
    <row r="244" spans="4:45" x14ac:dyDescent="0.3">
      <c r="D244" s="36"/>
      <c r="E244" s="6">
        <f t="shared" si="168"/>
        <v>0</v>
      </c>
      <c r="F244" s="150">
        <f t="shared" si="127"/>
        <v>0</v>
      </c>
      <c r="G244" s="150">
        <f t="shared" si="128"/>
        <v>0</v>
      </c>
      <c r="H244" s="150">
        <f t="shared" si="129"/>
        <v>0</v>
      </c>
      <c r="I244" s="150">
        <f t="shared" si="130"/>
        <v>0</v>
      </c>
      <c r="J244" s="150">
        <f t="shared" si="131"/>
        <v>0</v>
      </c>
      <c r="K244" s="150">
        <f t="shared" si="132"/>
        <v>0</v>
      </c>
      <c r="L244" s="32">
        <f t="shared" si="163"/>
        <v>0</v>
      </c>
      <c r="M244" s="150">
        <f t="shared" si="133"/>
        <v>0</v>
      </c>
      <c r="N244" s="150">
        <f t="shared" si="134"/>
        <v>0</v>
      </c>
      <c r="O244" s="150">
        <f t="shared" si="135"/>
        <v>0</v>
      </c>
      <c r="P244" s="150">
        <f t="shared" si="136"/>
        <v>0</v>
      </c>
      <c r="Q244" s="150">
        <f t="shared" si="137"/>
        <v>0</v>
      </c>
      <c r="R244" s="150">
        <f t="shared" si="138"/>
        <v>0</v>
      </c>
      <c r="S244" s="150">
        <f t="shared" si="139"/>
        <v>0</v>
      </c>
      <c r="T244" s="28">
        <f t="shared" si="164"/>
        <v>0</v>
      </c>
      <c r="U244" s="150">
        <f t="shared" si="140"/>
        <v>0</v>
      </c>
      <c r="V244" s="150">
        <f t="shared" si="141"/>
        <v>0</v>
      </c>
      <c r="W244" s="150">
        <f t="shared" si="142"/>
        <v>0</v>
      </c>
      <c r="X244" s="150">
        <f t="shared" si="143"/>
        <v>0</v>
      </c>
      <c r="Y244" s="150">
        <f t="shared" si="144"/>
        <v>0</v>
      </c>
      <c r="Z244" s="150">
        <f t="shared" si="145"/>
        <v>0</v>
      </c>
      <c r="AA244" s="150">
        <f t="shared" si="146"/>
        <v>0</v>
      </c>
      <c r="AB244" s="24">
        <f t="shared" si="165"/>
        <v>0</v>
      </c>
      <c r="AC244" s="150">
        <f t="shared" si="147"/>
        <v>0</v>
      </c>
      <c r="AD244" s="150">
        <f t="shared" si="148"/>
        <v>0</v>
      </c>
      <c r="AE244" s="150">
        <f t="shared" si="149"/>
        <v>0</v>
      </c>
      <c r="AF244" s="150">
        <f t="shared" si="150"/>
        <v>0</v>
      </c>
      <c r="AG244" s="150">
        <f t="shared" si="151"/>
        <v>0</v>
      </c>
      <c r="AH244" s="150">
        <f t="shared" si="152"/>
        <v>0</v>
      </c>
      <c r="AI244" s="150">
        <f t="shared" si="153"/>
        <v>0</v>
      </c>
      <c r="AJ244" s="20">
        <f t="shared" si="166"/>
        <v>0</v>
      </c>
      <c r="AK244" s="150">
        <f t="shared" si="154"/>
        <v>0</v>
      </c>
      <c r="AL244" s="150">
        <f t="shared" si="155"/>
        <v>0</v>
      </c>
      <c r="AM244" s="150">
        <f t="shared" si="156"/>
        <v>0</v>
      </c>
      <c r="AN244" s="150">
        <f t="shared" si="157"/>
        <v>0</v>
      </c>
      <c r="AO244" s="150">
        <f t="shared" si="158"/>
        <v>0</v>
      </c>
      <c r="AP244" s="150">
        <f t="shared" si="159"/>
        <v>0</v>
      </c>
      <c r="AQ244" s="150">
        <f t="shared" si="160"/>
        <v>0</v>
      </c>
      <c r="AR244" s="17">
        <f t="shared" si="167"/>
        <v>0</v>
      </c>
      <c r="AS244" s="150">
        <f t="shared" si="161"/>
        <v>0</v>
      </c>
    </row>
    <row r="245" spans="4:45" x14ac:dyDescent="0.3">
      <c r="D245" s="36"/>
      <c r="E245" s="6">
        <f t="shared" si="168"/>
        <v>0</v>
      </c>
      <c r="F245" s="150">
        <f t="shared" si="127"/>
        <v>0</v>
      </c>
      <c r="G245" s="150">
        <f t="shared" si="128"/>
        <v>0</v>
      </c>
      <c r="H245" s="150">
        <f t="shared" si="129"/>
        <v>0</v>
      </c>
      <c r="I245" s="150">
        <f t="shared" si="130"/>
        <v>0</v>
      </c>
      <c r="J245" s="150">
        <f t="shared" si="131"/>
        <v>0</v>
      </c>
      <c r="K245" s="150">
        <f t="shared" si="132"/>
        <v>0</v>
      </c>
      <c r="L245" s="32">
        <f t="shared" si="163"/>
        <v>0</v>
      </c>
      <c r="M245" s="150">
        <f t="shared" si="133"/>
        <v>0</v>
      </c>
      <c r="N245" s="150">
        <f t="shared" si="134"/>
        <v>0</v>
      </c>
      <c r="O245" s="150">
        <f t="shared" si="135"/>
        <v>0</v>
      </c>
      <c r="P245" s="150">
        <f t="shared" si="136"/>
        <v>0</v>
      </c>
      <c r="Q245" s="150">
        <f t="shared" si="137"/>
        <v>0</v>
      </c>
      <c r="R245" s="150">
        <f t="shared" si="138"/>
        <v>0</v>
      </c>
      <c r="S245" s="150">
        <f t="shared" si="139"/>
        <v>0</v>
      </c>
      <c r="T245" s="28">
        <f t="shared" si="164"/>
        <v>0</v>
      </c>
      <c r="U245" s="150">
        <f t="shared" si="140"/>
        <v>0</v>
      </c>
      <c r="V245" s="150">
        <f t="shared" si="141"/>
        <v>0</v>
      </c>
      <c r="W245" s="150">
        <f t="shared" si="142"/>
        <v>0</v>
      </c>
      <c r="X245" s="150">
        <f t="shared" si="143"/>
        <v>0</v>
      </c>
      <c r="Y245" s="150">
        <f t="shared" si="144"/>
        <v>0</v>
      </c>
      <c r="Z245" s="150">
        <f t="shared" si="145"/>
        <v>0</v>
      </c>
      <c r="AA245" s="150">
        <f t="shared" si="146"/>
        <v>0</v>
      </c>
      <c r="AB245" s="24">
        <f t="shared" si="165"/>
        <v>0</v>
      </c>
      <c r="AC245" s="150">
        <f t="shared" si="147"/>
        <v>0</v>
      </c>
      <c r="AD245" s="150">
        <f t="shared" si="148"/>
        <v>0</v>
      </c>
      <c r="AE245" s="150">
        <f t="shared" si="149"/>
        <v>0</v>
      </c>
      <c r="AF245" s="150">
        <f t="shared" si="150"/>
        <v>0</v>
      </c>
      <c r="AG245" s="150">
        <f t="shared" si="151"/>
        <v>0</v>
      </c>
      <c r="AH245" s="150">
        <f t="shared" si="152"/>
        <v>0</v>
      </c>
      <c r="AI245" s="150">
        <f t="shared" si="153"/>
        <v>0</v>
      </c>
      <c r="AJ245" s="20">
        <f t="shared" si="166"/>
        <v>0</v>
      </c>
      <c r="AK245" s="150">
        <f t="shared" si="154"/>
        <v>0</v>
      </c>
      <c r="AL245" s="150">
        <f t="shared" si="155"/>
        <v>0</v>
      </c>
      <c r="AM245" s="150">
        <f t="shared" si="156"/>
        <v>0</v>
      </c>
      <c r="AN245" s="150">
        <f t="shared" si="157"/>
        <v>0</v>
      </c>
      <c r="AO245" s="150">
        <f t="shared" si="158"/>
        <v>0</v>
      </c>
      <c r="AP245" s="150">
        <f t="shared" si="159"/>
        <v>0</v>
      </c>
      <c r="AQ245" s="150">
        <f t="shared" si="160"/>
        <v>0</v>
      </c>
      <c r="AR245" s="17">
        <f t="shared" si="167"/>
        <v>0</v>
      </c>
      <c r="AS245" s="150">
        <f t="shared" si="161"/>
        <v>0</v>
      </c>
    </row>
    <row r="246" spans="4:45" x14ac:dyDescent="0.3">
      <c r="D246" s="36"/>
      <c r="E246" s="6">
        <f t="shared" si="168"/>
        <v>0</v>
      </c>
      <c r="F246" s="150">
        <f t="shared" si="127"/>
        <v>0</v>
      </c>
      <c r="G246" s="150">
        <f t="shared" si="128"/>
        <v>0</v>
      </c>
      <c r="H246" s="150">
        <f t="shared" si="129"/>
        <v>0</v>
      </c>
      <c r="I246" s="150">
        <f t="shared" si="130"/>
        <v>0</v>
      </c>
      <c r="J246" s="150">
        <f t="shared" si="131"/>
        <v>0</v>
      </c>
      <c r="K246" s="150">
        <f t="shared" si="132"/>
        <v>0</v>
      </c>
      <c r="L246" s="32">
        <f t="shared" si="163"/>
        <v>0</v>
      </c>
      <c r="M246" s="150">
        <f t="shared" si="133"/>
        <v>0</v>
      </c>
      <c r="N246" s="150">
        <f t="shared" si="134"/>
        <v>0</v>
      </c>
      <c r="O246" s="150">
        <f t="shared" si="135"/>
        <v>0</v>
      </c>
      <c r="P246" s="150">
        <f t="shared" si="136"/>
        <v>0</v>
      </c>
      <c r="Q246" s="150">
        <f t="shared" si="137"/>
        <v>0</v>
      </c>
      <c r="R246" s="150">
        <f t="shared" si="138"/>
        <v>0</v>
      </c>
      <c r="S246" s="150">
        <f t="shared" si="139"/>
        <v>0</v>
      </c>
      <c r="T246" s="28">
        <f t="shared" si="164"/>
        <v>0</v>
      </c>
      <c r="U246" s="150">
        <f t="shared" si="140"/>
        <v>0</v>
      </c>
      <c r="V246" s="150">
        <f t="shared" si="141"/>
        <v>0</v>
      </c>
      <c r="W246" s="150">
        <f t="shared" si="142"/>
        <v>0</v>
      </c>
      <c r="X246" s="150">
        <f t="shared" si="143"/>
        <v>0</v>
      </c>
      <c r="Y246" s="150">
        <f t="shared" si="144"/>
        <v>0</v>
      </c>
      <c r="Z246" s="150">
        <f t="shared" si="145"/>
        <v>0</v>
      </c>
      <c r="AA246" s="150">
        <f t="shared" si="146"/>
        <v>0</v>
      </c>
      <c r="AB246" s="24">
        <f t="shared" si="165"/>
        <v>0</v>
      </c>
      <c r="AC246" s="150">
        <f t="shared" si="147"/>
        <v>0</v>
      </c>
      <c r="AD246" s="150">
        <f t="shared" si="148"/>
        <v>0</v>
      </c>
      <c r="AE246" s="150">
        <f t="shared" si="149"/>
        <v>0</v>
      </c>
      <c r="AF246" s="150">
        <f t="shared" si="150"/>
        <v>0</v>
      </c>
      <c r="AG246" s="150">
        <f t="shared" si="151"/>
        <v>0</v>
      </c>
      <c r="AH246" s="150">
        <f t="shared" si="152"/>
        <v>0</v>
      </c>
      <c r="AI246" s="150">
        <f t="shared" si="153"/>
        <v>0</v>
      </c>
      <c r="AJ246" s="20">
        <f t="shared" si="166"/>
        <v>0</v>
      </c>
      <c r="AK246" s="150">
        <f t="shared" si="154"/>
        <v>0</v>
      </c>
      <c r="AL246" s="150">
        <f t="shared" si="155"/>
        <v>0</v>
      </c>
      <c r="AM246" s="150">
        <f t="shared" si="156"/>
        <v>0</v>
      </c>
      <c r="AN246" s="150">
        <f t="shared" si="157"/>
        <v>0</v>
      </c>
      <c r="AO246" s="150">
        <f t="shared" si="158"/>
        <v>0</v>
      </c>
      <c r="AP246" s="150">
        <f t="shared" si="159"/>
        <v>0</v>
      </c>
      <c r="AQ246" s="150">
        <f t="shared" si="160"/>
        <v>0</v>
      </c>
      <c r="AR246" s="17">
        <f t="shared" si="167"/>
        <v>0</v>
      </c>
      <c r="AS246" s="150">
        <f t="shared" si="161"/>
        <v>0</v>
      </c>
    </row>
    <row r="247" spans="4:45" x14ac:dyDescent="0.3">
      <c r="D247" s="36"/>
      <c r="E247" s="6">
        <f t="shared" si="168"/>
        <v>0</v>
      </c>
      <c r="F247" s="150">
        <f t="shared" si="127"/>
        <v>0</v>
      </c>
      <c r="G247" s="150">
        <f t="shared" si="128"/>
        <v>0</v>
      </c>
      <c r="H247" s="150">
        <f t="shared" si="129"/>
        <v>0</v>
      </c>
      <c r="I247" s="150">
        <f t="shared" si="130"/>
        <v>0</v>
      </c>
      <c r="J247" s="150">
        <f t="shared" si="131"/>
        <v>0</v>
      </c>
      <c r="K247" s="150">
        <f t="shared" si="132"/>
        <v>0</v>
      </c>
      <c r="L247" s="32">
        <f t="shared" si="163"/>
        <v>0</v>
      </c>
      <c r="M247" s="150">
        <f t="shared" si="133"/>
        <v>0</v>
      </c>
      <c r="N247" s="150">
        <f t="shared" si="134"/>
        <v>0</v>
      </c>
      <c r="O247" s="150">
        <f t="shared" si="135"/>
        <v>0</v>
      </c>
      <c r="P247" s="150">
        <f t="shared" si="136"/>
        <v>0</v>
      </c>
      <c r="Q247" s="150">
        <f t="shared" si="137"/>
        <v>0</v>
      </c>
      <c r="R247" s="150">
        <f t="shared" si="138"/>
        <v>0</v>
      </c>
      <c r="S247" s="150">
        <f t="shared" si="139"/>
        <v>0</v>
      </c>
      <c r="T247" s="28">
        <f t="shared" si="164"/>
        <v>0</v>
      </c>
      <c r="U247" s="150">
        <f t="shared" si="140"/>
        <v>0</v>
      </c>
      <c r="V247" s="150">
        <f t="shared" si="141"/>
        <v>0</v>
      </c>
      <c r="W247" s="150">
        <f t="shared" si="142"/>
        <v>0</v>
      </c>
      <c r="X247" s="150">
        <f t="shared" si="143"/>
        <v>0</v>
      </c>
      <c r="Y247" s="150">
        <f t="shared" si="144"/>
        <v>0</v>
      </c>
      <c r="Z247" s="150">
        <f t="shared" si="145"/>
        <v>0</v>
      </c>
      <c r="AA247" s="150">
        <f t="shared" si="146"/>
        <v>0</v>
      </c>
      <c r="AB247" s="24">
        <f t="shared" si="165"/>
        <v>0</v>
      </c>
      <c r="AC247" s="150">
        <f t="shared" si="147"/>
        <v>0</v>
      </c>
      <c r="AD247" s="150">
        <f t="shared" si="148"/>
        <v>0</v>
      </c>
      <c r="AE247" s="150">
        <f t="shared" si="149"/>
        <v>0</v>
      </c>
      <c r="AF247" s="150">
        <f t="shared" si="150"/>
        <v>0</v>
      </c>
      <c r="AG247" s="150">
        <f t="shared" si="151"/>
        <v>0</v>
      </c>
      <c r="AH247" s="150">
        <f t="shared" si="152"/>
        <v>0</v>
      </c>
      <c r="AI247" s="150">
        <f t="shared" si="153"/>
        <v>0</v>
      </c>
      <c r="AJ247" s="20">
        <f t="shared" si="166"/>
        <v>0</v>
      </c>
      <c r="AK247" s="150">
        <f t="shared" si="154"/>
        <v>0</v>
      </c>
      <c r="AL247" s="150">
        <f t="shared" si="155"/>
        <v>0</v>
      </c>
      <c r="AM247" s="150">
        <f t="shared" si="156"/>
        <v>0</v>
      </c>
      <c r="AN247" s="150">
        <f t="shared" si="157"/>
        <v>0</v>
      </c>
      <c r="AO247" s="150">
        <f t="shared" si="158"/>
        <v>0</v>
      </c>
      <c r="AP247" s="150">
        <f t="shared" si="159"/>
        <v>0</v>
      </c>
      <c r="AQ247" s="150">
        <f t="shared" si="160"/>
        <v>0</v>
      </c>
      <c r="AR247" s="17">
        <f t="shared" si="167"/>
        <v>0</v>
      </c>
      <c r="AS247" s="150">
        <f t="shared" si="161"/>
        <v>0</v>
      </c>
    </row>
    <row r="248" spans="4:45" x14ac:dyDescent="0.3">
      <c r="D248" s="36"/>
      <c r="E248" s="6">
        <f t="shared" si="168"/>
        <v>0</v>
      </c>
      <c r="F248" s="150">
        <f t="shared" si="127"/>
        <v>0</v>
      </c>
      <c r="G248" s="150">
        <f t="shared" si="128"/>
        <v>0</v>
      </c>
      <c r="H248" s="150">
        <f t="shared" si="129"/>
        <v>0</v>
      </c>
      <c r="I248" s="150">
        <f t="shared" si="130"/>
        <v>0</v>
      </c>
      <c r="J248" s="150">
        <f t="shared" si="131"/>
        <v>0</v>
      </c>
      <c r="K248" s="150">
        <f t="shared" si="132"/>
        <v>0</v>
      </c>
      <c r="L248" s="32">
        <f t="shared" si="163"/>
        <v>0</v>
      </c>
      <c r="M248" s="150">
        <f t="shared" si="133"/>
        <v>0</v>
      </c>
      <c r="N248" s="150">
        <f t="shared" si="134"/>
        <v>0</v>
      </c>
      <c r="O248" s="150">
        <f t="shared" si="135"/>
        <v>0</v>
      </c>
      <c r="P248" s="150">
        <f t="shared" si="136"/>
        <v>0</v>
      </c>
      <c r="Q248" s="150">
        <f t="shared" si="137"/>
        <v>0</v>
      </c>
      <c r="R248" s="150">
        <f t="shared" si="138"/>
        <v>0</v>
      </c>
      <c r="S248" s="150">
        <f t="shared" si="139"/>
        <v>0</v>
      </c>
      <c r="T248" s="28">
        <f t="shared" si="164"/>
        <v>0</v>
      </c>
      <c r="U248" s="150">
        <f t="shared" si="140"/>
        <v>0</v>
      </c>
      <c r="V248" s="150">
        <f t="shared" si="141"/>
        <v>0</v>
      </c>
      <c r="W248" s="150">
        <f t="shared" si="142"/>
        <v>0</v>
      </c>
      <c r="X248" s="150">
        <f t="shared" si="143"/>
        <v>0</v>
      </c>
      <c r="Y248" s="150">
        <f t="shared" si="144"/>
        <v>0</v>
      </c>
      <c r="Z248" s="150">
        <f t="shared" si="145"/>
        <v>0</v>
      </c>
      <c r="AA248" s="150">
        <f t="shared" si="146"/>
        <v>0</v>
      </c>
      <c r="AB248" s="24">
        <f t="shared" si="165"/>
        <v>0</v>
      </c>
      <c r="AC248" s="150">
        <f t="shared" si="147"/>
        <v>0</v>
      </c>
      <c r="AD248" s="150">
        <f t="shared" si="148"/>
        <v>0</v>
      </c>
      <c r="AE248" s="150">
        <f t="shared" si="149"/>
        <v>0</v>
      </c>
      <c r="AF248" s="150">
        <f t="shared" si="150"/>
        <v>0</v>
      </c>
      <c r="AG248" s="150">
        <f t="shared" si="151"/>
        <v>0</v>
      </c>
      <c r="AH248" s="150">
        <f t="shared" si="152"/>
        <v>0</v>
      </c>
      <c r="AI248" s="150">
        <f t="shared" si="153"/>
        <v>0</v>
      </c>
      <c r="AJ248" s="20">
        <f t="shared" si="166"/>
        <v>0</v>
      </c>
      <c r="AK248" s="150">
        <f t="shared" si="154"/>
        <v>0</v>
      </c>
      <c r="AL248" s="150">
        <f t="shared" si="155"/>
        <v>0</v>
      </c>
      <c r="AM248" s="150">
        <f t="shared" si="156"/>
        <v>0</v>
      </c>
      <c r="AN248" s="150">
        <f t="shared" si="157"/>
        <v>0</v>
      </c>
      <c r="AO248" s="150">
        <f t="shared" si="158"/>
        <v>0</v>
      </c>
      <c r="AP248" s="150">
        <f t="shared" si="159"/>
        <v>0</v>
      </c>
      <c r="AQ248" s="150">
        <f t="shared" si="160"/>
        <v>0</v>
      </c>
      <c r="AR248" s="17">
        <f t="shared" si="167"/>
        <v>0</v>
      </c>
      <c r="AS248" s="150">
        <f t="shared" si="161"/>
        <v>0</v>
      </c>
    </row>
    <row r="249" spans="4:45" x14ac:dyDescent="0.3">
      <c r="D249" s="36"/>
      <c r="E249" s="6">
        <f t="shared" si="168"/>
        <v>0</v>
      </c>
      <c r="F249" s="150">
        <f t="shared" si="127"/>
        <v>0</v>
      </c>
      <c r="G249" s="150">
        <f t="shared" si="128"/>
        <v>0</v>
      </c>
      <c r="H249" s="150">
        <f t="shared" si="129"/>
        <v>0</v>
      </c>
      <c r="I249" s="150">
        <f t="shared" si="130"/>
        <v>0</v>
      </c>
      <c r="J249" s="150">
        <f t="shared" si="131"/>
        <v>0</v>
      </c>
      <c r="K249" s="150">
        <f t="shared" si="132"/>
        <v>0</v>
      </c>
      <c r="L249" s="32">
        <f t="shared" si="163"/>
        <v>0</v>
      </c>
      <c r="M249" s="150">
        <f t="shared" si="133"/>
        <v>0</v>
      </c>
      <c r="N249" s="150">
        <f t="shared" si="134"/>
        <v>0</v>
      </c>
      <c r="O249" s="150">
        <f t="shared" si="135"/>
        <v>0</v>
      </c>
      <c r="P249" s="150">
        <f t="shared" si="136"/>
        <v>0</v>
      </c>
      <c r="Q249" s="150">
        <f t="shared" si="137"/>
        <v>0</v>
      </c>
      <c r="R249" s="150">
        <f t="shared" si="138"/>
        <v>0</v>
      </c>
      <c r="S249" s="150">
        <f t="shared" si="139"/>
        <v>0</v>
      </c>
      <c r="T249" s="28">
        <f t="shared" si="164"/>
        <v>0</v>
      </c>
      <c r="U249" s="150">
        <f t="shared" si="140"/>
        <v>0</v>
      </c>
      <c r="V249" s="150">
        <f t="shared" si="141"/>
        <v>0</v>
      </c>
      <c r="W249" s="150">
        <f t="shared" si="142"/>
        <v>0</v>
      </c>
      <c r="X249" s="150">
        <f t="shared" si="143"/>
        <v>0</v>
      </c>
      <c r="Y249" s="150">
        <f t="shared" si="144"/>
        <v>0</v>
      </c>
      <c r="Z249" s="150">
        <f t="shared" si="145"/>
        <v>0</v>
      </c>
      <c r="AA249" s="150">
        <f t="shared" si="146"/>
        <v>0</v>
      </c>
      <c r="AB249" s="24">
        <f t="shared" si="165"/>
        <v>0</v>
      </c>
      <c r="AC249" s="150">
        <f t="shared" si="147"/>
        <v>0</v>
      </c>
      <c r="AD249" s="150">
        <f t="shared" si="148"/>
        <v>0</v>
      </c>
      <c r="AE249" s="150">
        <f t="shared" si="149"/>
        <v>0</v>
      </c>
      <c r="AF249" s="150">
        <f t="shared" si="150"/>
        <v>0</v>
      </c>
      <c r="AG249" s="150">
        <f t="shared" si="151"/>
        <v>0</v>
      </c>
      <c r="AH249" s="150">
        <f t="shared" si="152"/>
        <v>0</v>
      </c>
      <c r="AI249" s="150">
        <f t="shared" si="153"/>
        <v>0</v>
      </c>
      <c r="AJ249" s="20">
        <f t="shared" si="166"/>
        <v>0</v>
      </c>
      <c r="AK249" s="150">
        <f t="shared" si="154"/>
        <v>0</v>
      </c>
      <c r="AL249" s="150">
        <f t="shared" si="155"/>
        <v>0</v>
      </c>
      <c r="AM249" s="150">
        <f t="shared" si="156"/>
        <v>0</v>
      </c>
      <c r="AN249" s="150">
        <f t="shared" si="157"/>
        <v>0</v>
      </c>
      <c r="AO249" s="150">
        <f t="shared" si="158"/>
        <v>0</v>
      </c>
      <c r="AP249" s="150">
        <f t="shared" si="159"/>
        <v>0</v>
      </c>
      <c r="AQ249" s="150">
        <f t="shared" si="160"/>
        <v>0</v>
      </c>
      <c r="AR249" s="17">
        <f t="shared" si="167"/>
        <v>0</v>
      </c>
      <c r="AS249" s="150">
        <f t="shared" si="161"/>
        <v>0</v>
      </c>
    </row>
    <row r="250" spans="4:45" x14ac:dyDescent="0.3">
      <c r="D250" s="36"/>
      <c r="E250" s="6">
        <f t="shared" si="168"/>
        <v>0</v>
      </c>
      <c r="F250" s="150">
        <f t="shared" si="127"/>
        <v>0</v>
      </c>
      <c r="G250" s="150">
        <f t="shared" si="128"/>
        <v>0</v>
      </c>
      <c r="H250" s="150">
        <f t="shared" si="129"/>
        <v>0</v>
      </c>
      <c r="I250" s="150">
        <f t="shared" si="130"/>
        <v>0</v>
      </c>
      <c r="J250" s="150">
        <f t="shared" si="131"/>
        <v>0</v>
      </c>
      <c r="K250" s="150">
        <f t="shared" si="132"/>
        <v>0</v>
      </c>
      <c r="L250" s="32">
        <f t="shared" si="163"/>
        <v>0</v>
      </c>
      <c r="M250" s="150">
        <f t="shared" si="133"/>
        <v>0</v>
      </c>
      <c r="N250" s="150">
        <f t="shared" si="134"/>
        <v>0</v>
      </c>
      <c r="O250" s="150">
        <f t="shared" si="135"/>
        <v>0</v>
      </c>
      <c r="P250" s="150">
        <f t="shared" si="136"/>
        <v>0</v>
      </c>
      <c r="Q250" s="150">
        <f t="shared" si="137"/>
        <v>0</v>
      </c>
      <c r="R250" s="150">
        <f t="shared" si="138"/>
        <v>0</v>
      </c>
      <c r="S250" s="150">
        <f t="shared" si="139"/>
        <v>0</v>
      </c>
      <c r="T250" s="28">
        <f t="shared" si="164"/>
        <v>0</v>
      </c>
      <c r="U250" s="150">
        <f t="shared" si="140"/>
        <v>0</v>
      </c>
      <c r="V250" s="150">
        <f t="shared" si="141"/>
        <v>0</v>
      </c>
      <c r="W250" s="150">
        <f t="shared" si="142"/>
        <v>0</v>
      </c>
      <c r="X250" s="150">
        <f t="shared" si="143"/>
        <v>0</v>
      </c>
      <c r="Y250" s="150">
        <f t="shared" si="144"/>
        <v>0</v>
      </c>
      <c r="Z250" s="150">
        <f t="shared" si="145"/>
        <v>0</v>
      </c>
      <c r="AA250" s="150">
        <f t="shared" si="146"/>
        <v>0</v>
      </c>
      <c r="AB250" s="24">
        <f t="shared" si="165"/>
        <v>0</v>
      </c>
      <c r="AC250" s="150">
        <f t="shared" si="147"/>
        <v>0</v>
      </c>
      <c r="AD250" s="150">
        <f t="shared" si="148"/>
        <v>0</v>
      </c>
      <c r="AE250" s="150">
        <f t="shared" si="149"/>
        <v>0</v>
      </c>
      <c r="AF250" s="150">
        <f t="shared" si="150"/>
        <v>0</v>
      </c>
      <c r="AG250" s="150">
        <f t="shared" si="151"/>
        <v>0</v>
      </c>
      <c r="AH250" s="150">
        <f t="shared" si="152"/>
        <v>0</v>
      </c>
      <c r="AI250" s="150">
        <f t="shared" si="153"/>
        <v>0</v>
      </c>
      <c r="AJ250" s="20">
        <f t="shared" si="166"/>
        <v>0</v>
      </c>
      <c r="AK250" s="150">
        <f t="shared" si="154"/>
        <v>0</v>
      </c>
      <c r="AL250" s="150">
        <f t="shared" si="155"/>
        <v>0</v>
      </c>
      <c r="AM250" s="150">
        <f t="shared" si="156"/>
        <v>0</v>
      </c>
      <c r="AN250" s="150">
        <f t="shared" si="157"/>
        <v>0</v>
      </c>
      <c r="AO250" s="150">
        <f t="shared" si="158"/>
        <v>0</v>
      </c>
      <c r="AP250" s="150">
        <f t="shared" si="159"/>
        <v>0</v>
      </c>
      <c r="AQ250" s="150">
        <f t="shared" si="160"/>
        <v>0</v>
      </c>
      <c r="AR250" s="17">
        <f t="shared" si="167"/>
        <v>0</v>
      </c>
      <c r="AS250" s="150">
        <f t="shared" si="161"/>
        <v>0</v>
      </c>
    </row>
    <row r="251" spans="4:45" x14ac:dyDescent="0.3">
      <c r="D251" s="36"/>
      <c r="E251" s="6">
        <f t="shared" si="168"/>
        <v>0</v>
      </c>
      <c r="F251" s="150">
        <f t="shared" si="127"/>
        <v>0</v>
      </c>
      <c r="G251" s="150">
        <f t="shared" si="128"/>
        <v>0</v>
      </c>
      <c r="H251" s="150">
        <f t="shared" si="129"/>
        <v>0</v>
      </c>
      <c r="I251" s="150">
        <f t="shared" si="130"/>
        <v>0</v>
      </c>
      <c r="J251" s="150">
        <f t="shared" si="131"/>
        <v>0</v>
      </c>
      <c r="K251" s="150">
        <f t="shared" si="132"/>
        <v>0</v>
      </c>
      <c r="L251" s="32">
        <f t="shared" si="163"/>
        <v>0</v>
      </c>
      <c r="M251" s="150">
        <f t="shared" si="133"/>
        <v>0</v>
      </c>
      <c r="N251" s="150">
        <f t="shared" si="134"/>
        <v>0</v>
      </c>
      <c r="O251" s="150">
        <f t="shared" si="135"/>
        <v>0</v>
      </c>
      <c r="P251" s="150">
        <f t="shared" si="136"/>
        <v>0</v>
      </c>
      <c r="Q251" s="150">
        <f t="shared" si="137"/>
        <v>0</v>
      </c>
      <c r="R251" s="150">
        <f t="shared" si="138"/>
        <v>0</v>
      </c>
      <c r="S251" s="150">
        <f t="shared" si="139"/>
        <v>0</v>
      </c>
      <c r="T251" s="28">
        <f t="shared" si="164"/>
        <v>0</v>
      </c>
      <c r="U251" s="150">
        <f t="shared" si="140"/>
        <v>0</v>
      </c>
      <c r="V251" s="150">
        <f t="shared" si="141"/>
        <v>0</v>
      </c>
      <c r="W251" s="150">
        <f t="shared" si="142"/>
        <v>0</v>
      </c>
      <c r="X251" s="150">
        <f t="shared" si="143"/>
        <v>0</v>
      </c>
      <c r="Y251" s="150">
        <f t="shared" si="144"/>
        <v>0</v>
      </c>
      <c r="Z251" s="150">
        <f t="shared" si="145"/>
        <v>0</v>
      </c>
      <c r="AA251" s="150">
        <f t="shared" si="146"/>
        <v>0</v>
      </c>
      <c r="AB251" s="24">
        <f t="shared" si="165"/>
        <v>0</v>
      </c>
      <c r="AC251" s="150">
        <f t="shared" si="147"/>
        <v>0</v>
      </c>
      <c r="AD251" s="150">
        <f t="shared" si="148"/>
        <v>0</v>
      </c>
      <c r="AE251" s="150">
        <f t="shared" si="149"/>
        <v>0</v>
      </c>
      <c r="AF251" s="150">
        <f t="shared" si="150"/>
        <v>0</v>
      </c>
      <c r="AG251" s="150">
        <f t="shared" si="151"/>
        <v>0</v>
      </c>
      <c r="AH251" s="150">
        <f t="shared" si="152"/>
        <v>0</v>
      </c>
      <c r="AI251" s="150">
        <f t="shared" si="153"/>
        <v>0</v>
      </c>
      <c r="AJ251" s="20">
        <f t="shared" si="166"/>
        <v>0</v>
      </c>
      <c r="AK251" s="150">
        <f t="shared" si="154"/>
        <v>0</v>
      </c>
      <c r="AL251" s="150">
        <f t="shared" si="155"/>
        <v>0</v>
      </c>
      <c r="AM251" s="150">
        <f t="shared" si="156"/>
        <v>0</v>
      </c>
      <c r="AN251" s="150">
        <f t="shared" si="157"/>
        <v>0</v>
      </c>
      <c r="AO251" s="150">
        <f t="shared" si="158"/>
        <v>0</v>
      </c>
      <c r="AP251" s="150">
        <f t="shared" si="159"/>
        <v>0</v>
      </c>
      <c r="AQ251" s="150">
        <f t="shared" si="160"/>
        <v>0</v>
      </c>
      <c r="AR251" s="17">
        <f t="shared" si="167"/>
        <v>0</v>
      </c>
      <c r="AS251" s="150">
        <f t="shared" si="161"/>
        <v>0</v>
      </c>
    </row>
    <row r="252" spans="4:45" x14ac:dyDescent="0.3">
      <c r="D252" s="36"/>
      <c r="E252" s="6">
        <f t="shared" si="168"/>
        <v>0</v>
      </c>
      <c r="F252" s="150">
        <f t="shared" si="127"/>
        <v>0</v>
      </c>
      <c r="G252" s="150">
        <f t="shared" si="128"/>
        <v>0</v>
      </c>
      <c r="H252" s="150">
        <f t="shared" si="129"/>
        <v>0</v>
      </c>
      <c r="I252" s="150">
        <f t="shared" si="130"/>
        <v>0</v>
      </c>
      <c r="J252" s="150">
        <f t="shared" si="131"/>
        <v>0</v>
      </c>
      <c r="K252" s="150">
        <f t="shared" si="132"/>
        <v>0</v>
      </c>
      <c r="L252" s="32">
        <f t="shared" si="163"/>
        <v>0</v>
      </c>
      <c r="M252" s="150">
        <f t="shared" si="133"/>
        <v>0</v>
      </c>
      <c r="N252" s="150">
        <f t="shared" si="134"/>
        <v>0</v>
      </c>
      <c r="O252" s="150">
        <f t="shared" si="135"/>
        <v>0</v>
      </c>
      <c r="P252" s="150">
        <f t="shared" si="136"/>
        <v>0</v>
      </c>
      <c r="Q252" s="150">
        <f t="shared" si="137"/>
        <v>0</v>
      </c>
      <c r="R252" s="150">
        <f t="shared" si="138"/>
        <v>0</v>
      </c>
      <c r="S252" s="150">
        <f t="shared" si="139"/>
        <v>0</v>
      </c>
      <c r="T252" s="28">
        <f t="shared" si="164"/>
        <v>0</v>
      </c>
      <c r="U252" s="150">
        <f t="shared" si="140"/>
        <v>0</v>
      </c>
      <c r="V252" s="150">
        <f t="shared" si="141"/>
        <v>0</v>
      </c>
      <c r="W252" s="150">
        <f t="shared" si="142"/>
        <v>0</v>
      </c>
      <c r="X252" s="150">
        <f t="shared" si="143"/>
        <v>0</v>
      </c>
      <c r="Y252" s="150">
        <f t="shared" si="144"/>
        <v>0</v>
      </c>
      <c r="Z252" s="150">
        <f t="shared" si="145"/>
        <v>0</v>
      </c>
      <c r="AA252" s="150">
        <f t="shared" si="146"/>
        <v>0</v>
      </c>
      <c r="AB252" s="24">
        <f t="shared" si="165"/>
        <v>0</v>
      </c>
      <c r="AC252" s="150">
        <f t="shared" si="147"/>
        <v>0</v>
      </c>
      <c r="AD252" s="150">
        <f t="shared" si="148"/>
        <v>0</v>
      </c>
      <c r="AE252" s="150">
        <f t="shared" si="149"/>
        <v>0</v>
      </c>
      <c r="AF252" s="150">
        <f t="shared" si="150"/>
        <v>0</v>
      </c>
      <c r="AG252" s="150">
        <f t="shared" si="151"/>
        <v>0</v>
      </c>
      <c r="AH252" s="150">
        <f t="shared" si="152"/>
        <v>0</v>
      </c>
      <c r="AI252" s="150">
        <f t="shared" si="153"/>
        <v>0</v>
      </c>
      <c r="AJ252" s="20">
        <f t="shared" si="166"/>
        <v>0</v>
      </c>
      <c r="AK252" s="150">
        <f t="shared" si="154"/>
        <v>0</v>
      </c>
      <c r="AL252" s="150">
        <f t="shared" si="155"/>
        <v>0</v>
      </c>
      <c r="AM252" s="150">
        <f t="shared" si="156"/>
        <v>0</v>
      </c>
      <c r="AN252" s="150">
        <f t="shared" si="157"/>
        <v>0</v>
      </c>
      <c r="AO252" s="150">
        <f t="shared" si="158"/>
        <v>0</v>
      </c>
      <c r="AP252" s="150">
        <f t="shared" si="159"/>
        <v>0</v>
      </c>
      <c r="AQ252" s="150">
        <f t="shared" si="160"/>
        <v>0</v>
      </c>
      <c r="AR252" s="17">
        <f t="shared" si="167"/>
        <v>0</v>
      </c>
      <c r="AS252" s="150">
        <f t="shared" si="161"/>
        <v>0</v>
      </c>
    </row>
    <row r="253" spans="4:45" x14ac:dyDescent="0.3">
      <c r="D253" s="36"/>
      <c r="E253" s="6">
        <f t="shared" si="168"/>
        <v>0</v>
      </c>
      <c r="F253" s="150">
        <f t="shared" si="127"/>
        <v>0</v>
      </c>
      <c r="G253" s="150">
        <f t="shared" si="128"/>
        <v>0</v>
      </c>
      <c r="H253" s="150">
        <f t="shared" si="129"/>
        <v>0</v>
      </c>
      <c r="I253" s="150">
        <f t="shared" si="130"/>
        <v>0</v>
      </c>
      <c r="J253" s="150">
        <f t="shared" si="131"/>
        <v>0</v>
      </c>
      <c r="K253" s="150">
        <f t="shared" si="132"/>
        <v>0</v>
      </c>
      <c r="L253" s="32">
        <f t="shared" si="163"/>
        <v>0</v>
      </c>
      <c r="M253" s="150">
        <f t="shared" si="133"/>
        <v>0</v>
      </c>
      <c r="N253" s="150">
        <f t="shared" si="134"/>
        <v>0</v>
      </c>
      <c r="O253" s="150">
        <f t="shared" si="135"/>
        <v>0</v>
      </c>
      <c r="P253" s="150">
        <f t="shared" si="136"/>
        <v>0</v>
      </c>
      <c r="Q253" s="150">
        <f t="shared" si="137"/>
        <v>0</v>
      </c>
      <c r="R253" s="150">
        <f t="shared" si="138"/>
        <v>0</v>
      </c>
      <c r="S253" s="150">
        <f t="shared" si="139"/>
        <v>0</v>
      </c>
      <c r="T253" s="28">
        <f t="shared" si="164"/>
        <v>0</v>
      </c>
      <c r="U253" s="150">
        <f t="shared" si="140"/>
        <v>0</v>
      </c>
      <c r="V253" s="150">
        <f t="shared" si="141"/>
        <v>0</v>
      </c>
      <c r="W253" s="150">
        <f t="shared" si="142"/>
        <v>0</v>
      </c>
      <c r="X253" s="150">
        <f t="shared" si="143"/>
        <v>0</v>
      </c>
      <c r="Y253" s="150">
        <f t="shared" si="144"/>
        <v>0</v>
      </c>
      <c r="Z253" s="150">
        <f t="shared" si="145"/>
        <v>0</v>
      </c>
      <c r="AA253" s="150">
        <f t="shared" si="146"/>
        <v>0</v>
      </c>
      <c r="AB253" s="24">
        <f t="shared" si="165"/>
        <v>0</v>
      </c>
      <c r="AC253" s="150">
        <f t="shared" si="147"/>
        <v>0</v>
      </c>
      <c r="AD253" s="150">
        <f t="shared" si="148"/>
        <v>0</v>
      </c>
      <c r="AE253" s="150">
        <f t="shared" si="149"/>
        <v>0</v>
      </c>
      <c r="AF253" s="150">
        <f t="shared" si="150"/>
        <v>0</v>
      </c>
      <c r="AG253" s="150">
        <f t="shared" si="151"/>
        <v>0</v>
      </c>
      <c r="AH253" s="150">
        <f t="shared" si="152"/>
        <v>0</v>
      </c>
      <c r="AI253" s="150">
        <f t="shared" si="153"/>
        <v>0</v>
      </c>
      <c r="AJ253" s="20">
        <f t="shared" si="166"/>
        <v>0</v>
      </c>
      <c r="AK253" s="150">
        <f t="shared" si="154"/>
        <v>0</v>
      </c>
      <c r="AL253" s="150">
        <f t="shared" si="155"/>
        <v>0</v>
      </c>
      <c r="AM253" s="150">
        <f t="shared" si="156"/>
        <v>0</v>
      </c>
      <c r="AN253" s="150">
        <f t="shared" si="157"/>
        <v>0</v>
      </c>
      <c r="AO253" s="150">
        <f t="shared" si="158"/>
        <v>0</v>
      </c>
      <c r="AP253" s="150">
        <f t="shared" si="159"/>
        <v>0</v>
      </c>
      <c r="AQ253" s="150">
        <f t="shared" si="160"/>
        <v>0</v>
      </c>
      <c r="AR253" s="17">
        <f t="shared" si="167"/>
        <v>0</v>
      </c>
      <c r="AS253" s="150">
        <f t="shared" si="161"/>
        <v>0</v>
      </c>
    </row>
    <row r="254" spans="4:45" x14ac:dyDescent="0.3">
      <c r="D254" s="36"/>
      <c r="E254" s="6">
        <f t="shared" si="168"/>
        <v>0</v>
      </c>
      <c r="F254" s="150">
        <f t="shared" si="127"/>
        <v>0</v>
      </c>
      <c r="G254" s="150">
        <f t="shared" si="128"/>
        <v>0</v>
      </c>
      <c r="H254" s="150">
        <f t="shared" si="129"/>
        <v>0</v>
      </c>
      <c r="I254" s="150">
        <f t="shared" si="130"/>
        <v>0</v>
      </c>
      <c r="J254" s="150">
        <f t="shared" si="131"/>
        <v>0</v>
      </c>
      <c r="K254" s="150">
        <f t="shared" si="132"/>
        <v>0</v>
      </c>
      <c r="L254" s="32">
        <f t="shared" si="163"/>
        <v>0</v>
      </c>
      <c r="M254" s="150">
        <f t="shared" si="133"/>
        <v>0</v>
      </c>
      <c r="N254" s="150">
        <f t="shared" si="134"/>
        <v>0</v>
      </c>
      <c r="O254" s="150">
        <f t="shared" si="135"/>
        <v>0</v>
      </c>
      <c r="P254" s="150">
        <f t="shared" si="136"/>
        <v>0</v>
      </c>
      <c r="Q254" s="150">
        <f t="shared" si="137"/>
        <v>0</v>
      </c>
      <c r="R254" s="150">
        <f t="shared" si="138"/>
        <v>0</v>
      </c>
      <c r="S254" s="150">
        <f t="shared" si="139"/>
        <v>0</v>
      </c>
      <c r="T254" s="28">
        <f t="shared" si="164"/>
        <v>0</v>
      </c>
      <c r="U254" s="150">
        <f t="shared" si="140"/>
        <v>0</v>
      </c>
      <c r="V254" s="150">
        <f t="shared" si="141"/>
        <v>0</v>
      </c>
      <c r="W254" s="150">
        <f t="shared" si="142"/>
        <v>0</v>
      </c>
      <c r="X254" s="150">
        <f t="shared" si="143"/>
        <v>0</v>
      </c>
      <c r="Y254" s="150">
        <f t="shared" si="144"/>
        <v>0</v>
      </c>
      <c r="Z254" s="150">
        <f t="shared" si="145"/>
        <v>0</v>
      </c>
      <c r="AA254" s="150">
        <f t="shared" si="146"/>
        <v>0</v>
      </c>
      <c r="AB254" s="24">
        <f t="shared" si="165"/>
        <v>0</v>
      </c>
      <c r="AC254" s="150">
        <f t="shared" si="147"/>
        <v>0</v>
      </c>
      <c r="AD254" s="150">
        <f t="shared" si="148"/>
        <v>0</v>
      </c>
      <c r="AE254" s="150">
        <f t="shared" si="149"/>
        <v>0</v>
      </c>
      <c r="AF254" s="150">
        <f t="shared" si="150"/>
        <v>0</v>
      </c>
      <c r="AG254" s="150">
        <f t="shared" si="151"/>
        <v>0</v>
      </c>
      <c r="AH254" s="150">
        <f t="shared" si="152"/>
        <v>0</v>
      </c>
      <c r="AI254" s="150">
        <f t="shared" si="153"/>
        <v>0</v>
      </c>
      <c r="AJ254" s="20">
        <f t="shared" si="166"/>
        <v>0</v>
      </c>
      <c r="AK254" s="150">
        <f t="shared" si="154"/>
        <v>0</v>
      </c>
      <c r="AL254" s="150">
        <f t="shared" si="155"/>
        <v>0</v>
      </c>
      <c r="AM254" s="150">
        <f t="shared" si="156"/>
        <v>0</v>
      </c>
      <c r="AN254" s="150">
        <f t="shared" si="157"/>
        <v>0</v>
      </c>
      <c r="AO254" s="150">
        <f t="shared" si="158"/>
        <v>0</v>
      </c>
      <c r="AP254" s="150">
        <f t="shared" si="159"/>
        <v>0</v>
      </c>
      <c r="AQ254" s="150">
        <f t="shared" si="160"/>
        <v>0</v>
      </c>
      <c r="AR254" s="17">
        <f t="shared" si="167"/>
        <v>0</v>
      </c>
      <c r="AS254" s="150">
        <f t="shared" si="161"/>
        <v>0</v>
      </c>
    </row>
    <row r="255" spans="4:45" x14ac:dyDescent="0.3">
      <c r="D255" s="36"/>
      <c r="E255" s="6">
        <f t="shared" si="168"/>
        <v>0</v>
      </c>
      <c r="F255" s="150">
        <f t="shared" si="127"/>
        <v>0</v>
      </c>
      <c r="G255" s="150">
        <f t="shared" si="128"/>
        <v>0</v>
      </c>
      <c r="H255" s="150">
        <f t="shared" si="129"/>
        <v>0</v>
      </c>
      <c r="I255" s="150">
        <f t="shared" si="130"/>
        <v>0</v>
      </c>
      <c r="J255" s="150">
        <f t="shared" si="131"/>
        <v>0</v>
      </c>
      <c r="K255" s="150">
        <f t="shared" si="132"/>
        <v>0</v>
      </c>
      <c r="L255" s="32">
        <f t="shared" si="163"/>
        <v>0</v>
      </c>
      <c r="M255" s="150">
        <f t="shared" si="133"/>
        <v>0</v>
      </c>
      <c r="N255" s="150">
        <f t="shared" si="134"/>
        <v>0</v>
      </c>
      <c r="O255" s="150">
        <f t="shared" si="135"/>
        <v>0</v>
      </c>
      <c r="P255" s="150">
        <f t="shared" si="136"/>
        <v>0</v>
      </c>
      <c r="Q255" s="150">
        <f t="shared" si="137"/>
        <v>0</v>
      </c>
      <c r="R255" s="150">
        <f t="shared" si="138"/>
        <v>0</v>
      </c>
      <c r="S255" s="150">
        <f t="shared" si="139"/>
        <v>0</v>
      </c>
      <c r="T255" s="28">
        <f t="shared" si="164"/>
        <v>0</v>
      </c>
      <c r="U255" s="150">
        <f t="shared" si="140"/>
        <v>0</v>
      </c>
      <c r="V255" s="150">
        <f t="shared" si="141"/>
        <v>0</v>
      </c>
      <c r="W255" s="150">
        <f t="shared" si="142"/>
        <v>0</v>
      </c>
      <c r="X255" s="150">
        <f t="shared" si="143"/>
        <v>0</v>
      </c>
      <c r="Y255" s="150">
        <f t="shared" si="144"/>
        <v>0</v>
      </c>
      <c r="Z255" s="150">
        <f t="shared" si="145"/>
        <v>0</v>
      </c>
      <c r="AA255" s="150">
        <f t="shared" si="146"/>
        <v>0</v>
      </c>
      <c r="AB255" s="24">
        <f t="shared" si="165"/>
        <v>0</v>
      </c>
      <c r="AC255" s="150">
        <f t="shared" si="147"/>
        <v>0</v>
      </c>
      <c r="AD255" s="150">
        <f t="shared" si="148"/>
        <v>0</v>
      </c>
      <c r="AE255" s="150">
        <f t="shared" si="149"/>
        <v>0</v>
      </c>
      <c r="AF255" s="150">
        <f t="shared" si="150"/>
        <v>0</v>
      </c>
      <c r="AG255" s="150">
        <f t="shared" si="151"/>
        <v>0</v>
      </c>
      <c r="AH255" s="150">
        <f t="shared" si="152"/>
        <v>0</v>
      </c>
      <c r="AI255" s="150">
        <f t="shared" si="153"/>
        <v>0</v>
      </c>
      <c r="AJ255" s="20">
        <f t="shared" si="166"/>
        <v>0</v>
      </c>
      <c r="AK255" s="150">
        <f t="shared" si="154"/>
        <v>0</v>
      </c>
      <c r="AL255" s="150">
        <f t="shared" si="155"/>
        <v>0</v>
      </c>
      <c r="AM255" s="150">
        <f t="shared" si="156"/>
        <v>0</v>
      </c>
      <c r="AN255" s="150">
        <f t="shared" si="157"/>
        <v>0</v>
      </c>
      <c r="AO255" s="150">
        <f t="shared" si="158"/>
        <v>0</v>
      </c>
      <c r="AP255" s="150">
        <f t="shared" si="159"/>
        <v>0</v>
      </c>
      <c r="AQ255" s="150">
        <f t="shared" si="160"/>
        <v>0</v>
      </c>
      <c r="AR255" s="17">
        <f t="shared" si="167"/>
        <v>0</v>
      </c>
      <c r="AS255" s="150">
        <f t="shared" si="161"/>
        <v>0</v>
      </c>
    </row>
    <row r="256" spans="4:45" x14ac:dyDescent="0.3">
      <c r="D256" s="36"/>
      <c r="E256" s="6">
        <f t="shared" si="168"/>
        <v>0</v>
      </c>
      <c r="F256" s="150">
        <f t="shared" si="127"/>
        <v>0</v>
      </c>
      <c r="G256" s="150">
        <f t="shared" si="128"/>
        <v>0</v>
      </c>
      <c r="H256" s="150">
        <f t="shared" si="129"/>
        <v>0</v>
      </c>
      <c r="I256" s="150">
        <f t="shared" si="130"/>
        <v>0</v>
      </c>
      <c r="J256" s="150">
        <f t="shared" si="131"/>
        <v>0</v>
      </c>
      <c r="K256" s="150">
        <f t="shared" si="132"/>
        <v>0</v>
      </c>
      <c r="L256" s="32">
        <f t="shared" si="163"/>
        <v>0</v>
      </c>
      <c r="M256" s="150">
        <f t="shared" si="133"/>
        <v>0</v>
      </c>
      <c r="N256" s="150">
        <f t="shared" si="134"/>
        <v>0</v>
      </c>
      <c r="O256" s="150">
        <f t="shared" si="135"/>
        <v>0</v>
      </c>
      <c r="P256" s="150">
        <f t="shared" si="136"/>
        <v>0</v>
      </c>
      <c r="Q256" s="150">
        <f t="shared" si="137"/>
        <v>0</v>
      </c>
      <c r="R256" s="150">
        <f t="shared" si="138"/>
        <v>0</v>
      </c>
      <c r="S256" s="150">
        <f t="shared" si="139"/>
        <v>0</v>
      </c>
      <c r="T256" s="28">
        <f t="shared" si="164"/>
        <v>0</v>
      </c>
      <c r="U256" s="150">
        <f t="shared" si="140"/>
        <v>0</v>
      </c>
      <c r="V256" s="150">
        <f t="shared" si="141"/>
        <v>0</v>
      </c>
      <c r="W256" s="150">
        <f t="shared" si="142"/>
        <v>0</v>
      </c>
      <c r="X256" s="150">
        <f t="shared" si="143"/>
        <v>0</v>
      </c>
      <c r="Y256" s="150">
        <f t="shared" si="144"/>
        <v>0</v>
      </c>
      <c r="Z256" s="150">
        <f t="shared" si="145"/>
        <v>0</v>
      </c>
      <c r="AA256" s="150">
        <f t="shared" si="146"/>
        <v>0</v>
      </c>
      <c r="AB256" s="24">
        <f t="shared" si="165"/>
        <v>0</v>
      </c>
      <c r="AC256" s="150">
        <f t="shared" si="147"/>
        <v>0</v>
      </c>
      <c r="AD256" s="150">
        <f t="shared" si="148"/>
        <v>0</v>
      </c>
      <c r="AE256" s="150">
        <f t="shared" si="149"/>
        <v>0</v>
      </c>
      <c r="AF256" s="150">
        <f t="shared" si="150"/>
        <v>0</v>
      </c>
      <c r="AG256" s="150">
        <f t="shared" si="151"/>
        <v>0</v>
      </c>
      <c r="AH256" s="150">
        <f t="shared" si="152"/>
        <v>0</v>
      </c>
      <c r="AI256" s="150">
        <f t="shared" si="153"/>
        <v>0</v>
      </c>
      <c r="AJ256" s="20">
        <f t="shared" si="166"/>
        <v>0</v>
      </c>
      <c r="AK256" s="150">
        <f t="shared" si="154"/>
        <v>0</v>
      </c>
      <c r="AL256" s="150">
        <f t="shared" si="155"/>
        <v>0</v>
      </c>
      <c r="AM256" s="150">
        <f t="shared" si="156"/>
        <v>0</v>
      </c>
      <c r="AN256" s="150">
        <f t="shared" si="157"/>
        <v>0</v>
      </c>
      <c r="AO256" s="150">
        <f t="shared" si="158"/>
        <v>0</v>
      </c>
      <c r="AP256" s="150">
        <f t="shared" si="159"/>
        <v>0</v>
      </c>
      <c r="AQ256" s="150">
        <f t="shared" si="160"/>
        <v>0</v>
      </c>
      <c r="AR256" s="17">
        <f t="shared" si="167"/>
        <v>0</v>
      </c>
      <c r="AS256" s="150">
        <f t="shared" si="161"/>
        <v>0</v>
      </c>
    </row>
    <row r="257" spans="4:45" x14ac:dyDescent="0.3">
      <c r="D257" s="36"/>
      <c r="E257" s="6">
        <f t="shared" si="168"/>
        <v>0</v>
      </c>
      <c r="F257" s="150">
        <f t="shared" si="127"/>
        <v>0</v>
      </c>
      <c r="G257" s="150">
        <f t="shared" si="128"/>
        <v>0</v>
      </c>
      <c r="H257" s="150">
        <f t="shared" si="129"/>
        <v>0</v>
      </c>
      <c r="I257" s="150">
        <f t="shared" si="130"/>
        <v>0</v>
      </c>
      <c r="J257" s="150">
        <f t="shared" si="131"/>
        <v>0</v>
      </c>
      <c r="K257" s="150">
        <f t="shared" si="132"/>
        <v>0</v>
      </c>
      <c r="L257" s="32">
        <f t="shared" si="163"/>
        <v>0</v>
      </c>
      <c r="M257" s="150">
        <f t="shared" si="133"/>
        <v>0</v>
      </c>
      <c r="N257" s="150">
        <f t="shared" si="134"/>
        <v>0</v>
      </c>
      <c r="O257" s="150">
        <f t="shared" si="135"/>
        <v>0</v>
      </c>
      <c r="P257" s="150">
        <f t="shared" si="136"/>
        <v>0</v>
      </c>
      <c r="Q257" s="150">
        <f t="shared" si="137"/>
        <v>0</v>
      </c>
      <c r="R257" s="150">
        <f t="shared" si="138"/>
        <v>0</v>
      </c>
      <c r="S257" s="150">
        <f t="shared" si="139"/>
        <v>0</v>
      </c>
      <c r="T257" s="28">
        <f t="shared" si="164"/>
        <v>0</v>
      </c>
      <c r="U257" s="150">
        <f t="shared" si="140"/>
        <v>0</v>
      </c>
      <c r="V257" s="150">
        <f t="shared" si="141"/>
        <v>0</v>
      </c>
      <c r="W257" s="150">
        <f t="shared" si="142"/>
        <v>0</v>
      </c>
      <c r="X257" s="150">
        <f t="shared" si="143"/>
        <v>0</v>
      </c>
      <c r="Y257" s="150">
        <f t="shared" si="144"/>
        <v>0</v>
      </c>
      <c r="Z257" s="150">
        <f t="shared" si="145"/>
        <v>0</v>
      </c>
      <c r="AA257" s="150">
        <f t="shared" si="146"/>
        <v>0</v>
      </c>
      <c r="AB257" s="24">
        <f t="shared" si="165"/>
        <v>0</v>
      </c>
      <c r="AC257" s="150">
        <f t="shared" si="147"/>
        <v>0</v>
      </c>
      <c r="AD257" s="150">
        <f t="shared" si="148"/>
        <v>0</v>
      </c>
      <c r="AE257" s="150">
        <f t="shared" si="149"/>
        <v>0</v>
      </c>
      <c r="AF257" s="150">
        <f t="shared" si="150"/>
        <v>0</v>
      </c>
      <c r="AG257" s="150">
        <f t="shared" si="151"/>
        <v>0</v>
      </c>
      <c r="AH257" s="150">
        <f t="shared" si="152"/>
        <v>0</v>
      </c>
      <c r="AI257" s="150">
        <f t="shared" si="153"/>
        <v>0</v>
      </c>
      <c r="AJ257" s="20">
        <f t="shared" si="166"/>
        <v>0</v>
      </c>
      <c r="AK257" s="150">
        <f t="shared" si="154"/>
        <v>0</v>
      </c>
      <c r="AL257" s="150">
        <f t="shared" si="155"/>
        <v>0</v>
      </c>
      <c r="AM257" s="150">
        <f t="shared" si="156"/>
        <v>0</v>
      </c>
      <c r="AN257" s="150">
        <f t="shared" si="157"/>
        <v>0</v>
      </c>
      <c r="AO257" s="150">
        <f t="shared" si="158"/>
        <v>0</v>
      </c>
      <c r="AP257" s="150">
        <f t="shared" si="159"/>
        <v>0</v>
      </c>
      <c r="AQ257" s="150">
        <f t="shared" si="160"/>
        <v>0</v>
      </c>
      <c r="AR257" s="17">
        <f t="shared" si="167"/>
        <v>0</v>
      </c>
      <c r="AS257" s="150">
        <f t="shared" si="161"/>
        <v>0</v>
      </c>
    </row>
    <row r="258" spans="4:45" x14ac:dyDescent="0.3">
      <c r="D258" s="36"/>
      <c r="E258" s="6">
        <f t="shared" si="168"/>
        <v>0</v>
      </c>
      <c r="F258" s="150">
        <f t="shared" si="127"/>
        <v>0</v>
      </c>
      <c r="G258" s="150">
        <f t="shared" si="128"/>
        <v>0</v>
      </c>
      <c r="H258" s="150">
        <f t="shared" si="129"/>
        <v>0</v>
      </c>
      <c r="I258" s="150">
        <f t="shared" si="130"/>
        <v>0</v>
      </c>
      <c r="J258" s="150">
        <f t="shared" si="131"/>
        <v>0</v>
      </c>
      <c r="K258" s="150">
        <f t="shared" si="132"/>
        <v>0</v>
      </c>
      <c r="L258" s="32">
        <f t="shared" si="163"/>
        <v>0</v>
      </c>
      <c r="M258" s="150">
        <f t="shared" si="133"/>
        <v>0</v>
      </c>
      <c r="N258" s="150">
        <f t="shared" si="134"/>
        <v>0</v>
      </c>
      <c r="O258" s="150">
        <f t="shared" si="135"/>
        <v>0</v>
      </c>
      <c r="P258" s="150">
        <f t="shared" si="136"/>
        <v>0</v>
      </c>
      <c r="Q258" s="150">
        <f t="shared" si="137"/>
        <v>0</v>
      </c>
      <c r="R258" s="150">
        <f t="shared" si="138"/>
        <v>0</v>
      </c>
      <c r="S258" s="150">
        <f t="shared" si="139"/>
        <v>0</v>
      </c>
      <c r="T258" s="28">
        <f t="shared" si="164"/>
        <v>0</v>
      </c>
      <c r="U258" s="150">
        <f t="shared" si="140"/>
        <v>0</v>
      </c>
      <c r="V258" s="150">
        <f t="shared" si="141"/>
        <v>0</v>
      </c>
      <c r="W258" s="150">
        <f t="shared" si="142"/>
        <v>0</v>
      </c>
      <c r="X258" s="150">
        <f t="shared" si="143"/>
        <v>0</v>
      </c>
      <c r="Y258" s="150">
        <f t="shared" si="144"/>
        <v>0</v>
      </c>
      <c r="Z258" s="150">
        <f t="shared" si="145"/>
        <v>0</v>
      </c>
      <c r="AA258" s="150">
        <f t="shared" si="146"/>
        <v>0</v>
      </c>
      <c r="AB258" s="24">
        <f t="shared" si="165"/>
        <v>0</v>
      </c>
      <c r="AC258" s="150">
        <f t="shared" si="147"/>
        <v>0</v>
      </c>
      <c r="AD258" s="150">
        <f t="shared" si="148"/>
        <v>0</v>
      </c>
      <c r="AE258" s="150">
        <f t="shared" si="149"/>
        <v>0</v>
      </c>
      <c r="AF258" s="150">
        <f t="shared" si="150"/>
        <v>0</v>
      </c>
      <c r="AG258" s="150">
        <f t="shared" si="151"/>
        <v>0</v>
      </c>
      <c r="AH258" s="150">
        <f t="shared" si="152"/>
        <v>0</v>
      </c>
      <c r="AI258" s="150">
        <f t="shared" si="153"/>
        <v>0</v>
      </c>
      <c r="AJ258" s="20">
        <f t="shared" si="166"/>
        <v>0</v>
      </c>
      <c r="AK258" s="150">
        <f t="shared" si="154"/>
        <v>0</v>
      </c>
      <c r="AL258" s="150">
        <f t="shared" si="155"/>
        <v>0</v>
      </c>
      <c r="AM258" s="150">
        <f t="shared" si="156"/>
        <v>0</v>
      </c>
      <c r="AN258" s="150">
        <f t="shared" si="157"/>
        <v>0</v>
      </c>
      <c r="AO258" s="150">
        <f t="shared" si="158"/>
        <v>0</v>
      </c>
      <c r="AP258" s="150">
        <f t="shared" si="159"/>
        <v>0</v>
      </c>
      <c r="AQ258" s="150">
        <f t="shared" si="160"/>
        <v>0</v>
      </c>
      <c r="AR258" s="17">
        <f t="shared" si="167"/>
        <v>0</v>
      </c>
      <c r="AS258" s="150">
        <f t="shared" si="161"/>
        <v>0</v>
      </c>
    </row>
    <row r="259" spans="4:45" x14ac:dyDescent="0.3">
      <c r="D259" s="36"/>
      <c r="E259" s="6">
        <f t="shared" si="168"/>
        <v>0</v>
      </c>
      <c r="F259" s="150">
        <f t="shared" si="127"/>
        <v>0</v>
      </c>
      <c r="G259" s="150">
        <f t="shared" si="128"/>
        <v>0</v>
      </c>
      <c r="H259" s="150">
        <f t="shared" si="129"/>
        <v>0</v>
      </c>
      <c r="I259" s="150">
        <f t="shared" si="130"/>
        <v>0</v>
      </c>
      <c r="J259" s="150">
        <f t="shared" si="131"/>
        <v>0</v>
      </c>
      <c r="K259" s="150">
        <f t="shared" si="132"/>
        <v>0</v>
      </c>
      <c r="L259" s="32">
        <f t="shared" si="163"/>
        <v>0</v>
      </c>
      <c r="M259" s="150">
        <f t="shared" si="133"/>
        <v>0</v>
      </c>
      <c r="N259" s="150">
        <f t="shared" si="134"/>
        <v>0</v>
      </c>
      <c r="O259" s="150">
        <f t="shared" si="135"/>
        <v>0</v>
      </c>
      <c r="P259" s="150">
        <f t="shared" si="136"/>
        <v>0</v>
      </c>
      <c r="Q259" s="150">
        <f t="shared" si="137"/>
        <v>0</v>
      </c>
      <c r="R259" s="150">
        <f t="shared" si="138"/>
        <v>0</v>
      </c>
      <c r="S259" s="150">
        <f t="shared" si="139"/>
        <v>0</v>
      </c>
      <c r="T259" s="28">
        <f t="shared" si="164"/>
        <v>0</v>
      </c>
      <c r="U259" s="150">
        <f t="shared" si="140"/>
        <v>0</v>
      </c>
      <c r="V259" s="150">
        <f t="shared" si="141"/>
        <v>0</v>
      </c>
      <c r="W259" s="150">
        <f t="shared" si="142"/>
        <v>0</v>
      </c>
      <c r="X259" s="150">
        <f t="shared" si="143"/>
        <v>0</v>
      </c>
      <c r="Y259" s="150">
        <f t="shared" si="144"/>
        <v>0</v>
      </c>
      <c r="Z259" s="150">
        <f t="shared" si="145"/>
        <v>0</v>
      </c>
      <c r="AA259" s="150">
        <f t="shared" si="146"/>
        <v>0</v>
      </c>
      <c r="AB259" s="24">
        <f t="shared" si="165"/>
        <v>0</v>
      </c>
      <c r="AC259" s="150">
        <f t="shared" si="147"/>
        <v>0</v>
      </c>
      <c r="AD259" s="150">
        <f t="shared" si="148"/>
        <v>0</v>
      </c>
      <c r="AE259" s="150">
        <f t="shared" si="149"/>
        <v>0</v>
      </c>
      <c r="AF259" s="150">
        <f t="shared" si="150"/>
        <v>0</v>
      </c>
      <c r="AG259" s="150">
        <f t="shared" si="151"/>
        <v>0</v>
      </c>
      <c r="AH259" s="150">
        <f t="shared" si="152"/>
        <v>0</v>
      </c>
      <c r="AI259" s="150">
        <f t="shared" si="153"/>
        <v>0</v>
      </c>
      <c r="AJ259" s="20">
        <f t="shared" si="166"/>
        <v>0</v>
      </c>
      <c r="AK259" s="150">
        <f t="shared" si="154"/>
        <v>0</v>
      </c>
      <c r="AL259" s="150">
        <f t="shared" si="155"/>
        <v>0</v>
      </c>
      <c r="AM259" s="150">
        <f t="shared" si="156"/>
        <v>0</v>
      </c>
      <c r="AN259" s="150">
        <f t="shared" si="157"/>
        <v>0</v>
      </c>
      <c r="AO259" s="150">
        <f t="shared" si="158"/>
        <v>0</v>
      </c>
      <c r="AP259" s="150">
        <f t="shared" si="159"/>
        <v>0</v>
      </c>
      <c r="AQ259" s="150">
        <f t="shared" si="160"/>
        <v>0</v>
      </c>
      <c r="AR259" s="17">
        <f t="shared" si="167"/>
        <v>0</v>
      </c>
      <c r="AS259" s="150">
        <f t="shared" si="161"/>
        <v>0</v>
      </c>
    </row>
    <row r="260" spans="4:45" x14ac:dyDescent="0.3">
      <c r="D260" s="36"/>
      <c r="E260" s="6">
        <f t="shared" si="168"/>
        <v>0</v>
      </c>
      <c r="F260" s="150">
        <f t="shared" si="127"/>
        <v>0</v>
      </c>
      <c r="G260" s="150">
        <f t="shared" si="128"/>
        <v>0</v>
      </c>
      <c r="H260" s="150">
        <f t="shared" si="129"/>
        <v>0</v>
      </c>
      <c r="I260" s="150">
        <f t="shared" si="130"/>
        <v>0</v>
      </c>
      <c r="J260" s="150">
        <f t="shared" si="131"/>
        <v>0</v>
      </c>
      <c r="K260" s="150">
        <f t="shared" si="132"/>
        <v>0</v>
      </c>
      <c r="L260" s="32">
        <f t="shared" si="163"/>
        <v>0</v>
      </c>
      <c r="M260" s="150">
        <f t="shared" si="133"/>
        <v>0</v>
      </c>
      <c r="N260" s="150">
        <f t="shared" si="134"/>
        <v>0</v>
      </c>
      <c r="O260" s="150">
        <f t="shared" si="135"/>
        <v>0</v>
      </c>
      <c r="P260" s="150">
        <f t="shared" si="136"/>
        <v>0</v>
      </c>
      <c r="Q260" s="150">
        <f t="shared" si="137"/>
        <v>0</v>
      </c>
      <c r="R260" s="150">
        <f t="shared" si="138"/>
        <v>0</v>
      </c>
      <c r="S260" s="150">
        <f t="shared" si="139"/>
        <v>0</v>
      </c>
      <c r="T260" s="28">
        <f t="shared" si="164"/>
        <v>0</v>
      </c>
      <c r="U260" s="150">
        <f t="shared" si="140"/>
        <v>0</v>
      </c>
      <c r="V260" s="150">
        <f t="shared" si="141"/>
        <v>0</v>
      </c>
      <c r="W260" s="150">
        <f t="shared" si="142"/>
        <v>0</v>
      </c>
      <c r="X260" s="150">
        <f t="shared" si="143"/>
        <v>0</v>
      </c>
      <c r="Y260" s="150">
        <f t="shared" si="144"/>
        <v>0</v>
      </c>
      <c r="Z260" s="150">
        <f t="shared" si="145"/>
        <v>0</v>
      </c>
      <c r="AA260" s="150">
        <f t="shared" si="146"/>
        <v>0</v>
      </c>
      <c r="AB260" s="24">
        <f t="shared" si="165"/>
        <v>0</v>
      </c>
      <c r="AC260" s="150">
        <f t="shared" si="147"/>
        <v>0</v>
      </c>
      <c r="AD260" s="150">
        <f t="shared" si="148"/>
        <v>0</v>
      </c>
      <c r="AE260" s="150">
        <f t="shared" si="149"/>
        <v>0</v>
      </c>
      <c r="AF260" s="150">
        <f t="shared" si="150"/>
        <v>0</v>
      </c>
      <c r="AG260" s="150">
        <f t="shared" si="151"/>
        <v>0</v>
      </c>
      <c r="AH260" s="150">
        <f t="shared" si="152"/>
        <v>0</v>
      </c>
      <c r="AI260" s="150">
        <f t="shared" si="153"/>
        <v>0</v>
      </c>
      <c r="AJ260" s="20">
        <f t="shared" si="166"/>
        <v>0</v>
      </c>
      <c r="AK260" s="150">
        <f t="shared" si="154"/>
        <v>0</v>
      </c>
      <c r="AL260" s="150">
        <f t="shared" si="155"/>
        <v>0</v>
      </c>
      <c r="AM260" s="150">
        <f t="shared" si="156"/>
        <v>0</v>
      </c>
      <c r="AN260" s="150">
        <f t="shared" si="157"/>
        <v>0</v>
      </c>
      <c r="AO260" s="150">
        <f t="shared" si="158"/>
        <v>0</v>
      </c>
      <c r="AP260" s="150">
        <f t="shared" si="159"/>
        <v>0</v>
      </c>
      <c r="AQ260" s="150">
        <f t="shared" si="160"/>
        <v>0</v>
      </c>
      <c r="AR260" s="17">
        <f t="shared" si="167"/>
        <v>0</v>
      </c>
      <c r="AS260" s="150">
        <f t="shared" si="161"/>
        <v>0</v>
      </c>
    </row>
    <row r="261" spans="4:45" x14ac:dyDescent="0.3">
      <c r="D261" s="36"/>
      <c r="E261" s="6">
        <f t="shared" ref="E261:E266" si="169">D261/(($B$1-$C$2)/100-(0.08))</f>
        <v>0</v>
      </c>
      <c r="F261" s="150">
        <f t="shared" ref="F261:F324" si="170">K261*$F$3</f>
        <v>0</v>
      </c>
      <c r="G261" s="150">
        <f t="shared" ref="G261:G324" si="171">K261*$G$2</f>
        <v>0</v>
      </c>
      <c r="H261" s="150">
        <f t="shared" ref="H261:H324" si="172">K261*$H$2</f>
        <v>0</v>
      </c>
      <c r="I261" s="150">
        <f t="shared" ref="I261:I324" si="173">K261*$I$2</f>
        <v>0</v>
      </c>
      <c r="J261" s="150">
        <f t="shared" ref="J261:J324" si="174">K261*$J$2</f>
        <v>0</v>
      </c>
      <c r="K261" s="150">
        <f t="shared" ref="K261:K324" si="175">E261*$J$1</f>
        <v>0</v>
      </c>
      <c r="L261" s="32">
        <f t="shared" si="163"/>
        <v>0</v>
      </c>
      <c r="M261" s="150">
        <f t="shared" ref="M261:M324" si="176">S261*$M$3</f>
        <v>0</v>
      </c>
      <c r="N261" s="150">
        <f t="shared" ref="N261:N324" si="177">S261*$N$2</f>
        <v>0</v>
      </c>
      <c r="O261" s="150">
        <f t="shared" ref="O261:O324" si="178">S261*$O$2</f>
        <v>0</v>
      </c>
      <c r="P261" s="150">
        <f t="shared" ref="P261:P324" si="179">S261*$P$2</f>
        <v>0</v>
      </c>
      <c r="Q261" s="150">
        <f t="shared" ref="Q261:Q324" si="180">S261*$Q$2</f>
        <v>0</v>
      </c>
      <c r="R261" s="150">
        <f t="shared" ref="R261:R324" si="181">S261*$R$3</f>
        <v>0</v>
      </c>
      <c r="S261" s="150">
        <f t="shared" ref="S261:S324" si="182">E261*$S$1</f>
        <v>0</v>
      </c>
      <c r="T261" s="28">
        <f t="shared" si="164"/>
        <v>0</v>
      </c>
      <c r="U261" s="150">
        <f t="shared" ref="U261:U324" si="183">AA261*$U$3</f>
        <v>0</v>
      </c>
      <c r="V261" s="150">
        <f t="shared" ref="V261:V324" si="184">AA261*$V$3</f>
        <v>0</v>
      </c>
      <c r="W261" s="150">
        <f t="shared" ref="W261:W324" si="185">AA261*$W$3</f>
        <v>0</v>
      </c>
      <c r="X261" s="150">
        <f t="shared" ref="X261:X324" si="186">AA261*$X$3</f>
        <v>0</v>
      </c>
      <c r="Y261" s="150">
        <f t="shared" ref="Y261:Y324" si="187">AA261*$Y$3</f>
        <v>0</v>
      </c>
      <c r="Z261" s="150">
        <f t="shared" ref="Z261:Z324" si="188">AA261*$Z$3</f>
        <v>0</v>
      </c>
      <c r="AA261" s="150">
        <f t="shared" ref="AA261:AA324" si="189">E261*$AA$1</f>
        <v>0</v>
      </c>
      <c r="AB261" s="24">
        <f t="shared" si="165"/>
        <v>0</v>
      </c>
      <c r="AC261" s="150">
        <f t="shared" ref="AC261:AC324" si="190">AI261*$AC$3</f>
        <v>0</v>
      </c>
      <c r="AD261" s="150">
        <f t="shared" ref="AD261:AD324" si="191">AI261*$AD$3</f>
        <v>0</v>
      </c>
      <c r="AE261" s="150">
        <f t="shared" ref="AE261:AE324" si="192">AI261*$AE$3</f>
        <v>0</v>
      </c>
      <c r="AF261" s="150">
        <f t="shared" ref="AF261:AF324" si="193">AI261*$AF$3</f>
        <v>0</v>
      </c>
      <c r="AG261" s="150">
        <f t="shared" ref="AG261:AG324" si="194">AI261*$AG$3</f>
        <v>0</v>
      </c>
      <c r="AH261" s="150">
        <f t="shared" ref="AH261:AH324" si="195">AI261*$AH$3</f>
        <v>0</v>
      </c>
      <c r="AI261" s="150">
        <f t="shared" ref="AI261:AI324" si="196">E261*$AI$1</f>
        <v>0</v>
      </c>
      <c r="AJ261" s="20">
        <f t="shared" si="166"/>
        <v>0</v>
      </c>
      <c r="AK261" s="150">
        <f t="shared" ref="AK261:AK324" si="197">AQ261*$AK$3</f>
        <v>0</v>
      </c>
      <c r="AL261" s="150">
        <f t="shared" ref="AL261:AL324" si="198">AQ261*$AL$3</f>
        <v>0</v>
      </c>
      <c r="AM261" s="150">
        <f t="shared" ref="AM261:AM324" si="199">AQ261*$AM$3</f>
        <v>0</v>
      </c>
      <c r="AN261" s="150">
        <f t="shared" ref="AN261:AN324" si="200">AQ261*$AN$3</f>
        <v>0</v>
      </c>
      <c r="AO261" s="150">
        <f t="shared" ref="AO261:AO324" si="201">AQ261*$AO$3</f>
        <v>0</v>
      </c>
      <c r="AP261" s="150">
        <f t="shared" ref="AP261:AP324" si="202">AQ261*$AP$3</f>
        <v>0</v>
      </c>
      <c r="AQ261" s="150">
        <f t="shared" ref="AQ261:AQ324" si="203">E261*$AQ$1</f>
        <v>0</v>
      </c>
      <c r="AR261" s="17">
        <f t="shared" si="167"/>
        <v>0</v>
      </c>
      <c r="AS261" s="150">
        <f t="shared" ref="AS261:AS324" si="204">L261/1.21</f>
        <v>0</v>
      </c>
    </row>
    <row r="262" spans="4:45" x14ac:dyDescent="0.3">
      <c r="D262" s="36"/>
      <c r="E262" s="6">
        <f t="shared" si="169"/>
        <v>0</v>
      </c>
      <c r="F262" s="150">
        <f t="shared" si="170"/>
        <v>0</v>
      </c>
      <c r="G262" s="150">
        <f t="shared" si="171"/>
        <v>0</v>
      </c>
      <c r="H262" s="150">
        <f t="shared" si="172"/>
        <v>0</v>
      </c>
      <c r="I262" s="150">
        <f t="shared" si="173"/>
        <v>0</v>
      </c>
      <c r="J262" s="150">
        <f t="shared" si="174"/>
        <v>0</v>
      </c>
      <c r="K262" s="150">
        <f t="shared" si="175"/>
        <v>0</v>
      </c>
      <c r="L262" s="32">
        <f t="shared" ref="L262:L325" si="205">F262+H262+J262+E262</f>
        <v>0</v>
      </c>
      <c r="M262" s="150">
        <f t="shared" si="176"/>
        <v>0</v>
      </c>
      <c r="N262" s="150">
        <f t="shared" si="177"/>
        <v>0</v>
      </c>
      <c r="O262" s="150">
        <f t="shared" si="178"/>
        <v>0</v>
      </c>
      <c r="P262" s="150">
        <f t="shared" si="179"/>
        <v>0</v>
      </c>
      <c r="Q262" s="150">
        <f t="shared" si="180"/>
        <v>0</v>
      </c>
      <c r="R262" s="150">
        <f t="shared" si="181"/>
        <v>0</v>
      </c>
      <c r="S262" s="150">
        <f t="shared" si="182"/>
        <v>0</v>
      </c>
      <c r="T262" s="28">
        <f t="shared" ref="T262:T325" si="206">R262+Q262+O262+M262+E262</f>
        <v>0</v>
      </c>
      <c r="U262" s="150">
        <f t="shared" si="183"/>
        <v>0</v>
      </c>
      <c r="V262" s="150">
        <f t="shared" si="184"/>
        <v>0</v>
      </c>
      <c r="W262" s="150">
        <f t="shared" si="185"/>
        <v>0</v>
      </c>
      <c r="X262" s="150">
        <f t="shared" si="186"/>
        <v>0</v>
      </c>
      <c r="Y262" s="150">
        <f t="shared" si="187"/>
        <v>0</v>
      </c>
      <c r="Z262" s="150">
        <f t="shared" si="188"/>
        <v>0</v>
      </c>
      <c r="AA262" s="150">
        <f t="shared" si="189"/>
        <v>0</v>
      </c>
      <c r="AB262" s="24">
        <f t="shared" ref="AB262:AB325" si="207">U262+W262+Y262+Z262+E262</f>
        <v>0</v>
      </c>
      <c r="AC262" s="150">
        <f t="shared" si="190"/>
        <v>0</v>
      </c>
      <c r="AD262" s="150">
        <f t="shared" si="191"/>
        <v>0</v>
      </c>
      <c r="AE262" s="150">
        <f t="shared" si="192"/>
        <v>0</v>
      </c>
      <c r="AF262" s="150">
        <f t="shared" si="193"/>
        <v>0</v>
      </c>
      <c r="AG262" s="150">
        <f t="shared" si="194"/>
        <v>0</v>
      </c>
      <c r="AH262" s="150">
        <f t="shared" si="195"/>
        <v>0</v>
      </c>
      <c r="AI262" s="150">
        <f t="shared" si="196"/>
        <v>0</v>
      </c>
      <c r="AJ262" s="20">
        <f t="shared" ref="AJ262:AJ325" si="208">AC262+AE262+AG262+AH262+E262</f>
        <v>0</v>
      </c>
      <c r="AK262" s="150">
        <f t="shared" si="197"/>
        <v>0</v>
      </c>
      <c r="AL262" s="150">
        <f t="shared" si="198"/>
        <v>0</v>
      </c>
      <c r="AM262" s="150">
        <f t="shared" si="199"/>
        <v>0</v>
      </c>
      <c r="AN262" s="150">
        <f t="shared" si="200"/>
        <v>0</v>
      </c>
      <c r="AO262" s="150">
        <f t="shared" si="201"/>
        <v>0</v>
      </c>
      <c r="AP262" s="150">
        <f t="shared" si="202"/>
        <v>0</v>
      </c>
      <c r="AQ262" s="150">
        <f t="shared" si="203"/>
        <v>0</v>
      </c>
      <c r="AR262" s="17">
        <f t="shared" ref="AR262:AR325" si="209">AK262+AM262+AO262+AP262+E262</f>
        <v>0</v>
      </c>
      <c r="AS262" s="150">
        <f t="shared" si="204"/>
        <v>0</v>
      </c>
    </row>
    <row r="263" spans="4:45" x14ac:dyDescent="0.3">
      <c r="D263" s="36"/>
      <c r="E263" s="6">
        <f t="shared" si="169"/>
        <v>0</v>
      </c>
      <c r="F263" s="150">
        <f t="shared" si="170"/>
        <v>0</v>
      </c>
      <c r="G263" s="150">
        <f t="shared" si="171"/>
        <v>0</v>
      </c>
      <c r="H263" s="150">
        <f t="shared" si="172"/>
        <v>0</v>
      </c>
      <c r="I263" s="150">
        <f t="shared" si="173"/>
        <v>0</v>
      </c>
      <c r="J263" s="150">
        <f t="shared" si="174"/>
        <v>0</v>
      </c>
      <c r="K263" s="150">
        <f t="shared" si="175"/>
        <v>0</v>
      </c>
      <c r="L263" s="32">
        <f t="shared" si="205"/>
        <v>0</v>
      </c>
      <c r="M263" s="150">
        <f t="shared" si="176"/>
        <v>0</v>
      </c>
      <c r="N263" s="150">
        <f t="shared" si="177"/>
        <v>0</v>
      </c>
      <c r="O263" s="150">
        <f t="shared" si="178"/>
        <v>0</v>
      </c>
      <c r="P263" s="150">
        <f t="shared" si="179"/>
        <v>0</v>
      </c>
      <c r="Q263" s="150">
        <f t="shared" si="180"/>
        <v>0</v>
      </c>
      <c r="R263" s="150">
        <f t="shared" si="181"/>
        <v>0</v>
      </c>
      <c r="S263" s="150">
        <f t="shared" si="182"/>
        <v>0</v>
      </c>
      <c r="T263" s="28">
        <f t="shared" si="206"/>
        <v>0</v>
      </c>
      <c r="U263" s="150">
        <f t="shared" si="183"/>
        <v>0</v>
      </c>
      <c r="V263" s="150">
        <f t="shared" si="184"/>
        <v>0</v>
      </c>
      <c r="W263" s="150">
        <f t="shared" si="185"/>
        <v>0</v>
      </c>
      <c r="X263" s="150">
        <f t="shared" si="186"/>
        <v>0</v>
      </c>
      <c r="Y263" s="150">
        <f t="shared" si="187"/>
        <v>0</v>
      </c>
      <c r="Z263" s="150">
        <f t="shared" si="188"/>
        <v>0</v>
      </c>
      <c r="AA263" s="150">
        <f t="shared" si="189"/>
        <v>0</v>
      </c>
      <c r="AB263" s="24">
        <f t="shared" si="207"/>
        <v>0</v>
      </c>
      <c r="AC263" s="150">
        <f t="shared" si="190"/>
        <v>0</v>
      </c>
      <c r="AD263" s="150">
        <f t="shared" si="191"/>
        <v>0</v>
      </c>
      <c r="AE263" s="150">
        <f t="shared" si="192"/>
        <v>0</v>
      </c>
      <c r="AF263" s="150">
        <f t="shared" si="193"/>
        <v>0</v>
      </c>
      <c r="AG263" s="150">
        <f t="shared" si="194"/>
        <v>0</v>
      </c>
      <c r="AH263" s="150">
        <f t="shared" si="195"/>
        <v>0</v>
      </c>
      <c r="AI263" s="150">
        <f t="shared" si="196"/>
        <v>0</v>
      </c>
      <c r="AJ263" s="20">
        <f t="shared" si="208"/>
        <v>0</v>
      </c>
      <c r="AK263" s="150">
        <f t="shared" si="197"/>
        <v>0</v>
      </c>
      <c r="AL263" s="150">
        <f t="shared" si="198"/>
        <v>0</v>
      </c>
      <c r="AM263" s="150">
        <f t="shared" si="199"/>
        <v>0</v>
      </c>
      <c r="AN263" s="150">
        <f t="shared" si="200"/>
        <v>0</v>
      </c>
      <c r="AO263" s="150">
        <f t="shared" si="201"/>
        <v>0</v>
      </c>
      <c r="AP263" s="150">
        <f t="shared" si="202"/>
        <v>0</v>
      </c>
      <c r="AQ263" s="150">
        <f t="shared" si="203"/>
        <v>0</v>
      </c>
      <c r="AR263" s="17">
        <f t="shared" si="209"/>
        <v>0</v>
      </c>
      <c r="AS263" s="150">
        <f t="shared" si="204"/>
        <v>0</v>
      </c>
    </row>
    <row r="264" spans="4:45" x14ac:dyDescent="0.3">
      <c r="D264" s="36"/>
      <c r="E264" s="6">
        <f t="shared" si="169"/>
        <v>0</v>
      </c>
      <c r="F264" s="150">
        <f t="shared" si="170"/>
        <v>0</v>
      </c>
      <c r="G264" s="150">
        <f t="shared" si="171"/>
        <v>0</v>
      </c>
      <c r="H264" s="150">
        <f t="shared" si="172"/>
        <v>0</v>
      </c>
      <c r="I264" s="150">
        <f t="shared" si="173"/>
        <v>0</v>
      </c>
      <c r="J264" s="150">
        <f t="shared" si="174"/>
        <v>0</v>
      </c>
      <c r="K264" s="150">
        <f t="shared" si="175"/>
        <v>0</v>
      </c>
      <c r="L264" s="32">
        <f t="shared" si="205"/>
        <v>0</v>
      </c>
      <c r="M264" s="150">
        <f t="shared" si="176"/>
        <v>0</v>
      </c>
      <c r="N264" s="150">
        <f t="shared" si="177"/>
        <v>0</v>
      </c>
      <c r="O264" s="150">
        <f t="shared" si="178"/>
        <v>0</v>
      </c>
      <c r="P264" s="150">
        <f t="shared" si="179"/>
        <v>0</v>
      </c>
      <c r="Q264" s="150">
        <f t="shared" si="180"/>
        <v>0</v>
      </c>
      <c r="R264" s="150">
        <f t="shared" si="181"/>
        <v>0</v>
      </c>
      <c r="S264" s="150">
        <f t="shared" si="182"/>
        <v>0</v>
      </c>
      <c r="T264" s="28">
        <f t="shared" si="206"/>
        <v>0</v>
      </c>
      <c r="U264" s="150">
        <f t="shared" si="183"/>
        <v>0</v>
      </c>
      <c r="V264" s="150">
        <f t="shared" si="184"/>
        <v>0</v>
      </c>
      <c r="W264" s="150">
        <f t="shared" si="185"/>
        <v>0</v>
      </c>
      <c r="X264" s="150">
        <f t="shared" si="186"/>
        <v>0</v>
      </c>
      <c r="Y264" s="150">
        <f t="shared" si="187"/>
        <v>0</v>
      </c>
      <c r="Z264" s="150">
        <f t="shared" si="188"/>
        <v>0</v>
      </c>
      <c r="AA264" s="150">
        <f t="shared" si="189"/>
        <v>0</v>
      </c>
      <c r="AB264" s="24">
        <f t="shared" si="207"/>
        <v>0</v>
      </c>
      <c r="AC264" s="150">
        <f t="shared" si="190"/>
        <v>0</v>
      </c>
      <c r="AD264" s="150">
        <f t="shared" si="191"/>
        <v>0</v>
      </c>
      <c r="AE264" s="150">
        <f t="shared" si="192"/>
        <v>0</v>
      </c>
      <c r="AF264" s="150">
        <f t="shared" si="193"/>
        <v>0</v>
      </c>
      <c r="AG264" s="150">
        <f t="shared" si="194"/>
        <v>0</v>
      </c>
      <c r="AH264" s="150">
        <f t="shared" si="195"/>
        <v>0</v>
      </c>
      <c r="AI264" s="150">
        <f t="shared" si="196"/>
        <v>0</v>
      </c>
      <c r="AJ264" s="20">
        <f t="shared" si="208"/>
        <v>0</v>
      </c>
      <c r="AK264" s="150">
        <f t="shared" si="197"/>
        <v>0</v>
      </c>
      <c r="AL264" s="150">
        <f t="shared" si="198"/>
        <v>0</v>
      </c>
      <c r="AM264" s="150">
        <f t="shared" si="199"/>
        <v>0</v>
      </c>
      <c r="AN264" s="150">
        <f t="shared" si="200"/>
        <v>0</v>
      </c>
      <c r="AO264" s="150">
        <f t="shared" si="201"/>
        <v>0</v>
      </c>
      <c r="AP264" s="150">
        <f t="shared" si="202"/>
        <v>0</v>
      </c>
      <c r="AQ264" s="150">
        <f t="shared" si="203"/>
        <v>0</v>
      </c>
      <c r="AR264" s="17">
        <f t="shared" si="209"/>
        <v>0</v>
      </c>
      <c r="AS264" s="150">
        <f t="shared" si="204"/>
        <v>0</v>
      </c>
    </row>
    <row r="265" spans="4:45" x14ac:dyDescent="0.3">
      <c r="D265" s="36"/>
      <c r="E265" s="6">
        <f t="shared" si="169"/>
        <v>0</v>
      </c>
      <c r="F265" s="150">
        <f t="shared" si="170"/>
        <v>0</v>
      </c>
      <c r="G265" s="150">
        <f t="shared" si="171"/>
        <v>0</v>
      </c>
      <c r="H265" s="150">
        <f t="shared" si="172"/>
        <v>0</v>
      </c>
      <c r="I265" s="150">
        <f t="shared" si="173"/>
        <v>0</v>
      </c>
      <c r="J265" s="150">
        <f t="shared" si="174"/>
        <v>0</v>
      </c>
      <c r="K265" s="150">
        <f t="shared" si="175"/>
        <v>0</v>
      </c>
      <c r="L265" s="32">
        <f t="shared" si="205"/>
        <v>0</v>
      </c>
      <c r="M265" s="150">
        <f t="shared" si="176"/>
        <v>0</v>
      </c>
      <c r="N265" s="150">
        <f t="shared" si="177"/>
        <v>0</v>
      </c>
      <c r="O265" s="150">
        <f t="shared" si="178"/>
        <v>0</v>
      </c>
      <c r="P265" s="150">
        <f t="shared" si="179"/>
        <v>0</v>
      </c>
      <c r="Q265" s="150">
        <f t="shared" si="180"/>
        <v>0</v>
      </c>
      <c r="R265" s="150">
        <f t="shared" si="181"/>
        <v>0</v>
      </c>
      <c r="S265" s="150">
        <f t="shared" si="182"/>
        <v>0</v>
      </c>
      <c r="T265" s="28">
        <f t="shared" si="206"/>
        <v>0</v>
      </c>
      <c r="U265" s="150">
        <f t="shared" si="183"/>
        <v>0</v>
      </c>
      <c r="V265" s="150">
        <f t="shared" si="184"/>
        <v>0</v>
      </c>
      <c r="W265" s="150">
        <f t="shared" si="185"/>
        <v>0</v>
      </c>
      <c r="X265" s="150">
        <f t="shared" si="186"/>
        <v>0</v>
      </c>
      <c r="Y265" s="150">
        <f t="shared" si="187"/>
        <v>0</v>
      </c>
      <c r="Z265" s="150">
        <f t="shared" si="188"/>
        <v>0</v>
      </c>
      <c r="AA265" s="150">
        <f t="shared" si="189"/>
        <v>0</v>
      </c>
      <c r="AB265" s="24">
        <f t="shared" si="207"/>
        <v>0</v>
      </c>
      <c r="AC265" s="150">
        <f t="shared" si="190"/>
        <v>0</v>
      </c>
      <c r="AD265" s="150">
        <f t="shared" si="191"/>
        <v>0</v>
      </c>
      <c r="AE265" s="150">
        <f t="shared" si="192"/>
        <v>0</v>
      </c>
      <c r="AF265" s="150">
        <f t="shared" si="193"/>
        <v>0</v>
      </c>
      <c r="AG265" s="150">
        <f t="shared" si="194"/>
        <v>0</v>
      </c>
      <c r="AH265" s="150">
        <f t="shared" si="195"/>
        <v>0</v>
      </c>
      <c r="AI265" s="150">
        <f t="shared" si="196"/>
        <v>0</v>
      </c>
      <c r="AJ265" s="20">
        <f t="shared" si="208"/>
        <v>0</v>
      </c>
      <c r="AK265" s="150">
        <f t="shared" si="197"/>
        <v>0</v>
      </c>
      <c r="AL265" s="150">
        <f t="shared" si="198"/>
        <v>0</v>
      </c>
      <c r="AM265" s="150">
        <f t="shared" si="199"/>
        <v>0</v>
      </c>
      <c r="AN265" s="150">
        <f t="shared" si="200"/>
        <v>0</v>
      </c>
      <c r="AO265" s="150">
        <f t="shared" si="201"/>
        <v>0</v>
      </c>
      <c r="AP265" s="150">
        <f t="shared" si="202"/>
        <v>0</v>
      </c>
      <c r="AQ265" s="150">
        <f t="shared" si="203"/>
        <v>0</v>
      </c>
      <c r="AR265" s="17">
        <f t="shared" si="209"/>
        <v>0</v>
      </c>
      <c r="AS265" s="150">
        <f t="shared" si="204"/>
        <v>0</v>
      </c>
    </row>
    <row r="266" spans="4:45" x14ac:dyDescent="0.3">
      <c r="D266" s="36"/>
      <c r="E266" s="6">
        <f t="shared" si="169"/>
        <v>0</v>
      </c>
      <c r="F266" s="150">
        <f t="shared" si="170"/>
        <v>0</v>
      </c>
      <c r="G266" s="150">
        <f t="shared" si="171"/>
        <v>0</v>
      </c>
      <c r="H266" s="150">
        <f t="shared" si="172"/>
        <v>0</v>
      </c>
      <c r="I266" s="150">
        <f t="shared" si="173"/>
        <v>0</v>
      </c>
      <c r="J266" s="150">
        <f t="shared" si="174"/>
        <v>0</v>
      </c>
      <c r="K266" s="150">
        <f t="shared" si="175"/>
        <v>0</v>
      </c>
      <c r="L266" s="32">
        <f t="shared" si="205"/>
        <v>0</v>
      </c>
      <c r="M266" s="150">
        <f t="shared" si="176"/>
        <v>0</v>
      </c>
      <c r="N266" s="150">
        <f t="shared" si="177"/>
        <v>0</v>
      </c>
      <c r="O266" s="150">
        <f t="shared" si="178"/>
        <v>0</v>
      </c>
      <c r="P266" s="150">
        <f t="shared" si="179"/>
        <v>0</v>
      </c>
      <c r="Q266" s="150">
        <f t="shared" si="180"/>
        <v>0</v>
      </c>
      <c r="R266" s="150">
        <f t="shared" si="181"/>
        <v>0</v>
      </c>
      <c r="S266" s="150">
        <f t="shared" si="182"/>
        <v>0</v>
      </c>
      <c r="T266" s="28">
        <f t="shared" si="206"/>
        <v>0</v>
      </c>
      <c r="U266" s="150">
        <f t="shared" si="183"/>
        <v>0</v>
      </c>
      <c r="V266" s="150">
        <f t="shared" si="184"/>
        <v>0</v>
      </c>
      <c r="W266" s="150">
        <f t="shared" si="185"/>
        <v>0</v>
      </c>
      <c r="X266" s="150">
        <f t="shared" si="186"/>
        <v>0</v>
      </c>
      <c r="Y266" s="150">
        <f t="shared" si="187"/>
        <v>0</v>
      </c>
      <c r="Z266" s="150">
        <f t="shared" si="188"/>
        <v>0</v>
      </c>
      <c r="AA266" s="150">
        <f t="shared" si="189"/>
        <v>0</v>
      </c>
      <c r="AB266" s="24">
        <f t="shared" si="207"/>
        <v>0</v>
      </c>
      <c r="AC266" s="150">
        <f t="shared" si="190"/>
        <v>0</v>
      </c>
      <c r="AD266" s="150">
        <f t="shared" si="191"/>
        <v>0</v>
      </c>
      <c r="AE266" s="150">
        <f t="shared" si="192"/>
        <v>0</v>
      </c>
      <c r="AF266" s="150">
        <f t="shared" si="193"/>
        <v>0</v>
      </c>
      <c r="AG266" s="150">
        <f t="shared" si="194"/>
        <v>0</v>
      </c>
      <c r="AH266" s="150">
        <f t="shared" si="195"/>
        <v>0</v>
      </c>
      <c r="AI266" s="150">
        <f t="shared" si="196"/>
        <v>0</v>
      </c>
      <c r="AJ266" s="20">
        <f t="shared" si="208"/>
        <v>0</v>
      </c>
      <c r="AK266" s="150">
        <f t="shared" si="197"/>
        <v>0</v>
      </c>
      <c r="AL266" s="150">
        <f t="shared" si="198"/>
        <v>0</v>
      </c>
      <c r="AM266" s="150">
        <f t="shared" si="199"/>
        <v>0</v>
      </c>
      <c r="AN266" s="150">
        <f t="shared" si="200"/>
        <v>0</v>
      </c>
      <c r="AO266" s="150">
        <f t="shared" si="201"/>
        <v>0</v>
      </c>
      <c r="AP266" s="150">
        <f t="shared" si="202"/>
        <v>0</v>
      </c>
      <c r="AQ266" s="150">
        <f t="shared" si="203"/>
        <v>0</v>
      </c>
      <c r="AR266" s="17">
        <f t="shared" si="209"/>
        <v>0</v>
      </c>
      <c r="AS266" s="150">
        <f t="shared" si="204"/>
        <v>0</v>
      </c>
    </row>
    <row r="267" spans="4:45" x14ac:dyDescent="0.3">
      <c r="D267" s="36"/>
      <c r="E267" s="6">
        <f t="shared" ref="E267:E283" si="210">D267/(($B$1-$C$2)/100-(0.08))</f>
        <v>0</v>
      </c>
      <c r="F267" s="150">
        <f t="shared" si="170"/>
        <v>0</v>
      </c>
      <c r="G267" s="150">
        <f t="shared" si="171"/>
        <v>0</v>
      </c>
      <c r="H267" s="150">
        <f t="shared" si="172"/>
        <v>0</v>
      </c>
      <c r="I267" s="150">
        <f t="shared" si="173"/>
        <v>0</v>
      </c>
      <c r="J267" s="150">
        <f t="shared" si="174"/>
        <v>0</v>
      </c>
      <c r="K267" s="150">
        <f t="shared" si="175"/>
        <v>0</v>
      </c>
      <c r="L267" s="32">
        <f t="shared" si="205"/>
        <v>0</v>
      </c>
      <c r="M267" s="150">
        <f t="shared" si="176"/>
        <v>0</v>
      </c>
      <c r="N267" s="150">
        <f t="shared" si="177"/>
        <v>0</v>
      </c>
      <c r="O267" s="150">
        <f t="shared" si="178"/>
        <v>0</v>
      </c>
      <c r="P267" s="150">
        <f t="shared" si="179"/>
        <v>0</v>
      </c>
      <c r="Q267" s="150">
        <f t="shared" si="180"/>
        <v>0</v>
      </c>
      <c r="R267" s="150">
        <f t="shared" si="181"/>
        <v>0</v>
      </c>
      <c r="S267" s="150">
        <f t="shared" si="182"/>
        <v>0</v>
      </c>
      <c r="T267" s="28">
        <f t="shared" si="206"/>
        <v>0</v>
      </c>
      <c r="U267" s="150">
        <f t="shared" si="183"/>
        <v>0</v>
      </c>
      <c r="V267" s="150">
        <f t="shared" si="184"/>
        <v>0</v>
      </c>
      <c r="W267" s="150">
        <f t="shared" si="185"/>
        <v>0</v>
      </c>
      <c r="X267" s="150">
        <f t="shared" si="186"/>
        <v>0</v>
      </c>
      <c r="Y267" s="150">
        <f t="shared" si="187"/>
        <v>0</v>
      </c>
      <c r="Z267" s="150">
        <f t="shared" si="188"/>
        <v>0</v>
      </c>
      <c r="AA267" s="150">
        <f t="shared" si="189"/>
        <v>0</v>
      </c>
      <c r="AB267" s="24">
        <f t="shared" si="207"/>
        <v>0</v>
      </c>
      <c r="AC267" s="150">
        <f t="shared" si="190"/>
        <v>0</v>
      </c>
      <c r="AD267" s="150">
        <f t="shared" si="191"/>
        <v>0</v>
      </c>
      <c r="AE267" s="150">
        <f t="shared" si="192"/>
        <v>0</v>
      </c>
      <c r="AF267" s="150">
        <f t="shared" si="193"/>
        <v>0</v>
      </c>
      <c r="AG267" s="150">
        <f t="shared" si="194"/>
        <v>0</v>
      </c>
      <c r="AH267" s="150">
        <f t="shared" si="195"/>
        <v>0</v>
      </c>
      <c r="AI267" s="150">
        <f t="shared" si="196"/>
        <v>0</v>
      </c>
      <c r="AJ267" s="20">
        <f t="shared" si="208"/>
        <v>0</v>
      </c>
      <c r="AK267" s="150">
        <f t="shared" si="197"/>
        <v>0</v>
      </c>
      <c r="AL267" s="150">
        <f t="shared" si="198"/>
        <v>0</v>
      </c>
      <c r="AM267" s="150">
        <f t="shared" si="199"/>
        <v>0</v>
      </c>
      <c r="AN267" s="150">
        <f t="shared" si="200"/>
        <v>0</v>
      </c>
      <c r="AO267" s="150">
        <f t="shared" si="201"/>
        <v>0</v>
      </c>
      <c r="AP267" s="150">
        <f t="shared" si="202"/>
        <v>0</v>
      </c>
      <c r="AQ267" s="150">
        <f t="shared" si="203"/>
        <v>0</v>
      </c>
      <c r="AR267" s="17">
        <f t="shared" si="209"/>
        <v>0</v>
      </c>
      <c r="AS267" s="150">
        <f t="shared" si="204"/>
        <v>0</v>
      </c>
    </row>
    <row r="268" spans="4:45" x14ac:dyDescent="0.3">
      <c r="D268" s="36"/>
      <c r="E268" s="6">
        <f t="shared" si="210"/>
        <v>0</v>
      </c>
      <c r="F268" s="150">
        <f t="shared" si="170"/>
        <v>0</v>
      </c>
      <c r="G268" s="150">
        <f t="shared" si="171"/>
        <v>0</v>
      </c>
      <c r="H268" s="150">
        <f t="shared" si="172"/>
        <v>0</v>
      </c>
      <c r="I268" s="150">
        <f t="shared" si="173"/>
        <v>0</v>
      </c>
      <c r="J268" s="150">
        <f t="shared" si="174"/>
        <v>0</v>
      </c>
      <c r="K268" s="150">
        <f t="shared" si="175"/>
        <v>0</v>
      </c>
      <c r="L268" s="32">
        <f t="shared" si="205"/>
        <v>0</v>
      </c>
      <c r="M268" s="150">
        <f t="shared" si="176"/>
        <v>0</v>
      </c>
      <c r="N268" s="150">
        <f t="shared" si="177"/>
        <v>0</v>
      </c>
      <c r="O268" s="150">
        <f t="shared" si="178"/>
        <v>0</v>
      </c>
      <c r="P268" s="150">
        <f t="shared" si="179"/>
        <v>0</v>
      </c>
      <c r="Q268" s="150">
        <f t="shared" si="180"/>
        <v>0</v>
      </c>
      <c r="R268" s="150">
        <f t="shared" si="181"/>
        <v>0</v>
      </c>
      <c r="S268" s="150">
        <f t="shared" si="182"/>
        <v>0</v>
      </c>
      <c r="T268" s="28">
        <f t="shared" si="206"/>
        <v>0</v>
      </c>
      <c r="U268" s="150">
        <f t="shared" si="183"/>
        <v>0</v>
      </c>
      <c r="V268" s="150">
        <f t="shared" si="184"/>
        <v>0</v>
      </c>
      <c r="W268" s="150">
        <f t="shared" si="185"/>
        <v>0</v>
      </c>
      <c r="X268" s="150">
        <f t="shared" si="186"/>
        <v>0</v>
      </c>
      <c r="Y268" s="150">
        <f t="shared" si="187"/>
        <v>0</v>
      </c>
      <c r="Z268" s="150">
        <f t="shared" si="188"/>
        <v>0</v>
      </c>
      <c r="AA268" s="150">
        <f t="shared" si="189"/>
        <v>0</v>
      </c>
      <c r="AB268" s="24">
        <f t="shared" si="207"/>
        <v>0</v>
      </c>
      <c r="AC268" s="150">
        <f t="shared" si="190"/>
        <v>0</v>
      </c>
      <c r="AD268" s="150">
        <f t="shared" si="191"/>
        <v>0</v>
      </c>
      <c r="AE268" s="150">
        <f t="shared" si="192"/>
        <v>0</v>
      </c>
      <c r="AF268" s="150">
        <f t="shared" si="193"/>
        <v>0</v>
      </c>
      <c r="AG268" s="150">
        <f t="shared" si="194"/>
        <v>0</v>
      </c>
      <c r="AH268" s="150">
        <f t="shared" si="195"/>
        <v>0</v>
      </c>
      <c r="AI268" s="150">
        <f t="shared" si="196"/>
        <v>0</v>
      </c>
      <c r="AJ268" s="20">
        <f t="shared" si="208"/>
        <v>0</v>
      </c>
      <c r="AK268" s="150">
        <f t="shared" si="197"/>
        <v>0</v>
      </c>
      <c r="AL268" s="150">
        <f t="shared" si="198"/>
        <v>0</v>
      </c>
      <c r="AM268" s="150">
        <f t="shared" si="199"/>
        <v>0</v>
      </c>
      <c r="AN268" s="150">
        <f t="shared" si="200"/>
        <v>0</v>
      </c>
      <c r="AO268" s="150">
        <f t="shared" si="201"/>
        <v>0</v>
      </c>
      <c r="AP268" s="150">
        <f t="shared" si="202"/>
        <v>0</v>
      </c>
      <c r="AQ268" s="150">
        <f t="shared" si="203"/>
        <v>0</v>
      </c>
      <c r="AR268" s="17">
        <f t="shared" si="209"/>
        <v>0</v>
      </c>
      <c r="AS268" s="150">
        <f t="shared" si="204"/>
        <v>0</v>
      </c>
    </row>
    <row r="269" spans="4:45" x14ac:dyDescent="0.3">
      <c r="D269" s="36"/>
      <c r="E269" s="6">
        <f t="shared" si="210"/>
        <v>0</v>
      </c>
      <c r="F269" s="150">
        <f t="shared" si="170"/>
        <v>0</v>
      </c>
      <c r="G269" s="150">
        <f t="shared" si="171"/>
        <v>0</v>
      </c>
      <c r="H269" s="150">
        <f t="shared" si="172"/>
        <v>0</v>
      </c>
      <c r="I269" s="150">
        <f t="shared" si="173"/>
        <v>0</v>
      </c>
      <c r="J269" s="150">
        <f t="shared" si="174"/>
        <v>0</v>
      </c>
      <c r="K269" s="150">
        <f t="shared" si="175"/>
        <v>0</v>
      </c>
      <c r="L269" s="32">
        <f t="shared" si="205"/>
        <v>0</v>
      </c>
      <c r="M269" s="150">
        <f t="shared" si="176"/>
        <v>0</v>
      </c>
      <c r="N269" s="150">
        <f t="shared" si="177"/>
        <v>0</v>
      </c>
      <c r="O269" s="150">
        <f t="shared" si="178"/>
        <v>0</v>
      </c>
      <c r="P269" s="150">
        <f t="shared" si="179"/>
        <v>0</v>
      </c>
      <c r="Q269" s="150">
        <f t="shared" si="180"/>
        <v>0</v>
      </c>
      <c r="R269" s="150">
        <f t="shared" si="181"/>
        <v>0</v>
      </c>
      <c r="S269" s="150">
        <f t="shared" si="182"/>
        <v>0</v>
      </c>
      <c r="T269" s="28">
        <f t="shared" si="206"/>
        <v>0</v>
      </c>
      <c r="U269" s="150">
        <f t="shared" si="183"/>
        <v>0</v>
      </c>
      <c r="V269" s="150">
        <f t="shared" si="184"/>
        <v>0</v>
      </c>
      <c r="W269" s="150">
        <f t="shared" si="185"/>
        <v>0</v>
      </c>
      <c r="X269" s="150">
        <f t="shared" si="186"/>
        <v>0</v>
      </c>
      <c r="Y269" s="150">
        <f t="shared" si="187"/>
        <v>0</v>
      </c>
      <c r="Z269" s="150">
        <f t="shared" si="188"/>
        <v>0</v>
      </c>
      <c r="AA269" s="150">
        <f t="shared" si="189"/>
        <v>0</v>
      </c>
      <c r="AB269" s="24">
        <f t="shared" si="207"/>
        <v>0</v>
      </c>
      <c r="AC269" s="150">
        <f t="shared" si="190"/>
        <v>0</v>
      </c>
      <c r="AD269" s="150">
        <f t="shared" si="191"/>
        <v>0</v>
      </c>
      <c r="AE269" s="150">
        <f t="shared" si="192"/>
        <v>0</v>
      </c>
      <c r="AF269" s="150">
        <f t="shared" si="193"/>
        <v>0</v>
      </c>
      <c r="AG269" s="150">
        <f t="shared" si="194"/>
        <v>0</v>
      </c>
      <c r="AH269" s="150">
        <f t="shared" si="195"/>
        <v>0</v>
      </c>
      <c r="AI269" s="150">
        <f t="shared" si="196"/>
        <v>0</v>
      </c>
      <c r="AJ269" s="20">
        <f t="shared" si="208"/>
        <v>0</v>
      </c>
      <c r="AK269" s="150">
        <f t="shared" si="197"/>
        <v>0</v>
      </c>
      <c r="AL269" s="150">
        <f t="shared" si="198"/>
        <v>0</v>
      </c>
      <c r="AM269" s="150">
        <f t="shared" si="199"/>
        <v>0</v>
      </c>
      <c r="AN269" s="150">
        <f t="shared" si="200"/>
        <v>0</v>
      </c>
      <c r="AO269" s="150">
        <f t="shared" si="201"/>
        <v>0</v>
      </c>
      <c r="AP269" s="150">
        <f t="shared" si="202"/>
        <v>0</v>
      </c>
      <c r="AQ269" s="150">
        <f t="shared" si="203"/>
        <v>0</v>
      </c>
      <c r="AR269" s="17">
        <f t="shared" si="209"/>
        <v>0</v>
      </c>
      <c r="AS269" s="150">
        <f t="shared" si="204"/>
        <v>0</v>
      </c>
    </row>
    <row r="270" spans="4:45" x14ac:dyDescent="0.3">
      <c r="D270" s="36"/>
      <c r="E270" s="6">
        <f t="shared" si="210"/>
        <v>0</v>
      </c>
      <c r="F270" s="150">
        <f t="shared" si="170"/>
        <v>0</v>
      </c>
      <c r="G270" s="150">
        <f t="shared" si="171"/>
        <v>0</v>
      </c>
      <c r="H270" s="150">
        <f t="shared" si="172"/>
        <v>0</v>
      </c>
      <c r="I270" s="150">
        <f t="shared" si="173"/>
        <v>0</v>
      </c>
      <c r="J270" s="150">
        <f t="shared" si="174"/>
        <v>0</v>
      </c>
      <c r="K270" s="150">
        <f t="shared" si="175"/>
        <v>0</v>
      </c>
      <c r="L270" s="32">
        <f t="shared" si="205"/>
        <v>0</v>
      </c>
      <c r="M270" s="150">
        <f t="shared" si="176"/>
        <v>0</v>
      </c>
      <c r="N270" s="150">
        <f t="shared" si="177"/>
        <v>0</v>
      </c>
      <c r="O270" s="150">
        <f t="shared" si="178"/>
        <v>0</v>
      </c>
      <c r="P270" s="150">
        <f t="shared" si="179"/>
        <v>0</v>
      </c>
      <c r="Q270" s="150">
        <f t="shared" si="180"/>
        <v>0</v>
      </c>
      <c r="R270" s="150">
        <f t="shared" si="181"/>
        <v>0</v>
      </c>
      <c r="S270" s="150">
        <f t="shared" si="182"/>
        <v>0</v>
      </c>
      <c r="T270" s="28">
        <f t="shared" si="206"/>
        <v>0</v>
      </c>
      <c r="U270" s="150">
        <f t="shared" si="183"/>
        <v>0</v>
      </c>
      <c r="V270" s="150">
        <f t="shared" si="184"/>
        <v>0</v>
      </c>
      <c r="W270" s="150">
        <f t="shared" si="185"/>
        <v>0</v>
      </c>
      <c r="X270" s="150">
        <f t="shared" si="186"/>
        <v>0</v>
      </c>
      <c r="Y270" s="150">
        <f t="shared" si="187"/>
        <v>0</v>
      </c>
      <c r="Z270" s="150">
        <f t="shared" si="188"/>
        <v>0</v>
      </c>
      <c r="AA270" s="150">
        <f t="shared" si="189"/>
        <v>0</v>
      </c>
      <c r="AB270" s="24">
        <f t="shared" si="207"/>
        <v>0</v>
      </c>
      <c r="AC270" s="150">
        <f t="shared" si="190"/>
        <v>0</v>
      </c>
      <c r="AD270" s="150">
        <f t="shared" si="191"/>
        <v>0</v>
      </c>
      <c r="AE270" s="150">
        <f t="shared" si="192"/>
        <v>0</v>
      </c>
      <c r="AF270" s="150">
        <f t="shared" si="193"/>
        <v>0</v>
      </c>
      <c r="AG270" s="150">
        <f t="shared" si="194"/>
        <v>0</v>
      </c>
      <c r="AH270" s="150">
        <f t="shared" si="195"/>
        <v>0</v>
      </c>
      <c r="AI270" s="150">
        <f t="shared" si="196"/>
        <v>0</v>
      </c>
      <c r="AJ270" s="20">
        <f t="shared" si="208"/>
        <v>0</v>
      </c>
      <c r="AK270" s="150">
        <f t="shared" si="197"/>
        <v>0</v>
      </c>
      <c r="AL270" s="150">
        <f t="shared" si="198"/>
        <v>0</v>
      </c>
      <c r="AM270" s="150">
        <f t="shared" si="199"/>
        <v>0</v>
      </c>
      <c r="AN270" s="150">
        <f t="shared" si="200"/>
        <v>0</v>
      </c>
      <c r="AO270" s="150">
        <f t="shared" si="201"/>
        <v>0</v>
      </c>
      <c r="AP270" s="150">
        <f t="shared" si="202"/>
        <v>0</v>
      </c>
      <c r="AQ270" s="150">
        <f t="shared" si="203"/>
        <v>0</v>
      </c>
      <c r="AR270" s="17">
        <f t="shared" si="209"/>
        <v>0</v>
      </c>
      <c r="AS270" s="150">
        <f t="shared" si="204"/>
        <v>0</v>
      </c>
    </row>
    <row r="271" spans="4:45" x14ac:dyDescent="0.3">
      <c r="D271" s="36"/>
      <c r="E271" s="6">
        <f t="shared" si="210"/>
        <v>0</v>
      </c>
      <c r="F271" s="150">
        <f t="shared" si="170"/>
        <v>0</v>
      </c>
      <c r="G271" s="150">
        <f t="shared" si="171"/>
        <v>0</v>
      </c>
      <c r="H271" s="150">
        <f t="shared" si="172"/>
        <v>0</v>
      </c>
      <c r="I271" s="150">
        <f t="shared" si="173"/>
        <v>0</v>
      </c>
      <c r="J271" s="150">
        <f t="shared" si="174"/>
        <v>0</v>
      </c>
      <c r="K271" s="150">
        <f t="shared" si="175"/>
        <v>0</v>
      </c>
      <c r="L271" s="32">
        <f t="shared" si="205"/>
        <v>0</v>
      </c>
      <c r="M271" s="150">
        <f t="shared" si="176"/>
        <v>0</v>
      </c>
      <c r="N271" s="150">
        <f t="shared" si="177"/>
        <v>0</v>
      </c>
      <c r="O271" s="150">
        <f t="shared" si="178"/>
        <v>0</v>
      </c>
      <c r="P271" s="150">
        <f t="shared" si="179"/>
        <v>0</v>
      </c>
      <c r="Q271" s="150">
        <f t="shared" si="180"/>
        <v>0</v>
      </c>
      <c r="R271" s="150">
        <f t="shared" si="181"/>
        <v>0</v>
      </c>
      <c r="S271" s="150">
        <f t="shared" si="182"/>
        <v>0</v>
      </c>
      <c r="T271" s="28">
        <f t="shared" si="206"/>
        <v>0</v>
      </c>
      <c r="U271" s="150">
        <f t="shared" si="183"/>
        <v>0</v>
      </c>
      <c r="V271" s="150">
        <f t="shared" si="184"/>
        <v>0</v>
      </c>
      <c r="W271" s="150">
        <f t="shared" si="185"/>
        <v>0</v>
      </c>
      <c r="X271" s="150">
        <f t="shared" si="186"/>
        <v>0</v>
      </c>
      <c r="Y271" s="150">
        <f t="shared" si="187"/>
        <v>0</v>
      </c>
      <c r="Z271" s="150">
        <f t="shared" si="188"/>
        <v>0</v>
      </c>
      <c r="AA271" s="150">
        <f t="shared" si="189"/>
        <v>0</v>
      </c>
      <c r="AB271" s="24">
        <f t="shared" si="207"/>
        <v>0</v>
      </c>
      <c r="AC271" s="150">
        <f t="shared" si="190"/>
        <v>0</v>
      </c>
      <c r="AD271" s="150">
        <f t="shared" si="191"/>
        <v>0</v>
      </c>
      <c r="AE271" s="150">
        <f t="shared" si="192"/>
        <v>0</v>
      </c>
      <c r="AF271" s="150">
        <f t="shared" si="193"/>
        <v>0</v>
      </c>
      <c r="AG271" s="150">
        <f t="shared" si="194"/>
        <v>0</v>
      </c>
      <c r="AH271" s="150">
        <f t="shared" si="195"/>
        <v>0</v>
      </c>
      <c r="AI271" s="150">
        <f t="shared" si="196"/>
        <v>0</v>
      </c>
      <c r="AJ271" s="20">
        <f t="shared" si="208"/>
        <v>0</v>
      </c>
      <c r="AK271" s="150">
        <f t="shared" si="197"/>
        <v>0</v>
      </c>
      <c r="AL271" s="150">
        <f t="shared" si="198"/>
        <v>0</v>
      </c>
      <c r="AM271" s="150">
        <f t="shared" si="199"/>
        <v>0</v>
      </c>
      <c r="AN271" s="150">
        <f t="shared" si="200"/>
        <v>0</v>
      </c>
      <c r="AO271" s="150">
        <f t="shared" si="201"/>
        <v>0</v>
      </c>
      <c r="AP271" s="150">
        <f t="shared" si="202"/>
        <v>0</v>
      </c>
      <c r="AQ271" s="150">
        <f t="shared" si="203"/>
        <v>0</v>
      </c>
      <c r="AR271" s="17">
        <f t="shared" si="209"/>
        <v>0</v>
      </c>
      <c r="AS271" s="150">
        <f t="shared" si="204"/>
        <v>0</v>
      </c>
    </row>
    <row r="272" spans="4:45" x14ac:dyDescent="0.3">
      <c r="E272" s="5">
        <f t="shared" si="210"/>
        <v>0</v>
      </c>
      <c r="F272">
        <f t="shared" si="170"/>
        <v>0</v>
      </c>
      <c r="G272">
        <f t="shared" si="171"/>
        <v>0</v>
      </c>
      <c r="H272">
        <f t="shared" si="172"/>
        <v>0</v>
      </c>
      <c r="I272">
        <f t="shared" si="173"/>
        <v>0</v>
      </c>
      <c r="J272">
        <f t="shared" si="174"/>
        <v>0</v>
      </c>
      <c r="K272">
        <f t="shared" si="175"/>
        <v>0</v>
      </c>
      <c r="L272" s="31">
        <f t="shared" si="205"/>
        <v>0</v>
      </c>
      <c r="M272">
        <f t="shared" si="176"/>
        <v>0</v>
      </c>
      <c r="N272">
        <f t="shared" si="177"/>
        <v>0</v>
      </c>
      <c r="O272">
        <f t="shared" si="178"/>
        <v>0</v>
      </c>
      <c r="P272">
        <f t="shared" si="179"/>
        <v>0</v>
      </c>
      <c r="Q272">
        <f t="shared" si="180"/>
        <v>0</v>
      </c>
      <c r="R272">
        <f t="shared" si="181"/>
        <v>0</v>
      </c>
      <c r="S272">
        <f t="shared" si="182"/>
        <v>0</v>
      </c>
      <c r="T272" s="27">
        <f t="shared" si="206"/>
        <v>0</v>
      </c>
      <c r="U272">
        <f t="shared" si="183"/>
        <v>0</v>
      </c>
      <c r="V272">
        <f t="shared" si="184"/>
        <v>0</v>
      </c>
      <c r="W272">
        <f t="shared" si="185"/>
        <v>0</v>
      </c>
      <c r="X272">
        <f t="shared" si="186"/>
        <v>0</v>
      </c>
      <c r="Y272">
        <f t="shared" si="187"/>
        <v>0</v>
      </c>
      <c r="Z272">
        <f t="shared" si="188"/>
        <v>0</v>
      </c>
      <c r="AA272">
        <f t="shared" si="189"/>
        <v>0</v>
      </c>
      <c r="AB272" s="23">
        <f t="shared" si="207"/>
        <v>0</v>
      </c>
      <c r="AC272">
        <f t="shared" si="190"/>
        <v>0</v>
      </c>
      <c r="AD272">
        <f t="shared" si="191"/>
        <v>0</v>
      </c>
      <c r="AE272">
        <f t="shared" si="192"/>
        <v>0</v>
      </c>
      <c r="AF272">
        <f t="shared" si="193"/>
        <v>0</v>
      </c>
      <c r="AG272">
        <f t="shared" si="194"/>
        <v>0</v>
      </c>
      <c r="AH272">
        <f t="shared" si="195"/>
        <v>0</v>
      </c>
      <c r="AI272">
        <f t="shared" si="196"/>
        <v>0</v>
      </c>
      <c r="AJ272" s="19">
        <f t="shared" si="208"/>
        <v>0</v>
      </c>
      <c r="AK272">
        <f t="shared" si="197"/>
        <v>0</v>
      </c>
      <c r="AL272">
        <f t="shared" si="198"/>
        <v>0</v>
      </c>
      <c r="AM272">
        <f t="shared" si="199"/>
        <v>0</v>
      </c>
      <c r="AN272">
        <f t="shared" si="200"/>
        <v>0</v>
      </c>
      <c r="AO272">
        <f t="shared" si="201"/>
        <v>0</v>
      </c>
      <c r="AP272">
        <f t="shared" si="202"/>
        <v>0</v>
      </c>
      <c r="AQ272">
        <f t="shared" si="203"/>
        <v>0</v>
      </c>
      <c r="AR272" s="125">
        <f t="shared" si="209"/>
        <v>0</v>
      </c>
      <c r="AS272">
        <f t="shared" si="204"/>
        <v>0</v>
      </c>
    </row>
    <row r="273" spans="5:45" x14ac:dyDescent="0.3">
      <c r="E273" s="5">
        <f t="shared" si="210"/>
        <v>0</v>
      </c>
      <c r="F273">
        <f t="shared" si="170"/>
        <v>0</v>
      </c>
      <c r="G273">
        <f t="shared" si="171"/>
        <v>0</v>
      </c>
      <c r="H273">
        <f t="shared" si="172"/>
        <v>0</v>
      </c>
      <c r="I273">
        <f t="shared" si="173"/>
        <v>0</v>
      </c>
      <c r="J273">
        <f t="shared" si="174"/>
        <v>0</v>
      </c>
      <c r="K273">
        <f t="shared" si="175"/>
        <v>0</v>
      </c>
      <c r="L273" s="31">
        <f t="shared" si="205"/>
        <v>0</v>
      </c>
      <c r="M273">
        <f t="shared" si="176"/>
        <v>0</v>
      </c>
      <c r="N273">
        <f t="shared" si="177"/>
        <v>0</v>
      </c>
      <c r="O273">
        <f t="shared" si="178"/>
        <v>0</v>
      </c>
      <c r="P273">
        <f t="shared" si="179"/>
        <v>0</v>
      </c>
      <c r="Q273">
        <f t="shared" si="180"/>
        <v>0</v>
      </c>
      <c r="R273">
        <f t="shared" si="181"/>
        <v>0</v>
      </c>
      <c r="S273">
        <f t="shared" si="182"/>
        <v>0</v>
      </c>
      <c r="T273" s="27">
        <f t="shared" si="206"/>
        <v>0</v>
      </c>
      <c r="U273">
        <f t="shared" si="183"/>
        <v>0</v>
      </c>
      <c r="V273">
        <f t="shared" si="184"/>
        <v>0</v>
      </c>
      <c r="W273">
        <f t="shared" si="185"/>
        <v>0</v>
      </c>
      <c r="X273">
        <f t="shared" si="186"/>
        <v>0</v>
      </c>
      <c r="Y273">
        <f t="shared" si="187"/>
        <v>0</v>
      </c>
      <c r="Z273">
        <f t="shared" si="188"/>
        <v>0</v>
      </c>
      <c r="AA273">
        <f t="shared" si="189"/>
        <v>0</v>
      </c>
      <c r="AB273" s="23">
        <f t="shared" si="207"/>
        <v>0</v>
      </c>
      <c r="AC273">
        <f t="shared" si="190"/>
        <v>0</v>
      </c>
      <c r="AD273">
        <f t="shared" si="191"/>
        <v>0</v>
      </c>
      <c r="AE273">
        <f t="shared" si="192"/>
        <v>0</v>
      </c>
      <c r="AF273">
        <f t="shared" si="193"/>
        <v>0</v>
      </c>
      <c r="AG273">
        <f t="shared" si="194"/>
        <v>0</v>
      </c>
      <c r="AH273">
        <f t="shared" si="195"/>
        <v>0</v>
      </c>
      <c r="AI273">
        <f t="shared" si="196"/>
        <v>0</v>
      </c>
      <c r="AJ273" s="19">
        <f t="shared" si="208"/>
        <v>0</v>
      </c>
      <c r="AK273">
        <f t="shared" si="197"/>
        <v>0</v>
      </c>
      <c r="AL273">
        <f t="shared" si="198"/>
        <v>0</v>
      </c>
      <c r="AM273">
        <f t="shared" si="199"/>
        <v>0</v>
      </c>
      <c r="AN273">
        <f t="shared" si="200"/>
        <v>0</v>
      </c>
      <c r="AO273">
        <f t="shared" si="201"/>
        <v>0</v>
      </c>
      <c r="AP273">
        <f t="shared" si="202"/>
        <v>0</v>
      </c>
      <c r="AQ273">
        <f t="shared" si="203"/>
        <v>0</v>
      </c>
      <c r="AR273" s="125">
        <f t="shared" si="209"/>
        <v>0</v>
      </c>
      <c r="AS273">
        <f t="shared" si="204"/>
        <v>0</v>
      </c>
    </row>
    <row r="274" spans="5:45" x14ac:dyDescent="0.3">
      <c r="E274" s="5">
        <f t="shared" si="210"/>
        <v>0</v>
      </c>
      <c r="F274">
        <f t="shared" si="170"/>
        <v>0</v>
      </c>
      <c r="G274">
        <f t="shared" si="171"/>
        <v>0</v>
      </c>
      <c r="H274">
        <f t="shared" si="172"/>
        <v>0</v>
      </c>
      <c r="I274">
        <f t="shared" si="173"/>
        <v>0</v>
      </c>
      <c r="J274">
        <f t="shared" si="174"/>
        <v>0</v>
      </c>
      <c r="K274">
        <f t="shared" si="175"/>
        <v>0</v>
      </c>
      <c r="L274" s="31">
        <f t="shared" si="205"/>
        <v>0</v>
      </c>
      <c r="M274">
        <f t="shared" si="176"/>
        <v>0</v>
      </c>
      <c r="N274">
        <f t="shared" si="177"/>
        <v>0</v>
      </c>
      <c r="O274">
        <f t="shared" si="178"/>
        <v>0</v>
      </c>
      <c r="P274">
        <f t="shared" si="179"/>
        <v>0</v>
      </c>
      <c r="Q274">
        <f t="shared" si="180"/>
        <v>0</v>
      </c>
      <c r="R274">
        <f t="shared" si="181"/>
        <v>0</v>
      </c>
      <c r="S274">
        <f t="shared" si="182"/>
        <v>0</v>
      </c>
      <c r="T274" s="27">
        <f t="shared" si="206"/>
        <v>0</v>
      </c>
      <c r="U274">
        <f t="shared" si="183"/>
        <v>0</v>
      </c>
      <c r="V274">
        <f t="shared" si="184"/>
        <v>0</v>
      </c>
      <c r="W274">
        <f t="shared" si="185"/>
        <v>0</v>
      </c>
      <c r="X274">
        <f t="shared" si="186"/>
        <v>0</v>
      </c>
      <c r="Y274">
        <f t="shared" si="187"/>
        <v>0</v>
      </c>
      <c r="Z274">
        <f t="shared" si="188"/>
        <v>0</v>
      </c>
      <c r="AA274">
        <f t="shared" si="189"/>
        <v>0</v>
      </c>
      <c r="AB274" s="23">
        <f t="shared" si="207"/>
        <v>0</v>
      </c>
      <c r="AC274">
        <f t="shared" si="190"/>
        <v>0</v>
      </c>
      <c r="AD274">
        <f t="shared" si="191"/>
        <v>0</v>
      </c>
      <c r="AE274">
        <f t="shared" si="192"/>
        <v>0</v>
      </c>
      <c r="AF274">
        <f t="shared" si="193"/>
        <v>0</v>
      </c>
      <c r="AG274">
        <f t="shared" si="194"/>
        <v>0</v>
      </c>
      <c r="AH274">
        <f t="shared" si="195"/>
        <v>0</v>
      </c>
      <c r="AI274">
        <f t="shared" si="196"/>
        <v>0</v>
      </c>
      <c r="AJ274" s="19">
        <f t="shared" si="208"/>
        <v>0</v>
      </c>
      <c r="AK274">
        <f t="shared" si="197"/>
        <v>0</v>
      </c>
      <c r="AL274">
        <f t="shared" si="198"/>
        <v>0</v>
      </c>
      <c r="AM274">
        <f t="shared" si="199"/>
        <v>0</v>
      </c>
      <c r="AN274">
        <f t="shared" si="200"/>
        <v>0</v>
      </c>
      <c r="AO274">
        <f t="shared" si="201"/>
        <v>0</v>
      </c>
      <c r="AP274">
        <f t="shared" si="202"/>
        <v>0</v>
      </c>
      <c r="AQ274">
        <f t="shared" si="203"/>
        <v>0</v>
      </c>
      <c r="AR274" s="125">
        <f t="shared" si="209"/>
        <v>0</v>
      </c>
      <c r="AS274">
        <f t="shared" si="204"/>
        <v>0</v>
      </c>
    </row>
    <row r="275" spans="5:45" x14ac:dyDescent="0.3">
      <c r="E275" s="5">
        <f t="shared" si="210"/>
        <v>0</v>
      </c>
      <c r="F275">
        <f t="shared" si="170"/>
        <v>0</v>
      </c>
      <c r="G275">
        <f t="shared" si="171"/>
        <v>0</v>
      </c>
      <c r="H275">
        <f t="shared" si="172"/>
        <v>0</v>
      </c>
      <c r="I275">
        <f t="shared" si="173"/>
        <v>0</v>
      </c>
      <c r="J275">
        <f t="shared" si="174"/>
        <v>0</v>
      </c>
      <c r="K275">
        <f t="shared" si="175"/>
        <v>0</v>
      </c>
      <c r="L275" s="31">
        <f t="shared" si="205"/>
        <v>0</v>
      </c>
      <c r="M275">
        <f t="shared" si="176"/>
        <v>0</v>
      </c>
      <c r="N275">
        <f t="shared" si="177"/>
        <v>0</v>
      </c>
      <c r="O275">
        <f t="shared" si="178"/>
        <v>0</v>
      </c>
      <c r="P275">
        <f t="shared" si="179"/>
        <v>0</v>
      </c>
      <c r="Q275">
        <f t="shared" si="180"/>
        <v>0</v>
      </c>
      <c r="R275">
        <f t="shared" si="181"/>
        <v>0</v>
      </c>
      <c r="S275">
        <f t="shared" si="182"/>
        <v>0</v>
      </c>
      <c r="T275" s="27">
        <f t="shared" si="206"/>
        <v>0</v>
      </c>
      <c r="U275">
        <f t="shared" si="183"/>
        <v>0</v>
      </c>
      <c r="V275">
        <f t="shared" si="184"/>
        <v>0</v>
      </c>
      <c r="W275">
        <f t="shared" si="185"/>
        <v>0</v>
      </c>
      <c r="X275">
        <f t="shared" si="186"/>
        <v>0</v>
      </c>
      <c r="Y275">
        <f t="shared" si="187"/>
        <v>0</v>
      </c>
      <c r="Z275">
        <f t="shared" si="188"/>
        <v>0</v>
      </c>
      <c r="AA275">
        <f t="shared" si="189"/>
        <v>0</v>
      </c>
      <c r="AB275" s="23">
        <f t="shared" si="207"/>
        <v>0</v>
      </c>
      <c r="AC275">
        <f t="shared" si="190"/>
        <v>0</v>
      </c>
      <c r="AD275">
        <f t="shared" si="191"/>
        <v>0</v>
      </c>
      <c r="AE275">
        <f t="shared" si="192"/>
        <v>0</v>
      </c>
      <c r="AF275">
        <f t="shared" si="193"/>
        <v>0</v>
      </c>
      <c r="AG275">
        <f t="shared" si="194"/>
        <v>0</v>
      </c>
      <c r="AH275">
        <f t="shared" si="195"/>
        <v>0</v>
      </c>
      <c r="AI275">
        <f t="shared" si="196"/>
        <v>0</v>
      </c>
      <c r="AJ275" s="19">
        <f t="shared" si="208"/>
        <v>0</v>
      </c>
      <c r="AK275">
        <f t="shared" si="197"/>
        <v>0</v>
      </c>
      <c r="AL275">
        <f t="shared" si="198"/>
        <v>0</v>
      </c>
      <c r="AM275">
        <f t="shared" si="199"/>
        <v>0</v>
      </c>
      <c r="AN275">
        <f t="shared" si="200"/>
        <v>0</v>
      </c>
      <c r="AO275">
        <f t="shared" si="201"/>
        <v>0</v>
      </c>
      <c r="AP275">
        <f t="shared" si="202"/>
        <v>0</v>
      </c>
      <c r="AQ275">
        <f t="shared" si="203"/>
        <v>0</v>
      </c>
      <c r="AR275" s="125">
        <f t="shared" si="209"/>
        <v>0</v>
      </c>
      <c r="AS275">
        <f t="shared" si="204"/>
        <v>0</v>
      </c>
    </row>
    <row r="276" spans="5:45" x14ac:dyDescent="0.3">
      <c r="E276" s="5">
        <f t="shared" si="210"/>
        <v>0</v>
      </c>
      <c r="F276">
        <f t="shared" si="170"/>
        <v>0</v>
      </c>
      <c r="G276">
        <f t="shared" si="171"/>
        <v>0</v>
      </c>
      <c r="H276">
        <f t="shared" si="172"/>
        <v>0</v>
      </c>
      <c r="I276">
        <f t="shared" si="173"/>
        <v>0</v>
      </c>
      <c r="J276">
        <f t="shared" si="174"/>
        <v>0</v>
      </c>
      <c r="K276">
        <f t="shared" si="175"/>
        <v>0</v>
      </c>
      <c r="L276" s="31">
        <f t="shared" si="205"/>
        <v>0</v>
      </c>
      <c r="M276">
        <f t="shared" si="176"/>
        <v>0</v>
      </c>
      <c r="N276">
        <f t="shared" si="177"/>
        <v>0</v>
      </c>
      <c r="O276">
        <f t="shared" si="178"/>
        <v>0</v>
      </c>
      <c r="P276">
        <f t="shared" si="179"/>
        <v>0</v>
      </c>
      <c r="Q276">
        <f t="shared" si="180"/>
        <v>0</v>
      </c>
      <c r="R276">
        <f t="shared" si="181"/>
        <v>0</v>
      </c>
      <c r="S276">
        <f t="shared" si="182"/>
        <v>0</v>
      </c>
      <c r="T276" s="27">
        <f t="shared" si="206"/>
        <v>0</v>
      </c>
      <c r="U276">
        <f t="shared" si="183"/>
        <v>0</v>
      </c>
      <c r="V276">
        <f t="shared" si="184"/>
        <v>0</v>
      </c>
      <c r="W276">
        <f t="shared" si="185"/>
        <v>0</v>
      </c>
      <c r="X276">
        <f t="shared" si="186"/>
        <v>0</v>
      </c>
      <c r="Y276">
        <f t="shared" si="187"/>
        <v>0</v>
      </c>
      <c r="Z276">
        <f t="shared" si="188"/>
        <v>0</v>
      </c>
      <c r="AA276">
        <f t="shared" si="189"/>
        <v>0</v>
      </c>
      <c r="AB276" s="23">
        <f t="shared" si="207"/>
        <v>0</v>
      </c>
      <c r="AC276">
        <f t="shared" si="190"/>
        <v>0</v>
      </c>
      <c r="AD276">
        <f t="shared" si="191"/>
        <v>0</v>
      </c>
      <c r="AE276">
        <f t="shared" si="192"/>
        <v>0</v>
      </c>
      <c r="AF276">
        <f t="shared" si="193"/>
        <v>0</v>
      </c>
      <c r="AG276">
        <f t="shared" si="194"/>
        <v>0</v>
      </c>
      <c r="AH276">
        <f t="shared" si="195"/>
        <v>0</v>
      </c>
      <c r="AI276">
        <f t="shared" si="196"/>
        <v>0</v>
      </c>
      <c r="AJ276" s="19">
        <f t="shared" si="208"/>
        <v>0</v>
      </c>
      <c r="AK276">
        <f t="shared" si="197"/>
        <v>0</v>
      </c>
      <c r="AL276">
        <f t="shared" si="198"/>
        <v>0</v>
      </c>
      <c r="AM276">
        <f t="shared" si="199"/>
        <v>0</v>
      </c>
      <c r="AN276">
        <f t="shared" si="200"/>
        <v>0</v>
      </c>
      <c r="AO276">
        <f t="shared" si="201"/>
        <v>0</v>
      </c>
      <c r="AP276">
        <f t="shared" si="202"/>
        <v>0</v>
      </c>
      <c r="AQ276">
        <f t="shared" si="203"/>
        <v>0</v>
      </c>
      <c r="AR276" s="125">
        <f t="shared" si="209"/>
        <v>0</v>
      </c>
      <c r="AS276">
        <f t="shared" si="204"/>
        <v>0</v>
      </c>
    </row>
    <row r="277" spans="5:45" x14ac:dyDescent="0.3">
      <c r="E277" s="5">
        <f t="shared" si="210"/>
        <v>0</v>
      </c>
      <c r="F277">
        <f t="shared" si="170"/>
        <v>0</v>
      </c>
      <c r="G277">
        <f t="shared" si="171"/>
        <v>0</v>
      </c>
      <c r="H277">
        <f t="shared" si="172"/>
        <v>0</v>
      </c>
      <c r="I277">
        <f t="shared" si="173"/>
        <v>0</v>
      </c>
      <c r="J277">
        <f t="shared" si="174"/>
        <v>0</v>
      </c>
      <c r="K277">
        <f t="shared" si="175"/>
        <v>0</v>
      </c>
      <c r="L277" s="31">
        <f t="shared" si="205"/>
        <v>0</v>
      </c>
      <c r="M277">
        <f t="shared" si="176"/>
        <v>0</v>
      </c>
      <c r="N277">
        <f t="shared" si="177"/>
        <v>0</v>
      </c>
      <c r="O277">
        <f t="shared" si="178"/>
        <v>0</v>
      </c>
      <c r="P277">
        <f t="shared" si="179"/>
        <v>0</v>
      </c>
      <c r="Q277">
        <f t="shared" si="180"/>
        <v>0</v>
      </c>
      <c r="R277">
        <f t="shared" si="181"/>
        <v>0</v>
      </c>
      <c r="S277">
        <f t="shared" si="182"/>
        <v>0</v>
      </c>
      <c r="T277" s="27">
        <f t="shared" si="206"/>
        <v>0</v>
      </c>
      <c r="U277">
        <f t="shared" si="183"/>
        <v>0</v>
      </c>
      <c r="V277">
        <f t="shared" si="184"/>
        <v>0</v>
      </c>
      <c r="W277">
        <f t="shared" si="185"/>
        <v>0</v>
      </c>
      <c r="X277">
        <f t="shared" si="186"/>
        <v>0</v>
      </c>
      <c r="Y277">
        <f t="shared" si="187"/>
        <v>0</v>
      </c>
      <c r="Z277">
        <f t="shared" si="188"/>
        <v>0</v>
      </c>
      <c r="AA277">
        <f t="shared" si="189"/>
        <v>0</v>
      </c>
      <c r="AB277" s="23">
        <f t="shared" si="207"/>
        <v>0</v>
      </c>
      <c r="AC277">
        <f t="shared" si="190"/>
        <v>0</v>
      </c>
      <c r="AD277">
        <f t="shared" si="191"/>
        <v>0</v>
      </c>
      <c r="AE277">
        <f t="shared" si="192"/>
        <v>0</v>
      </c>
      <c r="AF277">
        <f t="shared" si="193"/>
        <v>0</v>
      </c>
      <c r="AG277">
        <f t="shared" si="194"/>
        <v>0</v>
      </c>
      <c r="AH277">
        <f t="shared" si="195"/>
        <v>0</v>
      </c>
      <c r="AI277">
        <f t="shared" si="196"/>
        <v>0</v>
      </c>
      <c r="AJ277" s="19">
        <f t="shared" si="208"/>
        <v>0</v>
      </c>
      <c r="AK277">
        <f t="shared" si="197"/>
        <v>0</v>
      </c>
      <c r="AL277">
        <f t="shared" si="198"/>
        <v>0</v>
      </c>
      <c r="AM277">
        <f t="shared" si="199"/>
        <v>0</v>
      </c>
      <c r="AN277">
        <f t="shared" si="200"/>
        <v>0</v>
      </c>
      <c r="AO277">
        <f t="shared" si="201"/>
        <v>0</v>
      </c>
      <c r="AP277">
        <f t="shared" si="202"/>
        <v>0</v>
      </c>
      <c r="AQ277">
        <f t="shared" si="203"/>
        <v>0</v>
      </c>
      <c r="AR277" s="125">
        <f t="shared" si="209"/>
        <v>0</v>
      </c>
      <c r="AS277">
        <f t="shared" si="204"/>
        <v>0</v>
      </c>
    </row>
    <row r="278" spans="5:45" x14ac:dyDescent="0.3">
      <c r="E278" s="5">
        <f t="shared" si="210"/>
        <v>0</v>
      </c>
      <c r="F278">
        <f t="shared" si="170"/>
        <v>0</v>
      </c>
      <c r="G278">
        <f t="shared" si="171"/>
        <v>0</v>
      </c>
      <c r="H278">
        <f t="shared" si="172"/>
        <v>0</v>
      </c>
      <c r="I278">
        <f t="shared" si="173"/>
        <v>0</v>
      </c>
      <c r="J278">
        <f t="shared" si="174"/>
        <v>0</v>
      </c>
      <c r="K278">
        <f t="shared" si="175"/>
        <v>0</v>
      </c>
      <c r="L278" s="31">
        <f t="shared" si="205"/>
        <v>0</v>
      </c>
      <c r="M278">
        <f t="shared" si="176"/>
        <v>0</v>
      </c>
      <c r="N278">
        <f t="shared" si="177"/>
        <v>0</v>
      </c>
      <c r="O278">
        <f t="shared" si="178"/>
        <v>0</v>
      </c>
      <c r="P278">
        <f t="shared" si="179"/>
        <v>0</v>
      </c>
      <c r="Q278">
        <f t="shared" si="180"/>
        <v>0</v>
      </c>
      <c r="R278">
        <f t="shared" si="181"/>
        <v>0</v>
      </c>
      <c r="S278">
        <f t="shared" si="182"/>
        <v>0</v>
      </c>
      <c r="T278" s="27">
        <f t="shared" si="206"/>
        <v>0</v>
      </c>
      <c r="U278">
        <f t="shared" si="183"/>
        <v>0</v>
      </c>
      <c r="V278">
        <f t="shared" si="184"/>
        <v>0</v>
      </c>
      <c r="W278">
        <f t="shared" si="185"/>
        <v>0</v>
      </c>
      <c r="X278">
        <f t="shared" si="186"/>
        <v>0</v>
      </c>
      <c r="Y278">
        <f t="shared" si="187"/>
        <v>0</v>
      </c>
      <c r="Z278">
        <f t="shared" si="188"/>
        <v>0</v>
      </c>
      <c r="AA278">
        <f t="shared" si="189"/>
        <v>0</v>
      </c>
      <c r="AB278" s="23">
        <f t="shared" si="207"/>
        <v>0</v>
      </c>
      <c r="AC278">
        <f t="shared" si="190"/>
        <v>0</v>
      </c>
      <c r="AD278">
        <f t="shared" si="191"/>
        <v>0</v>
      </c>
      <c r="AE278">
        <f t="shared" si="192"/>
        <v>0</v>
      </c>
      <c r="AF278">
        <f t="shared" si="193"/>
        <v>0</v>
      </c>
      <c r="AG278">
        <f t="shared" si="194"/>
        <v>0</v>
      </c>
      <c r="AH278">
        <f t="shared" si="195"/>
        <v>0</v>
      </c>
      <c r="AI278">
        <f t="shared" si="196"/>
        <v>0</v>
      </c>
      <c r="AJ278" s="19">
        <f t="shared" si="208"/>
        <v>0</v>
      </c>
      <c r="AK278">
        <f t="shared" si="197"/>
        <v>0</v>
      </c>
      <c r="AL278">
        <f t="shared" si="198"/>
        <v>0</v>
      </c>
      <c r="AM278">
        <f t="shared" si="199"/>
        <v>0</v>
      </c>
      <c r="AN278">
        <f t="shared" si="200"/>
        <v>0</v>
      </c>
      <c r="AO278">
        <f t="shared" si="201"/>
        <v>0</v>
      </c>
      <c r="AP278">
        <f t="shared" si="202"/>
        <v>0</v>
      </c>
      <c r="AQ278">
        <f t="shared" si="203"/>
        <v>0</v>
      </c>
      <c r="AR278" s="125">
        <f t="shared" si="209"/>
        <v>0</v>
      </c>
      <c r="AS278">
        <f t="shared" si="204"/>
        <v>0</v>
      </c>
    </row>
    <row r="279" spans="5:45" x14ac:dyDescent="0.3">
      <c r="E279" s="5">
        <f t="shared" si="210"/>
        <v>0</v>
      </c>
      <c r="F279">
        <f t="shared" si="170"/>
        <v>0</v>
      </c>
      <c r="G279">
        <f t="shared" si="171"/>
        <v>0</v>
      </c>
      <c r="H279">
        <f t="shared" si="172"/>
        <v>0</v>
      </c>
      <c r="I279">
        <f t="shared" si="173"/>
        <v>0</v>
      </c>
      <c r="J279">
        <f t="shared" si="174"/>
        <v>0</v>
      </c>
      <c r="K279">
        <f t="shared" si="175"/>
        <v>0</v>
      </c>
      <c r="L279" s="31">
        <f t="shared" si="205"/>
        <v>0</v>
      </c>
      <c r="M279">
        <f t="shared" si="176"/>
        <v>0</v>
      </c>
      <c r="N279">
        <f t="shared" si="177"/>
        <v>0</v>
      </c>
      <c r="O279">
        <f t="shared" si="178"/>
        <v>0</v>
      </c>
      <c r="P279">
        <f t="shared" si="179"/>
        <v>0</v>
      </c>
      <c r="Q279">
        <f t="shared" si="180"/>
        <v>0</v>
      </c>
      <c r="R279">
        <f t="shared" si="181"/>
        <v>0</v>
      </c>
      <c r="S279">
        <f t="shared" si="182"/>
        <v>0</v>
      </c>
      <c r="T279" s="27">
        <f t="shared" si="206"/>
        <v>0</v>
      </c>
      <c r="U279">
        <f t="shared" si="183"/>
        <v>0</v>
      </c>
      <c r="V279">
        <f t="shared" si="184"/>
        <v>0</v>
      </c>
      <c r="W279">
        <f t="shared" si="185"/>
        <v>0</v>
      </c>
      <c r="X279">
        <f t="shared" si="186"/>
        <v>0</v>
      </c>
      <c r="Y279">
        <f t="shared" si="187"/>
        <v>0</v>
      </c>
      <c r="Z279">
        <f t="shared" si="188"/>
        <v>0</v>
      </c>
      <c r="AA279">
        <f t="shared" si="189"/>
        <v>0</v>
      </c>
      <c r="AB279" s="23">
        <f t="shared" si="207"/>
        <v>0</v>
      </c>
      <c r="AC279">
        <f t="shared" si="190"/>
        <v>0</v>
      </c>
      <c r="AD279">
        <f t="shared" si="191"/>
        <v>0</v>
      </c>
      <c r="AE279">
        <f t="shared" si="192"/>
        <v>0</v>
      </c>
      <c r="AF279">
        <f t="shared" si="193"/>
        <v>0</v>
      </c>
      <c r="AG279">
        <f t="shared" si="194"/>
        <v>0</v>
      </c>
      <c r="AH279">
        <f t="shared" si="195"/>
        <v>0</v>
      </c>
      <c r="AI279">
        <f t="shared" si="196"/>
        <v>0</v>
      </c>
      <c r="AJ279" s="19">
        <f t="shared" si="208"/>
        <v>0</v>
      </c>
      <c r="AK279">
        <f t="shared" si="197"/>
        <v>0</v>
      </c>
      <c r="AL279">
        <f t="shared" si="198"/>
        <v>0</v>
      </c>
      <c r="AM279">
        <f t="shared" si="199"/>
        <v>0</v>
      </c>
      <c r="AN279">
        <f t="shared" si="200"/>
        <v>0</v>
      </c>
      <c r="AO279">
        <f t="shared" si="201"/>
        <v>0</v>
      </c>
      <c r="AP279">
        <f t="shared" si="202"/>
        <v>0</v>
      </c>
      <c r="AQ279">
        <f t="shared" si="203"/>
        <v>0</v>
      </c>
      <c r="AR279" s="125">
        <f t="shared" si="209"/>
        <v>0</v>
      </c>
      <c r="AS279">
        <f t="shared" si="204"/>
        <v>0</v>
      </c>
    </row>
    <row r="280" spans="5:45" x14ac:dyDescent="0.3">
      <c r="E280" s="5">
        <f t="shared" si="210"/>
        <v>0</v>
      </c>
      <c r="F280">
        <f t="shared" si="170"/>
        <v>0</v>
      </c>
      <c r="G280">
        <f t="shared" si="171"/>
        <v>0</v>
      </c>
      <c r="H280">
        <f t="shared" si="172"/>
        <v>0</v>
      </c>
      <c r="I280">
        <f t="shared" si="173"/>
        <v>0</v>
      </c>
      <c r="J280">
        <f t="shared" si="174"/>
        <v>0</v>
      </c>
      <c r="K280">
        <f t="shared" si="175"/>
        <v>0</v>
      </c>
      <c r="L280" s="31">
        <f t="shared" si="205"/>
        <v>0</v>
      </c>
      <c r="M280">
        <f t="shared" si="176"/>
        <v>0</v>
      </c>
      <c r="N280">
        <f t="shared" si="177"/>
        <v>0</v>
      </c>
      <c r="O280">
        <f t="shared" si="178"/>
        <v>0</v>
      </c>
      <c r="P280">
        <f t="shared" si="179"/>
        <v>0</v>
      </c>
      <c r="Q280">
        <f t="shared" si="180"/>
        <v>0</v>
      </c>
      <c r="R280">
        <f t="shared" si="181"/>
        <v>0</v>
      </c>
      <c r="S280">
        <f t="shared" si="182"/>
        <v>0</v>
      </c>
      <c r="T280" s="27">
        <f t="shared" si="206"/>
        <v>0</v>
      </c>
      <c r="U280">
        <f t="shared" si="183"/>
        <v>0</v>
      </c>
      <c r="V280">
        <f t="shared" si="184"/>
        <v>0</v>
      </c>
      <c r="W280">
        <f t="shared" si="185"/>
        <v>0</v>
      </c>
      <c r="X280">
        <f t="shared" si="186"/>
        <v>0</v>
      </c>
      <c r="Y280">
        <f t="shared" si="187"/>
        <v>0</v>
      </c>
      <c r="Z280">
        <f t="shared" si="188"/>
        <v>0</v>
      </c>
      <c r="AA280">
        <f t="shared" si="189"/>
        <v>0</v>
      </c>
      <c r="AB280" s="23">
        <f t="shared" si="207"/>
        <v>0</v>
      </c>
      <c r="AC280">
        <f t="shared" si="190"/>
        <v>0</v>
      </c>
      <c r="AD280">
        <f t="shared" si="191"/>
        <v>0</v>
      </c>
      <c r="AE280">
        <f t="shared" si="192"/>
        <v>0</v>
      </c>
      <c r="AF280">
        <f t="shared" si="193"/>
        <v>0</v>
      </c>
      <c r="AG280">
        <f t="shared" si="194"/>
        <v>0</v>
      </c>
      <c r="AH280">
        <f t="shared" si="195"/>
        <v>0</v>
      </c>
      <c r="AI280">
        <f t="shared" si="196"/>
        <v>0</v>
      </c>
      <c r="AJ280" s="19">
        <f t="shared" si="208"/>
        <v>0</v>
      </c>
      <c r="AK280">
        <f t="shared" si="197"/>
        <v>0</v>
      </c>
      <c r="AL280">
        <f t="shared" si="198"/>
        <v>0</v>
      </c>
      <c r="AM280">
        <f t="shared" si="199"/>
        <v>0</v>
      </c>
      <c r="AN280">
        <f t="shared" si="200"/>
        <v>0</v>
      </c>
      <c r="AO280">
        <f t="shared" si="201"/>
        <v>0</v>
      </c>
      <c r="AP280">
        <f t="shared" si="202"/>
        <v>0</v>
      </c>
      <c r="AQ280">
        <f t="shared" si="203"/>
        <v>0</v>
      </c>
      <c r="AR280" s="125">
        <f t="shared" si="209"/>
        <v>0</v>
      </c>
      <c r="AS280">
        <f t="shared" si="204"/>
        <v>0</v>
      </c>
    </row>
    <row r="281" spans="5:45" x14ac:dyDescent="0.3">
      <c r="E281" s="5">
        <f t="shared" si="210"/>
        <v>0</v>
      </c>
      <c r="F281">
        <f t="shared" si="170"/>
        <v>0</v>
      </c>
      <c r="G281">
        <f t="shared" si="171"/>
        <v>0</v>
      </c>
      <c r="H281">
        <f t="shared" si="172"/>
        <v>0</v>
      </c>
      <c r="I281">
        <f t="shared" si="173"/>
        <v>0</v>
      </c>
      <c r="J281">
        <f t="shared" si="174"/>
        <v>0</v>
      </c>
      <c r="K281">
        <f t="shared" si="175"/>
        <v>0</v>
      </c>
      <c r="L281" s="31">
        <f t="shared" si="205"/>
        <v>0</v>
      </c>
      <c r="M281">
        <f t="shared" si="176"/>
        <v>0</v>
      </c>
      <c r="N281">
        <f t="shared" si="177"/>
        <v>0</v>
      </c>
      <c r="O281">
        <f t="shared" si="178"/>
        <v>0</v>
      </c>
      <c r="P281">
        <f t="shared" si="179"/>
        <v>0</v>
      </c>
      <c r="Q281">
        <f t="shared" si="180"/>
        <v>0</v>
      </c>
      <c r="R281">
        <f t="shared" si="181"/>
        <v>0</v>
      </c>
      <c r="S281">
        <f t="shared" si="182"/>
        <v>0</v>
      </c>
      <c r="T281" s="27">
        <f t="shared" si="206"/>
        <v>0</v>
      </c>
      <c r="U281">
        <f t="shared" si="183"/>
        <v>0</v>
      </c>
      <c r="V281">
        <f t="shared" si="184"/>
        <v>0</v>
      </c>
      <c r="W281">
        <f t="shared" si="185"/>
        <v>0</v>
      </c>
      <c r="X281">
        <f t="shared" si="186"/>
        <v>0</v>
      </c>
      <c r="Y281">
        <f t="shared" si="187"/>
        <v>0</v>
      </c>
      <c r="Z281">
        <f t="shared" si="188"/>
        <v>0</v>
      </c>
      <c r="AA281">
        <f t="shared" si="189"/>
        <v>0</v>
      </c>
      <c r="AB281" s="23">
        <f t="shared" si="207"/>
        <v>0</v>
      </c>
      <c r="AC281">
        <f t="shared" si="190"/>
        <v>0</v>
      </c>
      <c r="AD281">
        <f t="shared" si="191"/>
        <v>0</v>
      </c>
      <c r="AE281">
        <f t="shared" si="192"/>
        <v>0</v>
      </c>
      <c r="AF281">
        <f t="shared" si="193"/>
        <v>0</v>
      </c>
      <c r="AG281">
        <f t="shared" si="194"/>
        <v>0</v>
      </c>
      <c r="AH281">
        <f t="shared" si="195"/>
        <v>0</v>
      </c>
      <c r="AI281">
        <f t="shared" si="196"/>
        <v>0</v>
      </c>
      <c r="AJ281" s="19">
        <f t="shared" si="208"/>
        <v>0</v>
      </c>
      <c r="AK281">
        <f t="shared" si="197"/>
        <v>0</v>
      </c>
      <c r="AL281">
        <f t="shared" si="198"/>
        <v>0</v>
      </c>
      <c r="AM281">
        <f t="shared" si="199"/>
        <v>0</v>
      </c>
      <c r="AN281">
        <f t="shared" si="200"/>
        <v>0</v>
      </c>
      <c r="AO281">
        <f t="shared" si="201"/>
        <v>0</v>
      </c>
      <c r="AP281">
        <f t="shared" si="202"/>
        <v>0</v>
      </c>
      <c r="AQ281">
        <f t="shared" si="203"/>
        <v>0</v>
      </c>
      <c r="AR281" s="125">
        <f t="shared" si="209"/>
        <v>0</v>
      </c>
      <c r="AS281">
        <f t="shared" si="204"/>
        <v>0</v>
      </c>
    </row>
    <row r="282" spans="5:45" x14ac:dyDescent="0.3">
      <c r="E282" s="5">
        <f t="shared" si="210"/>
        <v>0</v>
      </c>
      <c r="F282">
        <f t="shared" si="170"/>
        <v>0</v>
      </c>
      <c r="G282">
        <f t="shared" si="171"/>
        <v>0</v>
      </c>
      <c r="H282">
        <f t="shared" si="172"/>
        <v>0</v>
      </c>
      <c r="I282">
        <f t="shared" si="173"/>
        <v>0</v>
      </c>
      <c r="J282">
        <f t="shared" si="174"/>
        <v>0</v>
      </c>
      <c r="K282">
        <f t="shared" si="175"/>
        <v>0</v>
      </c>
      <c r="L282" s="31">
        <f t="shared" si="205"/>
        <v>0</v>
      </c>
      <c r="M282">
        <f t="shared" si="176"/>
        <v>0</v>
      </c>
      <c r="N282">
        <f t="shared" si="177"/>
        <v>0</v>
      </c>
      <c r="O282">
        <f t="shared" si="178"/>
        <v>0</v>
      </c>
      <c r="P282">
        <f t="shared" si="179"/>
        <v>0</v>
      </c>
      <c r="Q282">
        <f t="shared" si="180"/>
        <v>0</v>
      </c>
      <c r="R282">
        <f t="shared" si="181"/>
        <v>0</v>
      </c>
      <c r="S282">
        <f t="shared" si="182"/>
        <v>0</v>
      </c>
      <c r="T282" s="27">
        <f t="shared" si="206"/>
        <v>0</v>
      </c>
      <c r="U282">
        <f t="shared" si="183"/>
        <v>0</v>
      </c>
      <c r="V282">
        <f t="shared" si="184"/>
        <v>0</v>
      </c>
      <c r="W282">
        <f t="shared" si="185"/>
        <v>0</v>
      </c>
      <c r="X282">
        <f t="shared" si="186"/>
        <v>0</v>
      </c>
      <c r="Y282">
        <f t="shared" si="187"/>
        <v>0</v>
      </c>
      <c r="Z282">
        <f t="shared" si="188"/>
        <v>0</v>
      </c>
      <c r="AA282">
        <f t="shared" si="189"/>
        <v>0</v>
      </c>
      <c r="AB282" s="23">
        <f t="shared" si="207"/>
        <v>0</v>
      </c>
      <c r="AC282">
        <f t="shared" si="190"/>
        <v>0</v>
      </c>
      <c r="AD282">
        <f t="shared" si="191"/>
        <v>0</v>
      </c>
      <c r="AE282">
        <f t="shared" si="192"/>
        <v>0</v>
      </c>
      <c r="AF282">
        <f t="shared" si="193"/>
        <v>0</v>
      </c>
      <c r="AG282">
        <f t="shared" si="194"/>
        <v>0</v>
      </c>
      <c r="AH282">
        <f t="shared" si="195"/>
        <v>0</v>
      </c>
      <c r="AI282">
        <f t="shared" si="196"/>
        <v>0</v>
      </c>
      <c r="AJ282" s="19">
        <f t="shared" si="208"/>
        <v>0</v>
      </c>
      <c r="AK282">
        <f t="shared" si="197"/>
        <v>0</v>
      </c>
      <c r="AL282">
        <f t="shared" si="198"/>
        <v>0</v>
      </c>
      <c r="AM282">
        <f t="shared" si="199"/>
        <v>0</v>
      </c>
      <c r="AN282">
        <f t="shared" si="200"/>
        <v>0</v>
      </c>
      <c r="AO282">
        <f t="shared" si="201"/>
        <v>0</v>
      </c>
      <c r="AP282">
        <f t="shared" si="202"/>
        <v>0</v>
      </c>
      <c r="AQ282">
        <f t="shared" si="203"/>
        <v>0</v>
      </c>
      <c r="AR282" s="125">
        <f t="shared" si="209"/>
        <v>0</v>
      </c>
      <c r="AS282">
        <f t="shared" si="204"/>
        <v>0</v>
      </c>
    </row>
    <row r="283" spans="5:45" x14ac:dyDescent="0.3">
      <c r="E283" s="5">
        <f t="shared" si="210"/>
        <v>0</v>
      </c>
      <c r="F283">
        <f t="shared" si="170"/>
        <v>0</v>
      </c>
      <c r="G283">
        <f t="shared" si="171"/>
        <v>0</v>
      </c>
      <c r="H283">
        <f t="shared" si="172"/>
        <v>0</v>
      </c>
      <c r="I283">
        <f t="shared" si="173"/>
        <v>0</v>
      </c>
      <c r="J283">
        <f t="shared" si="174"/>
        <v>0</v>
      </c>
      <c r="K283">
        <f t="shared" si="175"/>
        <v>0</v>
      </c>
      <c r="L283" s="31">
        <f t="shared" si="205"/>
        <v>0</v>
      </c>
      <c r="M283">
        <f t="shared" si="176"/>
        <v>0</v>
      </c>
      <c r="N283">
        <f t="shared" si="177"/>
        <v>0</v>
      </c>
      <c r="O283">
        <f t="shared" si="178"/>
        <v>0</v>
      </c>
      <c r="P283">
        <f t="shared" si="179"/>
        <v>0</v>
      </c>
      <c r="Q283">
        <f t="shared" si="180"/>
        <v>0</v>
      </c>
      <c r="R283">
        <f t="shared" si="181"/>
        <v>0</v>
      </c>
      <c r="S283">
        <f t="shared" si="182"/>
        <v>0</v>
      </c>
      <c r="T283" s="27">
        <f t="shared" si="206"/>
        <v>0</v>
      </c>
      <c r="U283">
        <f t="shared" si="183"/>
        <v>0</v>
      </c>
      <c r="V283">
        <f t="shared" si="184"/>
        <v>0</v>
      </c>
      <c r="W283">
        <f t="shared" si="185"/>
        <v>0</v>
      </c>
      <c r="X283">
        <f t="shared" si="186"/>
        <v>0</v>
      </c>
      <c r="Y283">
        <f t="shared" si="187"/>
        <v>0</v>
      </c>
      <c r="Z283">
        <f t="shared" si="188"/>
        <v>0</v>
      </c>
      <c r="AA283">
        <f t="shared" si="189"/>
        <v>0</v>
      </c>
      <c r="AB283" s="23">
        <f t="shared" si="207"/>
        <v>0</v>
      </c>
      <c r="AC283">
        <f t="shared" si="190"/>
        <v>0</v>
      </c>
      <c r="AD283">
        <f t="shared" si="191"/>
        <v>0</v>
      </c>
      <c r="AE283">
        <f t="shared" si="192"/>
        <v>0</v>
      </c>
      <c r="AF283">
        <f t="shared" si="193"/>
        <v>0</v>
      </c>
      <c r="AG283">
        <f t="shared" si="194"/>
        <v>0</v>
      </c>
      <c r="AH283">
        <f t="shared" si="195"/>
        <v>0</v>
      </c>
      <c r="AI283">
        <f t="shared" si="196"/>
        <v>0</v>
      </c>
      <c r="AJ283" s="19">
        <f t="shared" si="208"/>
        <v>0</v>
      </c>
      <c r="AK283">
        <f t="shared" si="197"/>
        <v>0</v>
      </c>
      <c r="AL283">
        <f t="shared" si="198"/>
        <v>0</v>
      </c>
      <c r="AM283">
        <f t="shared" si="199"/>
        <v>0</v>
      </c>
      <c r="AN283">
        <f t="shared" si="200"/>
        <v>0</v>
      </c>
      <c r="AO283">
        <f t="shared" si="201"/>
        <v>0</v>
      </c>
      <c r="AP283">
        <f t="shared" si="202"/>
        <v>0</v>
      </c>
      <c r="AQ283">
        <f t="shared" si="203"/>
        <v>0</v>
      </c>
      <c r="AR283" s="125">
        <f t="shared" si="209"/>
        <v>0</v>
      </c>
      <c r="AS283">
        <f t="shared" si="204"/>
        <v>0</v>
      </c>
    </row>
    <row r="284" spans="5:45" x14ac:dyDescent="0.3">
      <c r="E284" s="5">
        <f t="shared" ref="E284:E347" si="211">D284/(($B$1-$C$2)/100-(0.08))</f>
        <v>0</v>
      </c>
      <c r="F284">
        <f t="shared" si="170"/>
        <v>0</v>
      </c>
      <c r="G284">
        <f t="shared" si="171"/>
        <v>0</v>
      </c>
      <c r="H284">
        <f t="shared" si="172"/>
        <v>0</v>
      </c>
      <c r="I284">
        <f t="shared" si="173"/>
        <v>0</v>
      </c>
      <c r="J284">
        <f t="shared" si="174"/>
        <v>0</v>
      </c>
      <c r="K284">
        <f t="shared" si="175"/>
        <v>0</v>
      </c>
      <c r="L284" s="31">
        <f t="shared" si="205"/>
        <v>0</v>
      </c>
      <c r="M284">
        <f t="shared" si="176"/>
        <v>0</v>
      </c>
      <c r="N284">
        <f t="shared" si="177"/>
        <v>0</v>
      </c>
      <c r="O284">
        <f t="shared" si="178"/>
        <v>0</v>
      </c>
      <c r="P284">
        <f t="shared" si="179"/>
        <v>0</v>
      </c>
      <c r="Q284">
        <f t="shared" si="180"/>
        <v>0</v>
      </c>
      <c r="R284">
        <f t="shared" si="181"/>
        <v>0</v>
      </c>
      <c r="S284">
        <f t="shared" si="182"/>
        <v>0</v>
      </c>
      <c r="T284" s="27">
        <f t="shared" si="206"/>
        <v>0</v>
      </c>
      <c r="U284">
        <f t="shared" si="183"/>
        <v>0</v>
      </c>
      <c r="V284">
        <f t="shared" si="184"/>
        <v>0</v>
      </c>
      <c r="W284">
        <f t="shared" si="185"/>
        <v>0</v>
      </c>
      <c r="X284">
        <f t="shared" si="186"/>
        <v>0</v>
      </c>
      <c r="Y284">
        <f t="shared" si="187"/>
        <v>0</v>
      </c>
      <c r="Z284">
        <f t="shared" si="188"/>
        <v>0</v>
      </c>
      <c r="AA284">
        <f t="shared" si="189"/>
        <v>0</v>
      </c>
      <c r="AB284" s="23">
        <f t="shared" si="207"/>
        <v>0</v>
      </c>
      <c r="AC284">
        <f t="shared" si="190"/>
        <v>0</v>
      </c>
      <c r="AD284">
        <f t="shared" si="191"/>
        <v>0</v>
      </c>
      <c r="AE284">
        <f t="shared" si="192"/>
        <v>0</v>
      </c>
      <c r="AF284">
        <f t="shared" si="193"/>
        <v>0</v>
      </c>
      <c r="AG284">
        <f t="shared" si="194"/>
        <v>0</v>
      </c>
      <c r="AH284">
        <f t="shared" si="195"/>
        <v>0</v>
      </c>
      <c r="AI284">
        <f t="shared" si="196"/>
        <v>0</v>
      </c>
      <c r="AJ284" s="19">
        <f t="shared" si="208"/>
        <v>0</v>
      </c>
      <c r="AK284">
        <f t="shared" si="197"/>
        <v>0</v>
      </c>
      <c r="AL284">
        <f t="shared" si="198"/>
        <v>0</v>
      </c>
      <c r="AM284">
        <f t="shared" si="199"/>
        <v>0</v>
      </c>
      <c r="AN284">
        <f t="shared" si="200"/>
        <v>0</v>
      </c>
      <c r="AO284">
        <f t="shared" si="201"/>
        <v>0</v>
      </c>
      <c r="AP284">
        <f t="shared" si="202"/>
        <v>0</v>
      </c>
      <c r="AQ284">
        <f t="shared" si="203"/>
        <v>0</v>
      </c>
      <c r="AR284" s="125">
        <f t="shared" si="209"/>
        <v>0</v>
      </c>
      <c r="AS284">
        <f t="shared" si="204"/>
        <v>0</v>
      </c>
    </row>
    <row r="285" spans="5:45" x14ac:dyDescent="0.3">
      <c r="E285" s="5">
        <f t="shared" si="211"/>
        <v>0</v>
      </c>
      <c r="F285">
        <f t="shared" si="170"/>
        <v>0</v>
      </c>
      <c r="G285">
        <f t="shared" si="171"/>
        <v>0</v>
      </c>
      <c r="H285">
        <f t="shared" si="172"/>
        <v>0</v>
      </c>
      <c r="I285">
        <f t="shared" si="173"/>
        <v>0</v>
      </c>
      <c r="J285">
        <f t="shared" si="174"/>
        <v>0</v>
      </c>
      <c r="K285">
        <f t="shared" si="175"/>
        <v>0</v>
      </c>
      <c r="L285" s="31">
        <f t="shared" si="205"/>
        <v>0</v>
      </c>
      <c r="M285">
        <f t="shared" si="176"/>
        <v>0</v>
      </c>
      <c r="N285">
        <f t="shared" si="177"/>
        <v>0</v>
      </c>
      <c r="O285">
        <f t="shared" si="178"/>
        <v>0</v>
      </c>
      <c r="P285">
        <f t="shared" si="179"/>
        <v>0</v>
      </c>
      <c r="Q285">
        <f t="shared" si="180"/>
        <v>0</v>
      </c>
      <c r="R285">
        <f t="shared" si="181"/>
        <v>0</v>
      </c>
      <c r="S285">
        <f t="shared" si="182"/>
        <v>0</v>
      </c>
      <c r="T285" s="27">
        <f t="shared" si="206"/>
        <v>0</v>
      </c>
      <c r="U285">
        <f t="shared" si="183"/>
        <v>0</v>
      </c>
      <c r="V285">
        <f t="shared" si="184"/>
        <v>0</v>
      </c>
      <c r="W285">
        <f t="shared" si="185"/>
        <v>0</v>
      </c>
      <c r="X285">
        <f t="shared" si="186"/>
        <v>0</v>
      </c>
      <c r="Y285">
        <f t="shared" si="187"/>
        <v>0</v>
      </c>
      <c r="Z285">
        <f t="shared" si="188"/>
        <v>0</v>
      </c>
      <c r="AA285">
        <f t="shared" si="189"/>
        <v>0</v>
      </c>
      <c r="AB285" s="23">
        <f t="shared" si="207"/>
        <v>0</v>
      </c>
      <c r="AC285">
        <f t="shared" si="190"/>
        <v>0</v>
      </c>
      <c r="AD285">
        <f t="shared" si="191"/>
        <v>0</v>
      </c>
      <c r="AE285">
        <f t="shared" si="192"/>
        <v>0</v>
      </c>
      <c r="AF285">
        <f t="shared" si="193"/>
        <v>0</v>
      </c>
      <c r="AG285">
        <f t="shared" si="194"/>
        <v>0</v>
      </c>
      <c r="AH285">
        <f t="shared" si="195"/>
        <v>0</v>
      </c>
      <c r="AI285">
        <f t="shared" si="196"/>
        <v>0</v>
      </c>
      <c r="AJ285" s="19">
        <f t="shared" si="208"/>
        <v>0</v>
      </c>
      <c r="AK285">
        <f t="shared" si="197"/>
        <v>0</v>
      </c>
      <c r="AL285">
        <f t="shared" si="198"/>
        <v>0</v>
      </c>
      <c r="AM285">
        <f t="shared" si="199"/>
        <v>0</v>
      </c>
      <c r="AN285">
        <f t="shared" si="200"/>
        <v>0</v>
      </c>
      <c r="AO285">
        <f t="shared" si="201"/>
        <v>0</v>
      </c>
      <c r="AP285">
        <f t="shared" si="202"/>
        <v>0</v>
      </c>
      <c r="AQ285">
        <f t="shared" si="203"/>
        <v>0</v>
      </c>
      <c r="AR285" s="125">
        <f t="shared" si="209"/>
        <v>0</v>
      </c>
      <c r="AS285">
        <f t="shared" si="204"/>
        <v>0</v>
      </c>
    </row>
    <row r="286" spans="5:45" x14ac:dyDescent="0.3">
      <c r="E286" s="5">
        <f t="shared" si="211"/>
        <v>0</v>
      </c>
      <c r="F286">
        <f t="shared" si="170"/>
        <v>0</v>
      </c>
      <c r="G286">
        <f t="shared" si="171"/>
        <v>0</v>
      </c>
      <c r="H286">
        <f t="shared" si="172"/>
        <v>0</v>
      </c>
      <c r="I286">
        <f t="shared" si="173"/>
        <v>0</v>
      </c>
      <c r="J286">
        <f t="shared" si="174"/>
        <v>0</v>
      </c>
      <c r="K286">
        <f t="shared" si="175"/>
        <v>0</v>
      </c>
      <c r="L286" s="31">
        <f t="shared" si="205"/>
        <v>0</v>
      </c>
      <c r="M286">
        <f t="shared" si="176"/>
        <v>0</v>
      </c>
      <c r="N286">
        <f t="shared" si="177"/>
        <v>0</v>
      </c>
      <c r="O286">
        <f t="shared" si="178"/>
        <v>0</v>
      </c>
      <c r="P286">
        <f t="shared" si="179"/>
        <v>0</v>
      </c>
      <c r="Q286">
        <f t="shared" si="180"/>
        <v>0</v>
      </c>
      <c r="R286">
        <f t="shared" si="181"/>
        <v>0</v>
      </c>
      <c r="S286">
        <f t="shared" si="182"/>
        <v>0</v>
      </c>
      <c r="T286" s="27">
        <f t="shared" si="206"/>
        <v>0</v>
      </c>
      <c r="U286">
        <f t="shared" si="183"/>
        <v>0</v>
      </c>
      <c r="V286">
        <f t="shared" si="184"/>
        <v>0</v>
      </c>
      <c r="W286">
        <f t="shared" si="185"/>
        <v>0</v>
      </c>
      <c r="X286">
        <f t="shared" si="186"/>
        <v>0</v>
      </c>
      <c r="Y286">
        <f t="shared" si="187"/>
        <v>0</v>
      </c>
      <c r="Z286">
        <f t="shared" si="188"/>
        <v>0</v>
      </c>
      <c r="AA286">
        <f t="shared" si="189"/>
        <v>0</v>
      </c>
      <c r="AB286" s="23">
        <f t="shared" si="207"/>
        <v>0</v>
      </c>
      <c r="AC286">
        <f t="shared" si="190"/>
        <v>0</v>
      </c>
      <c r="AD286">
        <f t="shared" si="191"/>
        <v>0</v>
      </c>
      <c r="AE286">
        <f t="shared" si="192"/>
        <v>0</v>
      </c>
      <c r="AF286">
        <f t="shared" si="193"/>
        <v>0</v>
      </c>
      <c r="AG286">
        <f t="shared" si="194"/>
        <v>0</v>
      </c>
      <c r="AH286">
        <f t="shared" si="195"/>
        <v>0</v>
      </c>
      <c r="AI286">
        <f t="shared" si="196"/>
        <v>0</v>
      </c>
      <c r="AJ286" s="19">
        <f t="shared" si="208"/>
        <v>0</v>
      </c>
      <c r="AK286">
        <f t="shared" si="197"/>
        <v>0</v>
      </c>
      <c r="AL286">
        <f t="shared" si="198"/>
        <v>0</v>
      </c>
      <c r="AM286">
        <f t="shared" si="199"/>
        <v>0</v>
      </c>
      <c r="AN286">
        <f t="shared" si="200"/>
        <v>0</v>
      </c>
      <c r="AO286">
        <f t="shared" si="201"/>
        <v>0</v>
      </c>
      <c r="AP286">
        <f t="shared" si="202"/>
        <v>0</v>
      </c>
      <c r="AQ286">
        <f t="shared" si="203"/>
        <v>0</v>
      </c>
      <c r="AR286" s="125">
        <f t="shared" si="209"/>
        <v>0</v>
      </c>
      <c r="AS286">
        <f t="shared" si="204"/>
        <v>0</v>
      </c>
    </row>
    <row r="287" spans="5:45" x14ac:dyDescent="0.3">
      <c r="E287" s="5">
        <f t="shared" si="211"/>
        <v>0</v>
      </c>
      <c r="F287">
        <f t="shared" si="170"/>
        <v>0</v>
      </c>
      <c r="G287">
        <f t="shared" si="171"/>
        <v>0</v>
      </c>
      <c r="H287">
        <f t="shared" si="172"/>
        <v>0</v>
      </c>
      <c r="I287">
        <f t="shared" si="173"/>
        <v>0</v>
      </c>
      <c r="J287">
        <f t="shared" si="174"/>
        <v>0</v>
      </c>
      <c r="K287">
        <f t="shared" si="175"/>
        <v>0</v>
      </c>
      <c r="L287" s="31">
        <f t="shared" si="205"/>
        <v>0</v>
      </c>
      <c r="M287">
        <f t="shared" si="176"/>
        <v>0</v>
      </c>
      <c r="N287">
        <f t="shared" si="177"/>
        <v>0</v>
      </c>
      <c r="O287">
        <f t="shared" si="178"/>
        <v>0</v>
      </c>
      <c r="P287">
        <f t="shared" si="179"/>
        <v>0</v>
      </c>
      <c r="Q287">
        <f t="shared" si="180"/>
        <v>0</v>
      </c>
      <c r="R287">
        <f t="shared" si="181"/>
        <v>0</v>
      </c>
      <c r="S287">
        <f t="shared" si="182"/>
        <v>0</v>
      </c>
      <c r="T287" s="27">
        <f t="shared" si="206"/>
        <v>0</v>
      </c>
      <c r="U287">
        <f t="shared" si="183"/>
        <v>0</v>
      </c>
      <c r="V287">
        <f t="shared" si="184"/>
        <v>0</v>
      </c>
      <c r="W287">
        <f t="shared" si="185"/>
        <v>0</v>
      </c>
      <c r="X287">
        <f t="shared" si="186"/>
        <v>0</v>
      </c>
      <c r="Y287">
        <f t="shared" si="187"/>
        <v>0</v>
      </c>
      <c r="Z287">
        <f t="shared" si="188"/>
        <v>0</v>
      </c>
      <c r="AA287">
        <f t="shared" si="189"/>
        <v>0</v>
      </c>
      <c r="AB287" s="23">
        <f t="shared" si="207"/>
        <v>0</v>
      </c>
      <c r="AC287">
        <f t="shared" si="190"/>
        <v>0</v>
      </c>
      <c r="AD287">
        <f t="shared" si="191"/>
        <v>0</v>
      </c>
      <c r="AE287">
        <f t="shared" si="192"/>
        <v>0</v>
      </c>
      <c r="AF287">
        <f t="shared" si="193"/>
        <v>0</v>
      </c>
      <c r="AG287">
        <f t="shared" si="194"/>
        <v>0</v>
      </c>
      <c r="AH287">
        <f t="shared" si="195"/>
        <v>0</v>
      </c>
      <c r="AI287">
        <f t="shared" si="196"/>
        <v>0</v>
      </c>
      <c r="AJ287" s="19">
        <f t="shared" si="208"/>
        <v>0</v>
      </c>
      <c r="AK287">
        <f t="shared" si="197"/>
        <v>0</v>
      </c>
      <c r="AL287">
        <f t="shared" si="198"/>
        <v>0</v>
      </c>
      <c r="AM287">
        <f t="shared" si="199"/>
        <v>0</v>
      </c>
      <c r="AN287">
        <f t="shared" si="200"/>
        <v>0</v>
      </c>
      <c r="AO287">
        <f t="shared" si="201"/>
        <v>0</v>
      </c>
      <c r="AP287">
        <f t="shared" si="202"/>
        <v>0</v>
      </c>
      <c r="AQ287">
        <f t="shared" si="203"/>
        <v>0</v>
      </c>
      <c r="AR287" s="125">
        <f t="shared" si="209"/>
        <v>0</v>
      </c>
      <c r="AS287">
        <f t="shared" si="204"/>
        <v>0</v>
      </c>
    </row>
    <row r="288" spans="5:45" x14ac:dyDescent="0.3">
      <c r="E288" s="5">
        <f t="shared" si="211"/>
        <v>0</v>
      </c>
      <c r="F288">
        <f t="shared" si="170"/>
        <v>0</v>
      </c>
      <c r="G288">
        <f t="shared" si="171"/>
        <v>0</v>
      </c>
      <c r="H288">
        <f t="shared" si="172"/>
        <v>0</v>
      </c>
      <c r="I288">
        <f t="shared" si="173"/>
        <v>0</v>
      </c>
      <c r="J288">
        <f t="shared" si="174"/>
        <v>0</v>
      </c>
      <c r="K288">
        <f t="shared" si="175"/>
        <v>0</v>
      </c>
      <c r="L288" s="31">
        <f t="shared" si="205"/>
        <v>0</v>
      </c>
      <c r="M288">
        <f t="shared" si="176"/>
        <v>0</v>
      </c>
      <c r="N288">
        <f t="shared" si="177"/>
        <v>0</v>
      </c>
      <c r="O288">
        <f t="shared" si="178"/>
        <v>0</v>
      </c>
      <c r="P288">
        <f t="shared" si="179"/>
        <v>0</v>
      </c>
      <c r="Q288">
        <f t="shared" si="180"/>
        <v>0</v>
      </c>
      <c r="R288">
        <f t="shared" si="181"/>
        <v>0</v>
      </c>
      <c r="S288">
        <f t="shared" si="182"/>
        <v>0</v>
      </c>
      <c r="T288" s="27">
        <f t="shared" si="206"/>
        <v>0</v>
      </c>
      <c r="U288">
        <f t="shared" si="183"/>
        <v>0</v>
      </c>
      <c r="V288">
        <f t="shared" si="184"/>
        <v>0</v>
      </c>
      <c r="W288">
        <f t="shared" si="185"/>
        <v>0</v>
      </c>
      <c r="X288">
        <f t="shared" si="186"/>
        <v>0</v>
      </c>
      <c r="Y288">
        <f t="shared" si="187"/>
        <v>0</v>
      </c>
      <c r="Z288">
        <f t="shared" si="188"/>
        <v>0</v>
      </c>
      <c r="AA288">
        <f t="shared" si="189"/>
        <v>0</v>
      </c>
      <c r="AB288" s="23">
        <f t="shared" si="207"/>
        <v>0</v>
      </c>
      <c r="AC288">
        <f t="shared" si="190"/>
        <v>0</v>
      </c>
      <c r="AD288">
        <f t="shared" si="191"/>
        <v>0</v>
      </c>
      <c r="AE288">
        <f t="shared" si="192"/>
        <v>0</v>
      </c>
      <c r="AF288">
        <f t="shared" si="193"/>
        <v>0</v>
      </c>
      <c r="AG288">
        <f t="shared" si="194"/>
        <v>0</v>
      </c>
      <c r="AH288">
        <f t="shared" si="195"/>
        <v>0</v>
      </c>
      <c r="AI288">
        <f t="shared" si="196"/>
        <v>0</v>
      </c>
      <c r="AJ288" s="19">
        <f t="shared" si="208"/>
        <v>0</v>
      </c>
      <c r="AK288">
        <f t="shared" si="197"/>
        <v>0</v>
      </c>
      <c r="AL288">
        <f t="shared" si="198"/>
        <v>0</v>
      </c>
      <c r="AM288">
        <f t="shared" si="199"/>
        <v>0</v>
      </c>
      <c r="AN288">
        <f t="shared" si="200"/>
        <v>0</v>
      </c>
      <c r="AO288">
        <f t="shared" si="201"/>
        <v>0</v>
      </c>
      <c r="AP288">
        <f t="shared" si="202"/>
        <v>0</v>
      </c>
      <c r="AQ288">
        <f t="shared" si="203"/>
        <v>0</v>
      </c>
      <c r="AR288" s="125">
        <f t="shared" si="209"/>
        <v>0</v>
      </c>
      <c r="AS288">
        <f t="shared" si="204"/>
        <v>0</v>
      </c>
    </row>
    <row r="289" spans="5:45" x14ac:dyDescent="0.3">
      <c r="E289" s="5">
        <f t="shared" si="211"/>
        <v>0</v>
      </c>
      <c r="F289">
        <f t="shared" si="170"/>
        <v>0</v>
      </c>
      <c r="G289">
        <f t="shared" si="171"/>
        <v>0</v>
      </c>
      <c r="H289">
        <f t="shared" si="172"/>
        <v>0</v>
      </c>
      <c r="I289">
        <f t="shared" si="173"/>
        <v>0</v>
      </c>
      <c r="J289">
        <f t="shared" si="174"/>
        <v>0</v>
      </c>
      <c r="K289">
        <f t="shared" si="175"/>
        <v>0</v>
      </c>
      <c r="L289" s="31">
        <f t="shared" si="205"/>
        <v>0</v>
      </c>
      <c r="M289">
        <f t="shared" si="176"/>
        <v>0</v>
      </c>
      <c r="N289">
        <f t="shared" si="177"/>
        <v>0</v>
      </c>
      <c r="O289">
        <f t="shared" si="178"/>
        <v>0</v>
      </c>
      <c r="P289">
        <f t="shared" si="179"/>
        <v>0</v>
      </c>
      <c r="Q289">
        <f t="shared" si="180"/>
        <v>0</v>
      </c>
      <c r="R289">
        <f t="shared" si="181"/>
        <v>0</v>
      </c>
      <c r="S289">
        <f t="shared" si="182"/>
        <v>0</v>
      </c>
      <c r="T289" s="27">
        <f t="shared" si="206"/>
        <v>0</v>
      </c>
      <c r="U289">
        <f t="shared" si="183"/>
        <v>0</v>
      </c>
      <c r="V289">
        <f t="shared" si="184"/>
        <v>0</v>
      </c>
      <c r="W289">
        <f t="shared" si="185"/>
        <v>0</v>
      </c>
      <c r="X289">
        <f t="shared" si="186"/>
        <v>0</v>
      </c>
      <c r="Y289">
        <f t="shared" si="187"/>
        <v>0</v>
      </c>
      <c r="Z289">
        <f t="shared" si="188"/>
        <v>0</v>
      </c>
      <c r="AA289">
        <f t="shared" si="189"/>
        <v>0</v>
      </c>
      <c r="AB289" s="23">
        <f t="shared" si="207"/>
        <v>0</v>
      </c>
      <c r="AC289">
        <f t="shared" si="190"/>
        <v>0</v>
      </c>
      <c r="AD289">
        <f t="shared" si="191"/>
        <v>0</v>
      </c>
      <c r="AE289">
        <f t="shared" si="192"/>
        <v>0</v>
      </c>
      <c r="AF289">
        <f t="shared" si="193"/>
        <v>0</v>
      </c>
      <c r="AG289">
        <f t="shared" si="194"/>
        <v>0</v>
      </c>
      <c r="AH289">
        <f t="shared" si="195"/>
        <v>0</v>
      </c>
      <c r="AI289">
        <f t="shared" si="196"/>
        <v>0</v>
      </c>
      <c r="AJ289" s="19">
        <f t="shared" si="208"/>
        <v>0</v>
      </c>
      <c r="AK289">
        <f t="shared" si="197"/>
        <v>0</v>
      </c>
      <c r="AL289">
        <f t="shared" si="198"/>
        <v>0</v>
      </c>
      <c r="AM289">
        <f t="shared" si="199"/>
        <v>0</v>
      </c>
      <c r="AN289">
        <f t="shared" si="200"/>
        <v>0</v>
      </c>
      <c r="AO289">
        <f t="shared" si="201"/>
        <v>0</v>
      </c>
      <c r="AP289">
        <f t="shared" si="202"/>
        <v>0</v>
      </c>
      <c r="AQ289">
        <f t="shared" si="203"/>
        <v>0</v>
      </c>
      <c r="AR289" s="125">
        <f t="shared" si="209"/>
        <v>0</v>
      </c>
      <c r="AS289">
        <f t="shared" si="204"/>
        <v>0</v>
      </c>
    </row>
    <row r="290" spans="5:45" x14ac:dyDescent="0.3">
      <c r="E290" s="5">
        <f t="shared" si="211"/>
        <v>0</v>
      </c>
      <c r="F290">
        <f t="shared" si="170"/>
        <v>0</v>
      </c>
      <c r="G290">
        <f t="shared" si="171"/>
        <v>0</v>
      </c>
      <c r="H290">
        <f t="shared" si="172"/>
        <v>0</v>
      </c>
      <c r="I290">
        <f t="shared" si="173"/>
        <v>0</v>
      </c>
      <c r="J290">
        <f t="shared" si="174"/>
        <v>0</v>
      </c>
      <c r="K290">
        <f t="shared" si="175"/>
        <v>0</v>
      </c>
      <c r="L290" s="31">
        <f t="shared" si="205"/>
        <v>0</v>
      </c>
      <c r="M290">
        <f t="shared" si="176"/>
        <v>0</v>
      </c>
      <c r="N290">
        <f t="shared" si="177"/>
        <v>0</v>
      </c>
      <c r="O290">
        <f t="shared" si="178"/>
        <v>0</v>
      </c>
      <c r="P290">
        <f t="shared" si="179"/>
        <v>0</v>
      </c>
      <c r="Q290">
        <f t="shared" si="180"/>
        <v>0</v>
      </c>
      <c r="R290">
        <f t="shared" si="181"/>
        <v>0</v>
      </c>
      <c r="S290">
        <f t="shared" si="182"/>
        <v>0</v>
      </c>
      <c r="T290" s="27">
        <f t="shared" si="206"/>
        <v>0</v>
      </c>
      <c r="U290">
        <f t="shared" si="183"/>
        <v>0</v>
      </c>
      <c r="V290">
        <f t="shared" si="184"/>
        <v>0</v>
      </c>
      <c r="W290">
        <f t="shared" si="185"/>
        <v>0</v>
      </c>
      <c r="X290">
        <f t="shared" si="186"/>
        <v>0</v>
      </c>
      <c r="Y290">
        <f t="shared" si="187"/>
        <v>0</v>
      </c>
      <c r="Z290">
        <f t="shared" si="188"/>
        <v>0</v>
      </c>
      <c r="AA290">
        <f t="shared" si="189"/>
        <v>0</v>
      </c>
      <c r="AB290" s="23">
        <f t="shared" si="207"/>
        <v>0</v>
      </c>
      <c r="AC290">
        <f t="shared" si="190"/>
        <v>0</v>
      </c>
      <c r="AD290">
        <f t="shared" si="191"/>
        <v>0</v>
      </c>
      <c r="AE290">
        <f t="shared" si="192"/>
        <v>0</v>
      </c>
      <c r="AF290">
        <f t="shared" si="193"/>
        <v>0</v>
      </c>
      <c r="AG290">
        <f t="shared" si="194"/>
        <v>0</v>
      </c>
      <c r="AH290">
        <f t="shared" si="195"/>
        <v>0</v>
      </c>
      <c r="AI290">
        <f t="shared" si="196"/>
        <v>0</v>
      </c>
      <c r="AJ290" s="19">
        <f t="shared" si="208"/>
        <v>0</v>
      </c>
      <c r="AK290">
        <f t="shared" si="197"/>
        <v>0</v>
      </c>
      <c r="AL290">
        <f t="shared" si="198"/>
        <v>0</v>
      </c>
      <c r="AM290">
        <f t="shared" si="199"/>
        <v>0</v>
      </c>
      <c r="AN290">
        <f t="shared" si="200"/>
        <v>0</v>
      </c>
      <c r="AO290">
        <f t="shared" si="201"/>
        <v>0</v>
      </c>
      <c r="AP290">
        <f t="shared" si="202"/>
        <v>0</v>
      </c>
      <c r="AQ290">
        <f t="shared" si="203"/>
        <v>0</v>
      </c>
      <c r="AR290" s="125">
        <f t="shared" si="209"/>
        <v>0</v>
      </c>
      <c r="AS290">
        <f t="shared" si="204"/>
        <v>0</v>
      </c>
    </row>
    <row r="291" spans="5:45" x14ac:dyDescent="0.3">
      <c r="E291" s="5">
        <f t="shared" si="211"/>
        <v>0</v>
      </c>
      <c r="F291">
        <f t="shared" si="170"/>
        <v>0</v>
      </c>
      <c r="G291">
        <f t="shared" si="171"/>
        <v>0</v>
      </c>
      <c r="H291">
        <f t="shared" si="172"/>
        <v>0</v>
      </c>
      <c r="I291">
        <f t="shared" si="173"/>
        <v>0</v>
      </c>
      <c r="J291">
        <f t="shared" si="174"/>
        <v>0</v>
      </c>
      <c r="K291">
        <f t="shared" si="175"/>
        <v>0</v>
      </c>
      <c r="L291" s="31">
        <f t="shared" si="205"/>
        <v>0</v>
      </c>
      <c r="M291">
        <f t="shared" si="176"/>
        <v>0</v>
      </c>
      <c r="N291">
        <f t="shared" si="177"/>
        <v>0</v>
      </c>
      <c r="O291">
        <f t="shared" si="178"/>
        <v>0</v>
      </c>
      <c r="P291">
        <f t="shared" si="179"/>
        <v>0</v>
      </c>
      <c r="Q291">
        <f t="shared" si="180"/>
        <v>0</v>
      </c>
      <c r="R291">
        <f t="shared" si="181"/>
        <v>0</v>
      </c>
      <c r="S291">
        <f t="shared" si="182"/>
        <v>0</v>
      </c>
      <c r="T291" s="27">
        <f t="shared" si="206"/>
        <v>0</v>
      </c>
      <c r="U291">
        <f t="shared" si="183"/>
        <v>0</v>
      </c>
      <c r="V291">
        <f t="shared" si="184"/>
        <v>0</v>
      </c>
      <c r="W291">
        <f t="shared" si="185"/>
        <v>0</v>
      </c>
      <c r="X291">
        <f t="shared" si="186"/>
        <v>0</v>
      </c>
      <c r="Y291">
        <f t="shared" si="187"/>
        <v>0</v>
      </c>
      <c r="Z291">
        <f t="shared" si="188"/>
        <v>0</v>
      </c>
      <c r="AA291">
        <f t="shared" si="189"/>
        <v>0</v>
      </c>
      <c r="AB291" s="23">
        <f t="shared" si="207"/>
        <v>0</v>
      </c>
      <c r="AC291">
        <f t="shared" si="190"/>
        <v>0</v>
      </c>
      <c r="AD291">
        <f t="shared" si="191"/>
        <v>0</v>
      </c>
      <c r="AE291">
        <f t="shared" si="192"/>
        <v>0</v>
      </c>
      <c r="AF291">
        <f t="shared" si="193"/>
        <v>0</v>
      </c>
      <c r="AG291">
        <f t="shared" si="194"/>
        <v>0</v>
      </c>
      <c r="AH291">
        <f t="shared" si="195"/>
        <v>0</v>
      </c>
      <c r="AI291">
        <f t="shared" si="196"/>
        <v>0</v>
      </c>
      <c r="AJ291" s="19">
        <f t="shared" si="208"/>
        <v>0</v>
      </c>
      <c r="AK291">
        <f t="shared" si="197"/>
        <v>0</v>
      </c>
      <c r="AL291">
        <f t="shared" si="198"/>
        <v>0</v>
      </c>
      <c r="AM291">
        <f t="shared" si="199"/>
        <v>0</v>
      </c>
      <c r="AN291">
        <f t="shared" si="200"/>
        <v>0</v>
      </c>
      <c r="AO291">
        <f t="shared" si="201"/>
        <v>0</v>
      </c>
      <c r="AP291">
        <f t="shared" si="202"/>
        <v>0</v>
      </c>
      <c r="AQ291">
        <f t="shared" si="203"/>
        <v>0</v>
      </c>
      <c r="AR291" s="125">
        <f t="shared" si="209"/>
        <v>0</v>
      </c>
      <c r="AS291">
        <f t="shared" si="204"/>
        <v>0</v>
      </c>
    </row>
    <row r="292" spans="5:45" x14ac:dyDescent="0.3">
      <c r="E292" s="5">
        <f t="shared" si="211"/>
        <v>0</v>
      </c>
      <c r="F292">
        <f t="shared" si="170"/>
        <v>0</v>
      </c>
      <c r="G292">
        <f t="shared" si="171"/>
        <v>0</v>
      </c>
      <c r="H292">
        <f t="shared" si="172"/>
        <v>0</v>
      </c>
      <c r="I292">
        <f t="shared" si="173"/>
        <v>0</v>
      </c>
      <c r="J292">
        <f t="shared" si="174"/>
        <v>0</v>
      </c>
      <c r="K292">
        <f t="shared" si="175"/>
        <v>0</v>
      </c>
      <c r="L292" s="31">
        <f t="shared" si="205"/>
        <v>0</v>
      </c>
      <c r="M292">
        <f t="shared" si="176"/>
        <v>0</v>
      </c>
      <c r="N292">
        <f t="shared" si="177"/>
        <v>0</v>
      </c>
      <c r="O292">
        <f t="shared" si="178"/>
        <v>0</v>
      </c>
      <c r="P292">
        <f t="shared" si="179"/>
        <v>0</v>
      </c>
      <c r="Q292">
        <f t="shared" si="180"/>
        <v>0</v>
      </c>
      <c r="R292">
        <f t="shared" si="181"/>
        <v>0</v>
      </c>
      <c r="S292">
        <f t="shared" si="182"/>
        <v>0</v>
      </c>
      <c r="T292" s="27">
        <f t="shared" si="206"/>
        <v>0</v>
      </c>
      <c r="U292">
        <f t="shared" si="183"/>
        <v>0</v>
      </c>
      <c r="V292">
        <f t="shared" si="184"/>
        <v>0</v>
      </c>
      <c r="W292">
        <f t="shared" si="185"/>
        <v>0</v>
      </c>
      <c r="X292">
        <f t="shared" si="186"/>
        <v>0</v>
      </c>
      <c r="Y292">
        <f t="shared" si="187"/>
        <v>0</v>
      </c>
      <c r="Z292">
        <f t="shared" si="188"/>
        <v>0</v>
      </c>
      <c r="AA292">
        <f t="shared" si="189"/>
        <v>0</v>
      </c>
      <c r="AB292" s="23">
        <f t="shared" si="207"/>
        <v>0</v>
      </c>
      <c r="AC292">
        <f t="shared" si="190"/>
        <v>0</v>
      </c>
      <c r="AD292">
        <f t="shared" si="191"/>
        <v>0</v>
      </c>
      <c r="AE292">
        <f t="shared" si="192"/>
        <v>0</v>
      </c>
      <c r="AF292">
        <f t="shared" si="193"/>
        <v>0</v>
      </c>
      <c r="AG292">
        <f t="shared" si="194"/>
        <v>0</v>
      </c>
      <c r="AH292">
        <f t="shared" si="195"/>
        <v>0</v>
      </c>
      <c r="AI292">
        <f t="shared" si="196"/>
        <v>0</v>
      </c>
      <c r="AJ292" s="19">
        <f t="shared" si="208"/>
        <v>0</v>
      </c>
      <c r="AK292">
        <f t="shared" si="197"/>
        <v>0</v>
      </c>
      <c r="AL292">
        <f t="shared" si="198"/>
        <v>0</v>
      </c>
      <c r="AM292">
        <f t="shared" si="199"/>
        <v>0</v>
      </c>
      <c r="AN292">
        <f t="shared" si="200"/>
        <v>0</v>
      </c>
      <c r="AO292">
        <f t="shared" si="201"/>
        <v>0</v>
      </c>
      <c r="AP292">
        <f t="shared" si="202"/>
        <v>0</v>
      </c>
      <c r="AQ292">
        <f t="shared" si="203"/>
        <v>0</v>
      </c>
      <c r="AR292" s="125">
        <f t="shared" si="209"/>
        <v>0</v>
      </c>
      <c r="AS292">
        <f t="shared" si="204"/>
        <v>0</v>
      </c>
    </row>
    <row r="293" spans="5:45" x14ac:dyDescent="0.3">
      <c r="E293" s="5">
        <f t="shared" si="211"/>
        <v>0</v>
      </c>
      <c r="F293">
        <f t="shared" si="170"/>
        <v>0</v>
      </c>
      <c r="G293">
        <f t="shared" si="171"/>
        <v>0</v>
      </c>
      <c r="H293">
        <f t="shared" si="172"/>
        <v>0</v>
      </c>
      <c r="I293">
        <f t="shared" si="173"/>
        <v>0</v>
      </c>
      <c r="J293">
        <f t="shared" si="174"/>
        <v>0</v>
      </c>
      <c r="K293">
        <f t="shared" si="175"/>
        <v>0</v>
      </c>
      <c r="L293" s="31">
        <f t="shared" si="205"/>
        <v>0</v>
      </c>
      <c r="M293">
        <f t="shared" si="176"/>
        <v>0</v>
      </c>
      <c r="N293">
        <f t="shared" si="177"/>
        <v>0</v>
      </c>
      <c r="O293">
        <f t="shared" si="178"/>
        <v>0</v>
      </c>
      <c r="P293">
        <f t="shared" si="179"/>
        <v>0</v>
      </c>
      <c r="Q293">
        <f t="shared" si="180"/>
        <v>0</v>
      </c>
      <c r="R293">
        <f t="shared" si="181"/>
        <v>0</v>
      </c>
      <c r="S293">
        <f t="shared" si="182"/>
        <v>0</v>
      </c>
      <c r="T293" s="27">
        <f t="shared" si="206"/>
        <v>0</v>
      </c>
      <c r="U293">
        <f t="shared" si="183"/>
        <v>0</v>
      </c>
      <c r="V293">
        <f t="shared" si="184"/>
        <v>0</v>
      </c>
      <c r="W293">
        <f t="shared" si="185"/>
        <v>0</v>
      </c>
      <c r="X293">
        <f t="shared" si="186"/>
        <v>0</v>
      </c>
      <c r="Y293">
        <f t="shared" si="187"/>
        <v>0</v>
      </c>
      <c r="Z293">
        <f t="shared" si="188"/>
        <v>0</v>
      </c>
      <c r="AA293">
        <f t="shared" si="189"/>
        <v>0</v>
      </c>
      <c r="AB293" s="23">
        <f t="shared" si="207"/>
        <v>0</v>
      </c>
      <c r="AC293">
        <f t="shared" si="190"/>
        <v>0</v>
      </c>
      <c r="AD293">
        <f t="shared" si="191"/>
        <v>0</v>
      </c>
      <c r="AE293">
        <f t="shared" si="192"/>
        <v>0</v>
      </c>
      <c r="AF293">
        <f t="shared" si="193"/>
        <v>0</v>
      </c>
      <c r="AG293">
        <f t="shared" si="194"/>
        <v>0</v>
      </c>
      <c r="AH293">
        <f t="shared" si="195"/>
        <v>0</v>
      </c>
      <c r="AI293">
        <f t="shared" si="196"/>
        <v>0</v>
      </c>
      <c r="AJ293" s="19">
        <f t="shared" si="208"/>
        <v>0</v>
      </c>
      <c r="AK293">
        <f t="shared" si="197"/>
        <v>0</v>
      </c>
      <c r="AL293">
        <f t="shared" si="198"/>
        <v>0</v>
      </c>
      <c r="AM293">
        <f t="shared" si="199"/>
        <v>0</v>
      </c>
      <c r="AN293">
        <f t="shared" si="200"/>
        <v>0</v>
      </c>
      <c r="AO293">
        <f t="shared" si="201"/>
        <v>0</v>
      </c>
      <c r="AP293">
        <f t="shared" si="202"/>
        <v>0</v>
      </c>
      <c r="AQ293">
        <f t="shared" si="203"/>
        <v>0</v>
      </c>
      <c r="AR293" s="125">
        <f t="shared" si="209"/>
        <v>0</v>
      </c>
      <c r="AS293">
        <f t="shared" si="204"/>
        <v>0</v>
      </c>
    </row>
    <row r="294" spans="5:45" x14ac:dyDescent="0.3">
      <c r="E294" s="5">
        <f t="shared" si="211"/>
        <v>0</v>
      </c>
      <c r="F294">
        <f t="shared" si="170"/>
        <v>0</v>
      </c>
      <c r="G294">
        <f t="shared" si="171"/>
        <v>0</v>
      </c>
      <c r="H294">
        <f t="shared" si="172"/>
        <v>0</v>
      </c>
      <c r="I294">
        <f t="shared" si="173"/>
        <v>0</v>
      </c>
      <c r="J294">
        <f t="shared" si="174"/>
        <v>0</v>
      </c>
      <c r="K294">
        <f t="shared" si="175"/>
        <v>0</v>
      </c>
      <c r="L294" s="31">
        <f t="shared" si="205"/>
        <v>0</v>
      </c>
      <c r="M294">
        <f t="shared" si="176"/>
        <v>0</v>
      </c>
      <c r="N294">
        <f t="shared" si="177"/>
        <v>0</v>
      </c>
      <c r="O294">
        <f t="shared" si="178"/>
        <v>0</v>
      </c>
      <c r="P294">
        <f t="shared" si="179"/>
        <v>0</v>
      </c>
      <c r="Q294">
        <f t="shared" si="180"/>
        <v>0</v>
      </c>
      <c r="R294">
        <f t="shared" si="181"/>
        <v>0</v>
      </c>
      <c r="S294">
        <f t="shared" si="182"/>
        <v>0</v>
      </c>
      <c r="T294" s="27">
        <f t="shared" si="206"/>
        <v>0</v>
      </c>
      <c r="U294">
        <f t="shared" si="183"/>
        <v>0</v>
      </c>
      <c r="V294">
        <f t="shared" si="184"/>
        <v>0</v>
      </c>
      <c r="W294">
        <f t="shared" si="185"/>
        <v>0</v>
      </c>
      <c r="X294">
        <f t="shared" si="186"/>
        <v>0</v>
      </c>
      <c r="Y294">
        <f t="shared" si="187"/>
        <v>0</v>
      </c>
      <c r="Z294">
        <f t="shared" si="188"/>
        <v>0</v>
      </c>
      <c r="AA294">
        <f t="shared" si="189"/>
        <v>0</v>
      </c>
      <c r="AB294" s="23">
        <f t="shared" si="207"/>
        <v>0</v>
      </c>
      <c r="AC294">
        <f t="shared" si="190"/>
        <v>0</v>
      </c>
      <c r="AD294">
        <f t="shared" si="191"/>
        <v>0</v>
      </c>
      <c r="AE294">
        <f t="shared" si="192"/>
        <v>0</v>
      </c>
      <c r="AF294">
        <f t="shared" si="193"/>
        <v>0</v>
      </c>
      <c r="AG294">
        <f t="shared" si="194"/>
        <v>0</v>
      </c>
      <c r="AH294">
        <f t="shared" si="195"/>
        <v>0</v>
      </c>
      <c r="AI294">
        <f t="shared" si="196"/>
        <v>0</v>
      </c>
      <c r="AJ294" s="19">
        <f t="shared" si="208"/>
        <v>0</v>
      </c>
      <c r="AK294">
        <f t="shared" si="197"/>
        <v>0</v>
      </c>
      <c r="AL294">
        <f t="shared" si="198"/>
        <v>0</v>
      </c>
      <c r="AM294">
        <f t="shared" si="199"/>
        <v>0</v>
      </c>
      <c r="AN294">
        <f t="shared" si="200"/>
        <v>0</v>
      </c>
      <c r="AO294">
        <f t="shared" si="201"/>
        <v>0</v>
      </c>
      <c r="AP294">
        <f t="shared" si="202"/>
        <v>0</v>
      </c>
      <c r="AQ294">
        <f t="shared" si="203"/>
        <v>0</v>
      </c>
      <c r="AR294" s="125">
        <f t="shared" si="209"/>
        <v>0</v>
      </c>
      <c r="AS294">
        <f t="shared" si="204"/>
        <v>0</v>
      </c>
    </row>
    <row r="295" spans="5:45" x14ac:dyDescent="0.3">
      <c r="E295" s="5">
        <f t="shared" si="211"/>
        <v>0</v>
      </c>
      <c r="F295">
        <f t="shared" si="170"/>
        <v>0</v>
      </c>
      <c r="G295">
        <f t="shared" si="171"/>
        <v>0</v>
      </c>
      <c r="H295">
        <f t="shared" si="172"/>
        <v>0</v>
      </c>
      <c r="I295">
        <f t="shared" si="173"/>
        <v>0</v>
      </c>
      <c r="J295">
        <f t="shared" si="174"/>
        <v>0</v>
      </c>
      <c r="K295">
        <f t="shared" si="175"/>
        <v>0</v>
      </c>
      <c r="L295" s="31">
        <f t="shared" si="205"/>
        <v>0</v>
      </c>
      <c r="M295">
        <f t="shared" si="176"/>
        <v>0</v>
      </c>
      <c r="N295">
        <f t="shared" si="177"/>
        <v>0</v>
      </c>
      <c r="O295">
        <f t="shared" si="178"/>
        <v>0</v>
      </c>
      <c r="P295">
        <f t="shared" si="179"/>
        <v>0</v>
      </c>
      <c r="Q295">
        <f t="shared" si="180"/>
        <v>0</v>
      </c>
      <c r="R295">
        <f t="shared" si="181"/>
        <v>0</v>
      </c>
      <c r="S295">
        <f t="shared" si="182"/>
        <v>0</v>
      </c>
      <c r="T295" s="27">
        <f t="shared" si="206"/>
        <v>0</v>
      </c>
      <c r="U295">
        <f t="shared" si="183"/>
        <v>0</v>
      </c>
      <c r="V295">
        <f t="shared" si="184"/>
        <v>0</v>
      </c>
      <c r="W295">
        <f t="shared" si="185"/>
        <v>0</v>
      </c>
      <c r="X295">
        <f t="shared" si="186"/>
        <v>0</v>
      </c>
      <c r="Y295">
        <f t="shared" si="187"/>
        <v>0</v>
      </c>
      <c r="Z295">
        <f t="shared" si="188"/>
        <v>0</v>
      </c>
      <c r="AA295">
        <f t="shared" si="189"/>
        <v>0</v>
      </c>
      <c r="AB295" s="23">
        <f t="shared" si="207"/>
        <v>0</v>
      </c>
      <c r="AC295">
        <f t="shared" si="190"/>
        <v>0</v>
      </c>
      <c r="AD295">
        <f t="shared" si="191"/>
        <v>0</v>
      </c>
      <c r="AE295">
        <f t="shared" si="192"/>
        <v>0</v>
      </c>
      <c r="AF295">
        <f t="shared" si="193"/>
        <v>0</v>
      </c>
      <c r="AG295">
        <f t="shared" si="194"/>
        <v>0</v>
      </c>
      <c r="AH295">
        <f t="shared" si="195"/>
        <v>0</v>
      </c>
      <c r="AI295">
        <f t="shared" si="196"/>
        <v>0</v>
      </c>
      <c r="AJ295" s="19">
        <f t="shared" si="208"/>
        <v>0</v>
      </c>
      <c r="AK295">
        <f t="shared" si="197"/>
        <v>0</v>
      </c>
      <c r="AL295">
        <f t="shared" si="198"/>
        <v>0</v>
      </c>
      <c r="AM295">
        <f t="shared" si="199"/>
        <v>0</v>
      </c>
      <c r="AN295">
        <f t="shared" si="200"/>
        <v>0</v>
      </c>
      <c r="AO295">
        <f t="shared" si="201"/>
        <v>0</v>
      </c>
      <c r="AP295">
        <f t="shared" si="202"/>
        <v>0</v>
      </c>
      <c r="AQ295">
        <f t="shared" si="203"/>
        <v>0</v>
      </c>
      <c r="AR295" s="125">
        <f t="shared" si="209"/>
        <v>0</v>
      </c>
      <c r="AS295">
        <f t="shared" si="204"/>
        <v>0</v>
      </c>
    </row>
    <row r="296" spans="5:45" x14ac:dyDescent="0.3">
      <c r="E296" s="5">
        <f t="shared" si="211"/>
        <v>0</v>
      </c>
      <c r="F296">
        <f t="shared" si="170"/>
        <v>0</v>
      </c>
      <c r="G296">
        <f t="shared" si="171"/>
        <v>0</v>
      </c>
      <c r="H296">
        <f t="shared" si="172"/>
        <v>0</v>
      </c>
      <c r="I296">
        <f t="shared" si="173"/>
        <v>0</v>
      </c>
      <c r="J296">
        <f t="shared" si="174"/>
        <v>0</v>
      </c>
      <c r="K296">
        <f t="shared" si="175"/>
        <v>0</v>
      </c>
      <c r="L296" s="31">
        <f t="shared" si="205"/>
        <v>0</v>
      </c>
      <c r="M296">
        <f t="shared" si="176"/>
        <v>0</v>
      </c>
      <c r="N296">
        <f t="shared" si="177"/>
        <v>0</v>
      </c>
      <c r="O296">
        <f t="shared" si="178"/>
        <v>0</v>
      </c>
      <c r="P296">
        <f t="shared" si="179"/>
        <v>0</v>
      </c>
      <c r="Q296">
        <f t="shared" si="180"/>
        <v>0</v>
      </c>
      <c r="R296">
        <f t="shared" si="181"/>
        <v>0</v>
      </c>
      <c r="S296">
        <f t="shared" si="182"/>
        <v>0</v>
      </c>
      <c r="T296" s="27">
        <f t="shared" si="206"/>
        <v>0</v>
      </c>
      <c r="U296">
        <f t="shared" si="183"/>
        <v>0</v>
      </c>
      <c r="V296">
        <f t="shared" si="184"/>
        <v>0</v>
      </c>
      <c r="W296">
        <f t="shared" si="185"/>
        <v>0</v>
      </c>
      <c r="X296">
        <f t="shared" si="186"/>
        <v>0</v>
      </c>
      <c r="Y296">
        <f t="shared" si="187"/>
        <v>0</v>
      </c>
      <c r="Z296">
        <f t="shared" si="188"/>
        <v>0</v>
      </c>
      <c r="AA296">
        <f t="shared" si="189"/>
        <v>0</v>
      </c>
      <c r="AB296" s="23">
        <f t="shared" si="207"/>
        <v>0</v>
      </c>
      <c r="AC296">
        <f t="shared" si="190"/>
        <v>0</v>
      </c>
      <c r="AD296">
        <f t="shared" si="191"/>
        <v>0</v>
      </c>
      <c r="AE296">
        <f t="shared" si="192"/>
        <v>0</v>
      </c>
      <c r="AF296">
        <f t="shared" si="193"/>
        <v>0</v>
      </c>
      <c r="AG296">
        <f t="shared" si="194"/>
        <v>0</v>
      </c>
      <c r="AH296">
        <f t="shared" si="195"/>
        <v>0</v>
      </c>
      <c r="AI296">
        <f t="shared" si="196"/>
        <v>0</v>
      </c>
      <c r="AJ296" s="19">
        <f t="shared" si="208"/>
        <v>0</v>
      </c>
      <c r="AK296">
        <f t="shared" si="197"/>
        <v>0</v>
      </c>
      <c r="AL296">
        <f t="shared" si="198"/>
        <v>0</v>
      </c>
      <c r="AM296">
        <f t="shared" si="199"/>
        <v>0</v>
      </c>
      <c r="AN296">
        <f t="shared" si="200"/>
        <v>0</v>
      </c>
      <c r="AO296">
        <f t="shared" si="201"/>
        <v>0</v>
      </c>
      <c r="AP296">
        <f t="shared" si="202"/>
        <v>0</v>
      </c>
      <c r="AQ296">
        <f t="shared" si="203"/>
        <v>0</v>
      </c>
      <c r="AR296" s="125">
        <f t="shared" si="209"/>
        <v>0</v>
      </c>
      <c r="AS296">
        <f t="shared" si="204"/>
        <v>0</v>
      </c>
    </row>
    <row r="297" spans="5:45" x14ac:dyDescent="0.3">
      <c r="E297" s="5">
        <f t="shared" si="211"/>
        <v>0</v>
      </c>
      <c r="F297">
        <f t="shared" si="170"/>
        <v>0</v>
      </c>
      <c r="G297">
        <f t="shared" si="171"/>
        <v>0</v>
      </c>
      <c r="H297">
        <f t="shared" si="172"/>
        <v>0</v>
      </c>
      <c r="I297">
        <f t="shared" si="173"/>
        <v>0</v>
      </c>
      <c r="J297">
        <f t="shared" si="174"/>
        <v>0</v>
      </c>
      <c r="K297">
        <f t="shared" si="175"/>
        <v>0</v>
      </c>
      <c r="L297" s="31">
        <f t="shared" si="205"/>
        <v>0</v>
      </c>
      <c r="M297">
        <f t="shared" si="176"/>
        <v>0</v>
      </c>
      <c r="N297">
        <f t="shared" si="177"/>
        <v>0</v>
      </c>
      <c r="O297">
        <f t="shared" si="178"/>
        <v>0</v>
      </c>
      <c r="P297">
        <f t="shared" si="179"/>
        <v>0</v>
      </c>
      <c r="Q297">
        <f t="shared" si="180"/>
        <v>0</v>
      </c>
      <c r="R297">
        <f t="shared" si="181"/>
        <v>0</v>
      </c>
      <c r="S297">
        <f t="shared" si="182"/>
        <v>0</v>
      </c>
      <c r="T297" s="27">
        <f t="shared" si="206"/>
        <v>0</v>
      </c>
      <c r="U297">
        <f t="shared" si="183"/>
        <v>0</v>
      </c>
      <c r="V297">
        <f t="shared" si="184"/>
        <v>0</v>
      </c>
      <c r="W297">
        <f t="shared" si="185"/>
        <v>0</v>
      </c>
      <c r="X297">
        <f t="shared" si="186"/>
        <v>0</v>
      </c>
      <c r="Y297">
        <f t="shared" si="187"/>
        <v>0</v>
      </c>
      <c r="Z297">
        <f t="shared" si="188"/>
        <v>0</v>
      </c>
      <c r="AA297">
        <f t="shared" si="189"/>
        <v>0</v>
      </c>
      <c r="AB297" s="23">
        <f t="shared" si="207"/>
        <v>0</v>
      </c>
      <c r="AC297">
        <f t="shared" si="190"/>
        <v>0</v>
      </c>
      <c r="AD297">
        <f t="shared" si="191"/>
        <v>0</v>
      </c>
      <c r="AE297">
        <f t="shared" si="192"/>
        <v>0</v>
      </c>
      <c r="AF297">
        <f t="shared" si="193"/>
        <v>0</v>
      </c>
      <c r="AG297">
        <f t="shared" si="194"/>
        <v>0</v>
      </c>
      <c r="AH297">
        <f t="shared" si="195"/>
        <v>0</v>
      </c>
      <c r="AI297">
        <f t="shared" si="196"/>
        <v>0</v>
      </c>
      <c r="AJ297" s="19">
        <f t="shared" si="208"/>
        <v>0</v>
      </c>
      <c r="AK297">
        <f t="shared" si="197"/>
        <v>0</v>
      </c>
      <c r="AL297">
        <f t="shared" si="198"/>
        <v>0</v>
      </c>
      <c r="AM297">
        <f t="shared" si="199"/>
        <v>0</v>
      </c>
      <c r="AN297">
        <f t="shared" si="200"/>
        <v>0</v>
      </c>
      <c r="AO297">
        <f t="shared" si="201"/>
        <v>0</v>
      </c>
      <c r="AP297">
        <f t="shared" si="202"/>
        <v>0</v>
      </c>
      <c r="AQ297">
        <f t="shared" si="203"/>
        <v>0</v>
      </c>
      <c r="AR297" s="125">
        <f t="shared" si="209"/>
        <v>0</v>
      </c>
      <c r="AS297">
        <f t="shared" si="204"/>
        <v>0</v>
      </c>
    </row>
    <row r="298" spans="5:45" x14ac:dyDescent="0.3">
      <c r="E298" s="5">
        <f t="shared" si="211"/>
        <v>0</v>
      </c>
      <c r="F298">
        <f t="shared" si="170"/>
        <v>0</v>
      </c>
      <c r="G298">
        <f t="shared" si="171"/>
        <v>0</v>
      </c>
      <c r="H298">
        <f t="shared" si="172"/>
        <v>0</v>
      </c>
      <c r="I298">
        <f t="shared" si="173"/>
        <v>0</v>
      </c>
      <c r="J298">
        <f t="shared" si="174"/>
        <v>0</v>
      </c>
      <c r="K298">
        <f t="shared" si="175"/>
        <v>0</v>
      </c>
      <c r="L298" s="31">
        <f t="shared" si="205"/>
        <v>0</v>
      </c>
      <c r="M298">
        <f t="shared" si="176"/>
        <v>0</v>
      </c>
      <c r="N298">
        <f t="shared" si="177"/>
        <v>0</v>
      </c>
      <c r="O298">
        <f t="shared" si="178"/>
        <v>0</v>
      </c>
      <c r="P298">
        <f t="shared" si="179"/>
        <v>0</v>
      </c>
      <c r="Q298">
        <f t="shared" si="180"/>
        <v>0</v>
      </c>
      <c r="R298">
        <f t="shared" si="181"/>
        <v>0</v>
      </c>
      <c r="S298">
        <f t="shared" si="182"/>
        <v>0</v>
      </c>
      <c r="T298" s="27">
        <f t="shared" si="206"/>
        <v>0</v>
      </c>
      <c r="U298">
        <f t="shared" si="183"/>
        <v>0</v>
      </c>
      <c r="V298">
        <f t="shared" si="184"/>
        <v>0</v>
      </c>
      <c r="W298">
        <f t="shared" si="185"/>
        <v>0</v>
      </c>
      <c r="X298">
        <f t="shared" si="186"/>
        <v>0</v>
      </c>
      <c r="Y298">
        <f t="shared" si="187"/>
        <v>0</v>
      </c>
      <c r="Z298">
        <f t="shared" si="188"/>
        <v>0</v>
      </c>
      <c r="AA298">
        <f t="shared" si="189"/>
        <v>0</v>
      </c>
      <c r="AB298" s="23">
        <f t="shared" si="207"/>
        <v>0</v>
      </c>
      <c r="AC298">
        <f t="shared" si="190"/>
        <v>0</v>
      </c>
      <c r="AD298">
        <f t="shared" si="191"/>
        <v>0</v>
      </c>
      <c r="AE298">
        <f t="shared" si="192"/>
        <v>0</v>
      </c>
      <c r="AF298">
        <f t="shared" si="193"/>
        <v>0</v>
      </c>
      <c r="AG298">
        <f t="shared" si="194"/>
        <v>0</v>
      </c>
      <c r="AH298">
        <f t="shared" si="195"/>
        <v>0</v>
      </c>
      <c r="AI298">
        <f t="shared" si="196"/>
        <v>0</v>
      </c>
      <c r="AJ298" s="19">
        <f t="shared" si="208"/>
        <v>0</v>
      </c>
      <c r="AK298">
        <f t="shared" si="197"/>
        <v>0</v>
      </c>
      <c r="AL298">
        <f t="shared" si="198"/>
        <v>0</v>
      </c>
      <c r="AM298">
        <f t="shared" si="199"/>
        <v>0</v>
      </c>
      <c r="AN298">
        <f t="shared" si="200"/>
        <v>0</v>
      </c>
      <c r="AO298">
        <f t="shared" si="201"/>
        <v>0</v>
      </c>
      <c r="AP298">
        <f t="shared" si="202"/>
        <v>0</v>
      </c>
      <c r="AQ298">
        <f t="shared" si="203"/>
        <v>0</v>
      </c>
      <c r="AR298" s="125">
        <f t="shared" si="209"/>
        <v>0</v>
      </c>
      <c r="AS298">
        <f t="shared" si="204"/>
        <v>0</v>
      </c>
    </row>
    <row r="299" spans="5:45" x14ac:dyDescent="0.3">
      <c r="E299" s="5">
        <f t="shared" si="211"/>
        <v>0</v>
      </c>
      <c r="F299">
        <f t="shared" si="170"/>
        <v>0</v>
      </c>
      <c r="G299">
        <f t="shared" si="171"/>
        <v>0</v>
      </c>
      <c r="H299">
        <f t="shared" si="172"/>
        <v>0</v>
      </c>
      <c r="I299">
        <f t="shared" si="173"/>
        <v>0</v>
      </c>
      <c r="J299">
        <f t="shared" si="174"/>
        <v>0</v>
      </c>
      <c r="K299">
        <f t="shared" si="175"/>
        <v>0</v>
      </c>
      <c r="L299" s="31">
        <f t="shared" si="205"/>
        <v>0</v>
      </c>
      <c r="M299">
        <f t="shared" si="176"/>
        <v>0</v>
      </c>
      <c r="N299">
        <f t="shared" si="177"/>
        <v>0</v>
      </c>
      <c r="O299">
        <f t="shared" si="178"/>
        <v>0</v>
      </c>
      <c r="P299">
        <f t="shared" si="179"/>
        <v>0</v>
      </c>
      <c r="Q299">
        <f t="shared" si="180"/>
        <v>0</v>
      </c>
      <c r="R299">
        <f t="shared" si="181"/>
        <v>0</v>
      </c>
      <c r="S299">
        <f t="shared" si="182"/>
        <v>0</v>
      </c>
      <c r="T299" s="27">
        <f t="shared" si="206"/>
        <v>0</v>
      </c>
      <c r="U299">
        <f t="shared" si="183"/>
        <v>0</v>
      </c>
      <c r="V299">
        <f t="shared" si="184"/>
        <v>0</v>
      </c>
      <c r="W299">
        <f t="shared" si="185"/>
        <v>0</v>
      </c>
      <c r="X299">
        <f t="shared" si="186"/>
        <v>0</v>
      </c>
      <c r="Y299">
        <f t="shared" si="187"/>
        <v>0</v>
      </c>
      <c r="Z299">
        <f t="shared" si="188"/>
        <v>0</v>
      </c>
      <c r="AA299">
        <f t="shared" si="189"/>
        <v>0</v>
      </c>
      <c r="AB299" s="23">
        <f t="shared" si="207"/>
        <v>0</v>
      </c>
      <c r="AC299">
        <f t="shared" si="190"/>
        <v>0</v>
      </c>
      <c r="AD299">
        <f t="shared" si="191"/>
        <v>0</v>
      </c>
      <c r="AE299">
        <f t="shared" si="192"/>
        <v>0</v>
      </c>
      <c r="AF299">
        <f t="shared" si="193"/>
        <v>0</v>
      </c>
      <c r="AG299">
        <f t="shared" si="194"/>
        <v>0</v>
      </c>
      <c r="AH299">
        <f t="shared" si="195"/>
        <v>0</v>
      </c>
      <c r="AI299">
        <f t="shared" si="196"/>
        <v>0</v>
      </c>
      <c r="AJ299" s="19">
        <f t="shared" si="208"/>
        <v>0</v>
      </c>
      <c r="AK299">
        <f t="shared" si="197"/>
        <v>0</v>
      </c>
      <c r="AL299">
        <f t="shared" si="198"/>
        <v>0</v>
      </c>
      <c r="AM299">
        <f t="shared" si="199"/>
        <v>0</v>
      </c>
      <c r="AN299">
        <f t="shared" si="200"/>
        <v>0</v>
      </c>
      <c r="AO299">
        <f t="shared" si="201"/>
        <v>0</v>
      </c>
      <c r="AP299">
        <f t="shared" si="202"/>
        <v>0</v>
      </c>
      <c r="AQ299">
        <f t="shared" si="203"/>
        <v>0</v>
      </c>
      <c r="AR299" s="125">
        <f t="shared" si="209"/>
        <v>0</v>
      </c>
      <c r="AS299">
        <f t="shared" si="204"/>
        <v>0</v>
      </c>
    </row>
    <row r="300" spans="5:45" x14ac:dyDescent="0.3">
      <c r="E300" s="5">
        <f t="shared" si="211"/>
        <v>0</v>
      </c>
      <c r="F300">
        <f t="shared" si="170"/>
        <v>0</v>
      </c>
      <c r="G300">
        <f t="shared" si="171"/>
        <v>0</v>
      </c>
      <c r="H300">
        <f t="shared" si="172"/>
        <v>0</v>
      </c>
      <c r="I300">
        <f t="shared" si="173"/>
        <v>0</v>
      </c>
      <c r="J300">
        <f t="shared" si="174"/>
        <v>0</v>
      </c>
      <c r="K300">
        <f t="shared" si="175"/>
        <v>0</v>
      </c>
      <c r="L300" s="31">
        <f t="shared" si="205"/>
        <v>0</v>
      </c>
      <c r="M300">
        <f t="shared" si="176"/>
        <v>0</v>
      </c>
      <c r="N300">
        <f t="shared" si="177"/>
        <v>0</v>
      </c>
      <c r="O300">
        <f t="shared" si="178"/>
        <v>0</v>
      </c>
      <c r="P300">
        <f t="shared" si="179"/>
        <v>0</v>
      </c>
      <c r="Q300">
        <f t="shared" si="180"/>
        <v>0</v>
      </c>
      <c r="R300">
        <f t="shared" si="181"/>
        <v>0</v>
      </c>
      <c r="S300">
        <f t="shared" si="182"/>
        <v>0</v>
      </c>
      <c r="T300" s="27">
        <f t="shared" si="206"/>
        <v>0</v>
      </c>
      <c r="U300">
        <f t="shared" si="183"/>
        <v>0</v>
      </c>
      <c r="V300">
        <f t="shared" si="184"/>
        <v>0</v>
      </c>
      <c r="W300">
        <f t="shared" si="185"/>
        <v>0</v>
      </c>
      <c r="X300">
        <f t="shared" si="186"/>
        <v>0</v>
      </c>
      <c r="Y300">
        <f t="shared" si="187"/>
        <v>0</v>
      </c>
      <c r="Z300">
        <f t="shared" si="188"/>
        <v>0</v>
      </c>
      <c r="AA300">
        <f t="shared" si="189"/>
        <v>0</v>
      </c>
      <c r="AB300" s="23">
        <f t="shared" si="207"/>
        <v>0</v>
      </c>
      <c r="AC300">
        <f t="shared" si="190"/>
        <v>0</v>
      </c>
      <c r="AD300">
        <f t="shared" si="191"/>
        <v>0</v>
      </c>
      <c r="AE300">
        <f t="shared" si="192"/>
        <v>0</v>
      </c>
      <c r="AF300">
        <f t="shared" si="193"/>
        <v>0</v>
      </c>
      <c r="AG300">
        <f t="shared" si="194"/>
        <v>0</v>
      </c>
      <c r="AH300">
        <f t="shared" si="195"/>
        <v>0</v>
      </c>
      <c r="AI300">
        <f t="shared" si="196"/>
        <v>0</v>
      </c>
      <c r="AJ300" s="19">
        <f t="shared" si="208"/>
        <v>0</v>
      </c>
      <c r="AK300">
        <f t="shared" si="197"/>
        <v>0</v>
      </c>
      <c r="AL300">
        <f t="shared" si="198"/>
        <v>0</v>
      </c>
      <c r="AM300">
        <f t="shared" si="199"/>
        <v>0</v>
      </c>
      <c r="AN300">
        <f t="shared" si="200"/>
        <v>0</v>
      </c>
      <c r="AO300">
        <f t="shared" si="201"/>
        <v>0</v>
      </c>
      <c r="AP300">
        <f t="shared" si="202"/>
        <v>0</v>
      </c>
      <c r="AQ300">
        <f t="shared" si="203"/>
        <v>0</v>
      </c>
      <c r="AR300" s="125">
        <f t="shared" si="209"/>
        <v>0</v>
      </c>
      <c r="AS300">
        <f t="shared" si="204"/>
        <v>0</v>
      </c>
    </row>
    <row r="301" spans="5:45" x14ac:dyDescent="0.3">
      <c r="E301" s="5">
        <f t="shared" si="211"/>
        <v>0</v>
      </c>
      <c r="F301">
        <f t="shared" si="170"/>
        <v>0</v>
      </c>
      <c r="G301">
        <f t="shared" si="171"/>
        <v>0</v>
      </c>
      <c r="H301">
        <f t="shared" si="172"/>
        <v>0</v>
      </c>
      <c r="I301">
        <f t="shared" si="173"/>
        <v>0</v>
      </c>
      <c r="J301">
        <f t="shared" si="174"/>
        <v>0</v>
      </c>
      <c r="K301">
        <f t="shared" si="175"/>
        <v>0</v>
      </c>
      <c r="L301" s="31">
        <f t="shared" si="205"/>
        <v>0</v>
      </c>
      <c r="M301">
        <f t="shared" si="176"/>
        <v>0</v>
      </c>
      <c r="N301">
        <f t="shared" si="177"/>
        <v>0</v>
      </c>
      <c r="O301">
        <f t="shared" si="178"/>
        <v>0</v>
      </c>
      <c r="P301">
        <f t="shared" si="179"/>
        <v>0</v>
      </c>
      <c r="Q301">
        <f t="shared" si="180"/>
        <v>0</v>
      </c>
      <c r="R301">
        <f t="shared" si="181"/>
        <v>0</v>
      </c>
      <c r="S301">
        <f t="shared" si="182"/>
        <v>0</v>
      </c>
      <c r="T301" s="27">
        <f t="shared" si="206"/>
        <v>0</v>
      </c>
      <c r="U301">
        <f t="shared" si="183"/>
        <v>0</v>
      </c>
      <c r="V301">
        <f t="shared" si="184"/>
        <v>0</v>
      </c>
      <c r="W301">
        <f t="shared" si="185"/>
        <v>0</v>
      </c>
      <c r="X301">
        <f t="shared" si="186"/>
        <v>0</v>
      </c>
      <c r="Y301">
        <f t="shared" si="187"/>
        <v>0</v>
      </c>
      <c r="Z301">
        <f t="shared" si="188"/>
        <v>0</v>
      </c>
      <c r="AA301">
        <f t="shared" si="189"/>
        <v>0</v>
      </c>
      <c r="AB301" s="23">
        <f t="shared" si="207"/>
        <v>0</v>
      </c>
      <c r="AC301">
        <f t="shared" si="190"/>
        <v>0</v>
      </c>
      <c r="AD301">
        <f t="shared" si="191"/>
        <v>0</v>
      </c>
      <c r="AE301">
        <f t="shared" si="192"/>
        <v>0</v>
      </c>
      <c r="AF301">
        <f t="shared" si="193"/>
        <v>0</v>
      </c>
      <c r="AG301">
        <f t="shared" si="194"/>
        <v>0</v>
      </c>
      <c r="AH301">
        <f t="shared" si="195"/>
        <v>0</v>
      </c>
      <c r="AI301">
        <f t="shared" si="196"/>
        <v>0</v>
      </c>
      <c r="AJ301" s="19">
        <f t="shared" si="208"/>
        <v>0</v>
      </c>
      <c r="AK301">
        <f t="shared" si="197"/>
        <v>0</v>
      </c>
      <c r="AL301">
        <f t="shared" si="198"/>
        <v>0</v>
      </c>
      <c r="AM301">
        <f t="shared" si="199"/>
        <v>0</v>
      </c>
      <c r="AN301">
        <f t="shared" si="200"/>
        <v>0</v>
      </c>
      <c r="AO301">
        <f t="shared" si="201"/>
        <v>0</v>
      </c>
      <c r="AP301">
        <f t="shared" si="202"/>
        <v>0</v>
      </c>
      <c r="AQ301">
        <f t="shared" si="203"/>
        <v>0</v>
      </c>
      <c r="AR301" s="125">
        <f t="shared" si="209"/>
        <v>0</v>
      </c>
      <c r="AS301">
        <f t="shared" si="204"/>
        <v>0</v>
      </c>
    </row>
    <row r="302" spans="5:45" x14ac:dyDescent="0.3">
      <c r="E302" s="5">
        <f t="shared" si="211"/>
        <v>0</v>
      </c>
      <c r="F302">
        <f t="shared" si="170"/>
        <v>0</v>
      </c>
      <c r="G302">
        <f t="shared" si="171"/>
        <v>0</v>
      </c>
      <c r="H302">
        <f t="shared" si="172"/>
        <v>0</v>
      </c>
      <c r="I302">
        <f t="shared" si="173"/>
        <v>0</v>
      </c>
      <c r="J302">
        <f t="shared" si="174"/>
        <v>0</v>
      </c>
      <c r="K302">
        <f t="shared" si="175"/>
        <v>0</v>
      </c>
      <c r="L302" s="31">
        <f t="shared" si="205"/>
        <v>0</v>
      </c>
      <c r="M302">
        <f t="shared" si="176"/>
        <v>0</v>
      </c>
      <c r="N302">
        <f t="shared" si="177"/>
        <v>0</v>
      </c>
      <c r="O302">
        <f t="shared" si="178"/>
        <v>0</v>
      </c>
      <c r="P302">
        <f t="shared" si="179"/>
        <v>0</v>
      </c>
      <c r="Q302">
        <f t="shared" si="180"/>
        <v>0</v>
      </c>
      <c r="R302">
        <f t="shared" si="181"/>
        <v>0</v>
      </c>
      <c r="S302">
        <f t="shared" si="182"/>
        <v>0</v>
      </c>
      <c r="T302" s="27">
        <f t="shared" si="206"/>
        <v>0</v>
      </c>
      <c r="U302">
        <f t="shared" si="183"/>
        <v>0</v>
      </c>
      <c r="V302">
        <f t="shared" si="184"/>
        <v>0</v>
      </c>
      <c r="W302">
        <f t="shared" si="185"/>
        <v>0</v>
      </c>
      <c r="X302">
        <f t="shared" si="186"/>
        <v>0</v>
      </c>
      <c r="Y302">
        <f t="shared" si="187"/>
        <v>0</v>
      </c>
      <c r="Z302">
        <f t="shared" si="188"/>
        <v>0</v>
      </c>
      <c r="AA302">
        <f t="shared" si="189"/>
        <v>0</v>
      </c>
      <c r="AB302" s="23">
        <f t="shared" si="207"/>
        <v>0</v>
      </c>
      <c r="AC302">
        <f t="shared" si="190"/>
        <v>0</v>
      </c>
      <c r="AD302">
        <f t="shared" si="191"/>
        <v>0</v>
      </c>
      <c r="AE302">
        <f t="shared" si="192"/>
        <v>0</v>
      </c>
      <c r="AF302">
        <f t="shared" si="193"/>
        <v>0</v>
      </c>
      <c r="AG302">
        <f t="shared" si="194"/>
        <v>0</v>
      </c>
      <c r="AH302">
        <f t="shared" si="195"/>
        <v>0</v>
      </c>
      <c r="AI302">
        <f t="shared" si="196"/>
        <v>0</v>
      </c>
      <c r="AJ302" s="19">
        <f t="shared" si="208"/>
        <v>0</v>
      </c>
      <c r="AK302">
        <f t="shared" si="197"/>
        <v>0</v>
      </c>
      <c r="AL302">
        <f t="shared" si="198"/>
        <v>0</v>
      </c>
      <c r="AM302">
        <f t="shared" si="199"/>
        <v>0</v>
      </c>
      <c r="AN302">
        <f t="shared" si="200"/>
        <v>0</v>
      </c>
      <c r="AO302">
        <f t="shared" si="201"/>
        <v>0</v>
      </c>
      <c r="AP302">
        <f t="shared" si="202"/>
        <v>0</v>
      </c>
      <c r="AQ302">
        <f t="shared" si="203"/>
        <v>0</v>
      </c>
      <c r="AR302" s="125">
        <f t="shared" si="209"/>
        <v>0</v>
      </c>
      <c r="AS302">
        <f t="shared" si="204"/>
        <v>0</v>
      </c>
    </row>
    <row r="303" spans="5:45" x14ac:dyDescent="0.3">
      <c r="E303" s="5">
        <f t="shared" si="211"/>
        <v>0</v>
      </c>
      <c r="F303">
        <f t="shared" si="170"/>
        <v>0</v>
      </c>
      <c r="G303">
        <f t="shared" si="171"/>
        <v>0</v>
      </c>
      <c r="H303">
        <f t="shared" si="172"/>
        <v>0</v>
      </c>
      <c r="I303">
        <f t="shared" si="173"/>
        <v>0</v>
      </c>
      <c r="J303">
        <f t="shared" si="174"/>
        <v>0</v>
      </c>
      <c r="K303">
        <f t="shared" si="175"/>
        <v>0</v>
      </c>
      <c r="L303" s="31">
        <f t="shared" si="205"/>
        <v>0</v>
      </c>
      <c r="M303">
        <f t="shared" si="176"/>
        <v>0</v>
      </c>
      <c r="N303">
        <f t="shared" si="177"/>
        <v>0</v>
      </c>
      <c r="O303">
        <f t="shared" si="178"/>
        <v>0</v>
      </c>
      <c r="P303">
        <f t="shared" si="179"/>
        <v>0</v>
      </c>
      <c r="Q303">
        <f t="shared" si="180"/>
        <v>0</v>
      </c>
      <c r="R303">
        <f t="shared" si="181"/>
        <v>0</v>
      </c>
      <c r="S303">
        <f t="shared" si="182"/>
        <v>0</v>
      </c>
      <c r="T303" s="27">
        <f t="shared" si="206"/>
        <v>0</v>
      </c>
      <c r="U303">
        <f t="shared" si="183"/>
        <v>0</v>
      </c>
      <c r="V303">
        <f t="shared" si="184"/>
        <v>0</v>
      </c>
      <c r="W303">
        <f t="shared" si="185"/>
        <v>0</v>
      </c>
      <c r="X303">
        <f t="shared" si="186"/>
        <v>0</v>
      </c>
      <c r="Y303">
        <f t="shared" si="187"/>
        <v>0</v>
      </c>
      <c r="Z303">
        <f t="shared" si="188"/>
        <v>0</v>
      </c>
      <c r="AA303">
        <f t="shared" si="189"/>
        <v>0</v>
      </c>
      <c r="AB303" s="23">
        <f t="shared" si="207"/>
        <v>0</v>
      </c>
      <c r="AC303">
        <f t="shared" si="190"/>
        <v>0</v>
      </c>
      <c r="AD303">
        <f t="shared" si="191"/>
        <v>0</v>
      </c>
      <c r="AE303">
        <f t="shared" si="192"/>
        <v>0</v>
      </c>
      <c r="AF303">
        <f t="shared" si="193"/>
        <v>0</v>
      </c>
      <c r="AG303">
        <f t="shared" si="194"/>
        <v>0</v>
      </c>
      <c r="AH303">
        <f t="shared" si="195"/>
        <v>0</v>
      </c>
      <c r="AI303">
        <f t="shared" si="196"/>
        <v>0</v>
      </c>
      <c r="AJ303" s="19">
        <f t="shared" si="208"/>
        <v>0</v>
      </c>
      <c r="AK303">
        <f t="shared" si="197"/>
        <v>0</v>
      </c>
      <c r="AL303">
        <f t="shared" si="198"/>
        <v>0</v>
      </c>
      <c r="AM303">
        <f t="shared" si="199"/>
        <v>0</v>
      </c>
      <c r="AN303">
        <f t="shared" si="200"/>
        <v>0</v>
      </c>
      <c r="AO303">
        <f t="shared" si="201"/>
        <v>0</v>
      </c>
      <c r="AP303">
        <f t="shared" si="202"/>
        <v>0</v>
      </c>
      <c r="AQ303">
        <f t="shared" si="203"/>
        <v>0</v>
      </c>
      <c r="AR303" s="125">
        <f t="shared" si="209"/>
        <v>0</v>
      </c>
      <c r="AS303">
        <f t="shared" si="204"/>
        <v>0</v>
      </c>
    </row>
    <row r="304" spans="5:45" x14ac:dyDescent="0.3">
      <c r="E304" s="5">
        <f t="shared" si="211"/>
        <v>0</v>
      </c>
      <c r="F304">
        <f t="shared" si="170"/>
        <v>0</v>
      </c>
      <c r="G304">
        <f t="shared" si="171"/>
        <v>0</v>
      </c>
      <c r="H304">
        <f t="shared" si="172"/>
        <v>0</v>
      </c>
      <c r="I304">
        <f t="shared" si="173"/>
        <v>0</v>
      </c>
      <c r="J304">
        <f t="shared" si="174"/>
        <v>0</v>
      </c>
      <c r="K304">
        <f t="shared" si="175"/>
        <v>0</v>
      </c>
      <c r="L304" s="31">
        <f t="shared" si="205"/>
        <v>0</v>
      </c>
      <c r="M304">
        <f t="shared" si="176"/>
        <v>0</v>
      </c>
      <c r="N304">
        <f t="shared" si="177"/>
        <v>0</v>
      </c>
      <c r="O304">
        <f t="shared" si="178"/>
        <v>0</v>
      </c>
      <c r="P304">
        <f t="shared" si="179"/>
        <v>0</v>
      </c>
      <c r="Q304">
        <f t="shared" si="180"/>
        <v>0</v>
      </c>
      <c r="R304">
        <f t="shared" si="181"/>
        <v>0</v>
      </c>
      <c r="S304">
        <f t="shared" si="182"/>
        <v>0</v>
      </c>
      <c r="T304" s="27">
        <f t="shared" si="206"/>
        <v>0</v>
      </c>
      <c r="U304">
        <f t="shared" si="183"/>
        <v>0</v>
      </c>
      <c r="V304">
        <f t="shared" si="184"/>
        <v>0</v>
      </c>
      <c r="W304">
        <f t="shared" si="185"/>
        <v>0</v>
      </c>
      <c r="X304">
        <f t="shared" si="186"/>
        <v>0</v>
      </c>
      <c r="Y304">
        <f t="shared" si="187"/>
        <v>0</v>
      </c>
      <c r="Z304">
        <f t="shared" si="188"/>
        <v>0</v>
      </c>
      <c r="AA304">
        <f t="shared" si="189"/>
        <v>0</v>
      </c>
      <c r="AB304" s="23">
        <f t="shared" si="207"/>
        <v>0</v>
      </c>
      <c r="AC304">
        <f t="shared" si="190"/>
        <v>0</v>
      </c>
      <c r="AD304">
        <f t="shared" si="191"/>
        <v>0</v>
      </c>
      <c r="AE304">
        <f t="shared" si="192"/>
        <v>0</v>
      </c>
      <c r="AF304">
        <f t="shared" si="193"/>
        <v>0</v>
      </c>
      <c r="AG304">
        <f t="shared" si="194"/>
        <v>0</v>
      </c>
      <c r="AH304">
        <f t="shared" si="195"/>
        <v>0</v>
      </c>
      <c r="AI304">
        <f t="shared" si="196"/>
        <v>0</v>
      </c>
      <c r="AJ304" s="19">
        <f t="shared" si="208"/>
        <v>0</v>
      </c>
      <c r="AK304">
        <f t="shared" si="197"/>
        <v>0</v>
      </c>
      <c r="AL304">
        <f t="shared" si="198"/>
        <v>0</v>
      </c>
      <c r="AM304">
        <f t="shared" si="199"/>
        <v>0</v>
      </c>
      <c r="AN304">
        <f t="shared" si="200"/>
        <v>0</v>
      </c>
      <c r="AO304">
        <f t="shared" si="201"/>
        <v>0</v>
      </c>
      <c r="AP304">
        <f t="shared" si="202"/>
        <v>0</v>
      </c>
      <c r="AQ304">
        <f t="shared" si="203"/>
        <v>0</v>
      </c>
      <c r="AR304" s="125">
        <f t="shared" si="209"/>
        <v>0</v>
      </c>
      <c r="AS304">
        <f t="shared" si="204"/>
        <v>0</v>
      </c>
    </row>
    <row r="305" spans="5:45" x14ac:dyDescent="0.3">
      <c r="E305" s="5">
        <f t="shared" si="211"/>
        <v>0</v>
      </c>
      <c r="F305">
        <f t="shared" si="170"/>
        <v>0</v>
      </c>
      <c r="G305">
        <f t="shared" si="171"/>
        <v>0</v>
      </c>
      <c r="H305">
        <f t="shared" si="172"/>
        <v>0</v>
      </c>
      <c r="I305">
        <f t="shared" si="173"/>
        <v>0</v>
      </c>
      <c r="J305">
        <f t="shared" si="174"/>
        <v>0</v>
      </c>
      <c r="K305">
        <f t="shared" si="175"/>
        <v>0</v>
      </c>
      <c r="L305" s="31">
        <f t="shared" si="205"/>
        <v>0</v>
      </c>
      <c r="M305">
        <f t="shared" si="176"/>
        <v>0</v>
      </c>
      <c r="N305">
        <f t="shared" si="177"/>
        <v>0</v>
      </c>
      <c r="O305">
        <f t="shared" si="178"/>
        <v>0</v>
      </c>
      <c r="P305">
        <f t="shared" si="179"/>
        <v>0</v>
      </c>
      <c r="Q305">
        <f t="shared" si="180"/>
        <v>0</v>
      </c>
      <c r="R305">
        <f t="shared" si="181"/>
        <v>0</v>
      </c>
      <c r="S305">
        <f t="shared" si="182"/>
        <v>0</v>
      </c>
      <c r="T305" s="27">
        <f t="shared" si="206"/>
        <v>0</v>
      </c>
      <c r="U305">
        <f t="shared" si="183"/>
        <v>0</v>
      </c>
      <c r="V305">
        <f t="shared" si="184"/>
        <v>0</v>
      </c>
      <c r="W305">
        <f t="shared" si="185"/>
        <v>0</v>
      </c>
      <c r="X305">
        <f t="shared" si="186"/>
        <v>0</v>
      </c>
      <c r="Y305">
        <f t="shared" si="187"/>
        <v>0</v>
      </c>
      <c r="Z305">
        <f t="shared" si="188"/>
        <v>0</v>
      </c>
      <c r="AA305">
        <f t="shared" si="189"/>
        <v>0</v>
      </c>
      <c r="AB305" s="23">
        <f t="shared" si="207"/>
        <v>0</v>
      </c>
      <c r="AC305">
        <f t="shared" si="190"/>
        <v>0</v>
      </c>
      <c r="AD305">
        <f t="shared" si="191"/>
        <v>0</v>
      </c>
      <c r="AE305">
        <f t="shared" si="192"/>
        <v>0</v>
      </c>
      <c r="AF305">
        <f t="shared" si="193"/>
        <v>0</v>
      </c>
      <c r="AG305">
        <f t="shared" si="194"/>
        <v>0</v>
      </c>
      <c r="AH305">
        <f t="shared" si="195"/>
        <v>0</v>
      </c>
      <c r="AI305">
        <f t="shared" si="196"/>
        <v>0</v>
      </c>
      <c r="AJ305" s="19">
        <f t="shared" si="208"/>
        <v>0</v>
      </c>
      <c r="AK305">
        <f t="shared" si="197"/>
        <v>0</v>
      </c>
      <c r="AL305">
        <f t="shared" si="198"/>
        <v>0</v>
      </c>
      <c r="AM305">
        <f t="shared" si="199"/>
        <v>0</v>
      </c>
      <c r="AN305">
        <f t="shared" si="200"/>
        <v>0</v>
      </c>
      <c r="AO305">
        <f t="shared" si="201"/>
        <v>0</v>
      </c>
      <c r="AP305">
        <f t="shared" si="202"/>
        <v>0</v>
      </c>
      <c r="AQ305">
        <f t="shared" si="203"/>
        <v>0</v>
      </c>
      <c r="AR305" s="125">
        <f t="shared" si="209"/>
        <v>0</v>
      </c>
      <c r="AS305">
        <f t="shared" si="204"/>
        <v>0</v>
      </c>
    </row>
    <row r="306" spans="5:45" x14ac:dyDescent="0.3">
      <c r="E306" s="5">
        <f t="shared" si="211"/>
        <v>0</v>
      </c>
      <c r="F306">
        <f t="shared" si="170"/>
        <v>0</v>
      </c>
      <c r="G306">
        <f t="shared" si="171"/>
        <v>0</v>
      </c>
      <c r="H306">
        <f t="shared" si="172"/>
        <v>0</v>
      </c>
      <c r="I306">
        <f t="shared" si="173"/>
        <v>0</v>
      </c>
      <c r="J306">
        <f t="shared" si="174"/>
        <v>0</v>
      </c>
      <c r="K306">
        <f t="shared" si="175"/>
        <v>0</v>
      </c>
      <c r="L306" s="31">
        <f t="shared" si="205"/>
        <v>0</v>
      </c>
      <c r="M306">
        <f t="shared" si="176"/>
        <v>0</v>
      </c>
      <c r="N306">
        <f t="shared" si="177"/>
        <v>0</v>
      </c>
      <c r="O306">
        <f t="shared" si="178"/>
        <v>0</v>
      </c>
      <c r="P306">
        <f t="shared" si="179"/>
        <v>0</v>
      </c>
      <c r="Q306">
        <f t="shared" si="180"/>
        <v>0</v>
      </c>
      <c r="R306">
        <f t="shared" si="181"/>
        <v>0</v>
      </c>
      <c r="S306">
        <f t="shared" si="182"/>
        <v>0</v>
      </c>
      <c r="T306" s="27">
        <f t="shared" si="206"/>
        <v>0</v>
      </c>
      <c r="U306">
        <f t="shared" si="183"/>
        <v>0</v>
      </c>
      <c r="V306">
        <f t="shared" si="184"/>
        <v>0</v>
      </c>
      <c r="W306">
        <f t="shared" si="185"/>
        <v>0</v>
      </c>
      <c r="X306">
        <f t="shared" si="186"/>
        <v>0</v>
      </c>
      <c r="Y306">
        <f t="shared" si="187"/>
        <v>0</v>
      </c>
      <c r="Z306">
        <f t="shared" si="188"/>
        <v>0</v>
      </c>
      <c r="AA306">
        <f t="shared" si="189"/>
        <v>0</v>
      </c>
      <c r="AB306" s="23">
        <f t="shared" si="207"/>
        <v>0</v>
      </c>
      <c r="AC306">
        <f t="shared" si="190"/>
        <v>0</v>
      </c>
      <c r="AD306">
        <f t="shared" si="191"/>
        <v>0</v>
      </c>
      <c r="AE306">
        <f t="shared" si="192"/>
        <v>0</v>
      </c>
      <c r="AF306">
        <f t="shared" si="193"/>
        <v>0</v>
      </c>
      <c r="AG306">
        <f t="shared" si="194"/>
        <v>0</v>
      </c>
      <c r="AH306">
        <f t="shared" si="195"/>
        <v>0</v>
      </c>
      <c r="AI306">
        <f t="shared" si="196"/>
        <v>0</v>
      </c>
      <c r="AJ306" s="19">
        <f t="shared" si="208"/>
        <v>0</v>
      </c>
      <c r="AK306">
        <f t="shared" si="197"/>
        <v>0</v>
      </c>
      <c r="AL306">
        <f t="shared" si="198"/>
        <v>0</v>
      </c>
      <c r="AM306">
        <f t="shared" si="199"/>
        <v>0</v>
      </c>
      <c r="AN306">
        <f t="shared" si="200"/>
        <v>0</v>
      </c>
      <c r="AO306">
        <f t="shared" si="201"/>
        <v>0</v>
      </c>
      <c r="AP306">
        <f t="shared" si="202"/>
        <v>0</v>
      </c>
      <c r="AQ306">
        <f t="shared" si="203"/>
        <v>0</v>
      </c>
      <c r="AR306" s="125">
        <f t="shared" si="209"/>
        <v>0</v>
      </c>
      <c r="AS306">
        <f t="shared" si="204"/>
        <v>0</v>
      </c>
    </row>
    <row r="307" spans="5:45" x14ac:dyDescent="0.3">
      <c r="E307" s="5">
        <f t="shared" si="211"/>
        <v>0</v>
      </c>
      <c r="F307">
        <f t="shared" si="170"/>
        <v>0</v>
      </c>
      <c r="G307">
        <f t="shared" si="171"/>
        <v>0</v>
      </c>
      <c r="H307">
        <f t="shared" si="172"/>
        <v>0</v>
      </c>
      <c r="I307">
        <f t="shared" si="173"/>
        <v>0</v>
      </c>
      <c r="J307">
        <f t="shared" si="174"/>
        <v>0</v>
      </c>
      <c r="K307">
        <f t="shared" si="175"/>
        <v>0</v>
      </c>
      <c r="L307" s="31">
        <f t="shared" si="205"/>
        <v>0</v>
      </c>
      <c r="M307">
        <f t="shared" si="176"/>
        <v>0</v>
      </c>
      <c r="N307">
        <f t="shared" si="177"/>
        <v>0</v>
      </c>
      <c r="O307">
        <f t="shared" si="178"/>
        <v>0</v>
      </c>
      <c r="P307">
        <f t="shared" si="179"/>
        <v>0</v>
      </c>
      <c r="Q307">
        <f t="shared" si="180"/>
        <v>0</v>
      </c>
      <c r="R307">
        <f t="shared" si="181"/>
        <v>0</v>
      </c>
      <c r="S307">
        <f t="shared" si="182"/>
        <v>0</v>
      </c>
      <c r="T307" s="27">
        <f t="shared" si="206"/>
        <v>0</v>
      </c>
      <c r="U307">
        <f t="shared" si="183"/>
        <v>0</v>
      </c>
      <c r="V307">
        <f t="shared" si="184"/>
        <v>0</v>
      </c>
      <c r="W307">
        <f t="shared" si="185"/>
        <v>0</v>
      </c>
      <c r="X307">
        <f t="shared" si="186"/>
        <v>0</v>
      </c>
      <c r="Y307">
        <f t="shared" si="187"/>
        <v>0</v>
      </c>
      <c r="Z307">
        <f t="shared" si="188"/>
        <v>0</v>
      </c>
      <c r="AA307">
        <f t="shared" si="189"/>
        <v>0</v>
      </c>
      <c r="AB307" s="23">
        <f t="shared" si="207"/>
        <v>0</v>
      </c>
      <c r="AC307">
        <f t="shared" si="190"/>
        <v>0</v>
      </c>
      <c r="AD307">
        <f t="shared" si="191"/>
        <v>0</v>
      </c>
      <c r="AE307">
        <f t="shared" si="192"/>
        <v>0</v>
      </c>
      <c r="AF307">
        <f t="shared" si="193"/>
        <v>0</v>
      </c>
      <c r="AG307">
        <f t="shared" si="194"/>
        <v>0</v>
      </c>
      <c r="AH307">
        <f t="shared" si="195"/>
        <v>0</v>
      </c>
      <c r="AI307">
        <f t="shared" si="196"/>
        <v>0</v>
      </c>
      <c r="AJ307" s="19">
        <f t="shared" si="208"/>
        <v>0</v>
      </c>
      <c r="AK307">
        <f t="shared" si="197"/>
        <v>0</v>
      </c>
      <c r="AL307">
        <f t="shared" si="198"/>
        <v>0</v>
      </c>
      <c r="AM307">
        <f t="shared" si="199"/>
        <v>0</v>
      </c>
      <c r="AN307">
        <f t="shared" si="200"/>
        <v>0</v>
      </c>
      <c r="AO307">
        <f t="shared" si="201"/>
        <v>0</v>
      </c>
      <c r="AP307">
        <f t="shared" si="202"/>
        <v>0</v>
      </c>
      <c r="AQ307">
        <f t="shared" si="203"/>
        <v>0</v>
      </c>
      <c r="AR307" s="125">
        <f t="shared" si="209"/>
        <v>0</v>
      </c>
      <c r="AS307">
        <f t="shared" si="204"/>
        <v>0</v>
      </c>
    </row>
    <row r="308" spans="5:45" x14ac:dyDescent="0.3">
      <c r="E308" s="5">
        <f t="shared" si="211"/>
        <v>0</v>
      </c>
      <c r="F308">
        <f t="shared" si="170"/>
        <v>0</v>
      </c>
      <c r="G308">
        <f t="shared" si="171"/>
        <v>0</v>
      </c>
      <c r="H308">
        <f t="shared" si="172"/>
        <v>0</v>
      </c>
      <c r="I308">
        <f t="shared" si="173"/>
        <v>0</v>
      </c>
      <c r="J308">
        <f t="shared" si="174"/>
        <v>0</v>
      </c>
      <c r="K308">
        <f t="shared" si="175"/>
        <v>0</v>
      </c>
      <c r="L308" s="31">
        <f t="shared" si="205"/>
        <v>0</v>
      </c>
      <c r="M308">
        <f t="shared" si="176"/>
        <v>0</v>
      </c>
      <c r="N308">
        <f t="shared" si="177"/>
        <v>0</v>
      </c>
      <c r="O308">
        <f t="shared" si="178"/>
        <v>0</v>
      </c>
      <c r="P308">
        <f t="shared" si="179"/>
        <v>0</v>
      </c>
      <c r="Q308">
        <f t="shared" si="180"/>
        <v>0</v>
      </c>
      <c r="R308">
        <f t="shared" si="181"/>
        <v>0</v>
      </c>
      <c r="S308">
        <f t="shared" si="182"/>
        <v>0</v>
      </c>
      <c r="T308" s="27">
        <f t="shared" si="206"/>
        <v>0</v>
      </c>
      <c r="U308">
        <f t="shared" si="183"/>
        <v>0</v>
      </c>
      <c r="V308">
        <f t="shared" si="184"/>
        <v>0</v>
      </c>
      <c r="W308">
        <f t="shared" si="185"/>
        <v>0</v>
      </c>
      <c r="X308">
        <f t="shared" si="186"/>
        <v>0</v>
      </c>
      <c r="Y308">
        <f t="shared" si="187"/>
        <v>0</v>
      </c>
      <c r="Z308">
        <f t="shared" si="188"/>
        <v>0</v>
      </c>
      <c r="AA308">
        <f t="shared" si="189"/>
        <v>0</v>
      </c>
      <c r="AB308" s="23">
        <f t="shared" si="207"/>
        <v>0</v>
      </c>
      <c r="AC308">
        <f t="shared" si="190"/>
        <v>0</v>
      </c>
      <c r="AD308">
        <f t="shared" si="191"/>
        <v>0</v>
      </c>
      <c r="AE308">
        <f t="shared" si="192"/>
        <v>0</v>
      </c>
      <c r="AF308">
        <f t="shared" si="193"/>
        <v>0</v>
      </c>
      <c r="AG308">
        <f t="shared" si="194"/>
        <v>0</v>
      </c>
      <c r="AH308">
        <f t="shared" si="195"/>
        <v>0</v>
      </c>
      <c r="AI308">
        <f t="shared" si="196"/>
        <v>0</v>
      </c>
      <c r="AJ308" s="19">
        <f t="shared" si="208"/>
        <v>0</v>
      </c>
      <c r="AK308">
        <f t="shared" si="197"/>
        <v>0</v>
      </c>
      <c r="AL308">
        <f t="shared" si="198"/>
        <v>0</v>
      </c>
      <c r="AM308">
        <f t="shared" si="199"/>
        <v>0</v>
      </c>
      <c r="AN308">
        <f t="shared" si="200"/>
        <v>0</v>
      </c>
      <c r="AO308">
        <f t="shared" si="201"/>
        <v>0</v>
      </c>
      <c r="AP308">
        <f t="shared" si="202"/>
        <v>0</v>
      </c>
      <c r="AQ308">
        <f t="shared" si="203"/>
        <v>0</v>
      </c>
      <c r="AR308" s="125">
        <f t="shared" si="209"/>
        <v>0</v>
      </c>
      <c r="AS308">
        <f t="shared" si="204"/>
        <v>0</v>
      </c>
    </row>
    <row r="309" spans="5:45" x14ac:dyDescent="0.3">
      <c r="E309" s="5">
        <f t="shared" si="211"/>
        <v>0</v>
      </c>
      <c r="F309">
        <f t="shared" si="170"/>
        <v>0</v>
      </c>
      <c r="G309">
        <f t="shared" si="171"/>
        <v>0</v>
      </c>
      <c r="H309">
        <f t="shared" si="172"/>
        <v>0</v>
      </c>
      <c r="I309">
        <f t="shared" si="173"/>
        <v>0</v>
      </c>
      <c r="J309">
        <f t="shared" si="174"/>
        <v>0</v>
      </c>
      <c r="K309">
        <f t="shared" si="175"/>
        <v>0</v>
      </c>
      <c r="L309" s="31">
        <f t="shared" si="205"/>
        <v>0</v>
      </c>
      <c r="M309">
        <f t="shared" si="176"/>
        <v>0</v>
      </c>
      <c r="N309">
        <f t="shared" si="177"/>
        <v>0</v>
      </c>
      <c r="O309">
        <f t="shared" si="178"/>
        <v>0</v>
      </c>
      <c r="P309">
        <f t="shared" si="179"/>
        <v>0</v>
      </c>
      <c r="Q309">
        <f t="shared" si="180"/>
        <v>0</v>
      </c>
      <c r="R309">
        <f t="shared" si="181"/>
        <v>0</v>
      </c>
      <c r="S309">
        <f t="shared" si="182"/>
        <v>0</v>
      </c>
      <c r="T309" s="27">
        <f t="shared" si="206"/>
        <v>0</v>
      </c>
      <c r="U309">
        <f t="shared" si="183"/>
        <v>0</v>
      </c>
      <c r="V309">
        <f t="shared" si="184"/>
        <v>0</v>
      </c>
      <c r="W309">
        <f t="shared" si="185"/>
        <v>0</v>
      </c>
      <c r="X309">
        <f t="shared" si="186"/>
        <v>0</v>
      </c>
      <c r="Y309">
        <f t="shared" si="187"/>
        <v>0</v>
      </c>
      <c r="Z309">
        <f t="shared" si="188"/>
        <v>0</v>
      </c>
      <c r="AA309">
        <f t="shared" si="189"/>
        <v>0</v>
      </c>
      <c r="AB309" s="23">
        <f t="shared" si="207"/>
        <v>0</v>
      </c>
      <c r="AC309">
        <f t="shared" si="190"/>
        <v>0</v>
      </c>
      <c r="AD309">
        <f t="shared" si="191"/>
        <v>0</v>
      </c>
      <c r="AE309">
        <f t="shared" si="192"/>
        <v>0</v>
      </c>
      <c r="AF309">
        <f t="shared" si="193"/>
        <v>0</v>
      </c>
      <c r="AG309">
        <f t="shared" si="194"/>
        <v>0</v>
      </c>
      <c r="AH309">
        <f t="shared" si="195"/>
        <v>0</v>
      </c>
      <c r="AI309">
        <f t="shared" si="196"/>
        <v>0</v>
      </c>
      <c r="AJ309" s="19">
        <f t="shared" si="208"/>
        <v>0</v>
      </c>
      <c r="AK309">
        <f t="shared" si="197"/>
        <v>0</v>
      </c>
      <c r="AL309">
        <f t="shared" si="198"/>
        <v>0</v>
      </c>
      <c r="AM309">
        <f t="shared" si="199"/>
        <v>0</v>
      </c>
      <c r="AN309">
        <f t="shared" si="200"/>
        <v>0</v>
      </c>
      <c r="AO309">
        <f t="shared" si="201"/>
        <v>0</v>
      </c>
      <c r="AP309">
        <f t="shared" si="202"/>
        <v>0</v>
      </c>
      <c r="AQ309">
        <f t="shared" si="203"/>
        <v>0</v>
      </c>
      <c r="AR309" s="125">
        <f t="shared" si="209"/>
        <v>0</v>
      </c>
      <c r="AS309">
        <f t="shared" si="204"/>
        <v>0</v>
      </c>
    </row>
    <row r="310" spans="5:45" x14ac:dyDescent="0.3">
      <c r="E310" s="5">
        <f t="shared" si="211"/>
        <v>0</v>
      </c>
      <c r="F310">
        <f t="shared" si="170"/>
        <v>0</v>
      </c>
      <c r="G310">
        <f t="shared" si="171"/>
        <v>0</v>
      </c>
      <c r="H310">
        <f t="shared" si="172"/>
        <v>0</v>
      </c>
      <c r="I310">
        <f t="shared" si="173"/>
        <v>0</v>
      </c>
      <c r="J310">
        <f t="shared" si="174"/>
        <v>0</v>
      </c>
      <c r="K310">
        <f t="shared" si="175"/>
        <v>0</v>
      </c>
      <c r="L310" s="31">
        <f t="shared" si="205"/>
        <v>0</v>
      </c>
      <c r="M310">
        <f t="shared" si="176"/>
        <v>0</v>
      </c>
      <c r="N310">
        <f t="shared" si="177"/>
        <v>0</v>
      </c>
      <c r="O310">
        <f t="shared" si="178"/>
        <v>0</v>
      </c>
      <c r="P310">
        <f t="shared" si="179"/>
        <v>0</v>
      </c>
      <c r="Q310">
        <f t="shared" si="180"/>
        <v>0</v>
      </c>
      <c r="R310">
        <f t="shared" si="181"/>
        <v>0</v>
      </c>
      <c r="S310">
        <f t="shared" si="182"/>
        <v>0</v>
      </c>
      <c r="T310" s="27">
        <f t="shared" si="206"/>
        <v>0</v>
      </c>
      <c r="U310">
        <f t="shared" si="183"/>
        <v>0</v>
      </c>
      <c r="V310">
        <f t="shared" si="184"/>
        <v>0</v>
      </c>
      <c r="W310">
        <f t="shared" si="185"/>
        <v>0</v>
      </c>
      <c r="X310">
        <f t="shared" si="186"/>
        <v>0</v>
      </c>
      <c r="Y310">
        <f t="shared" si="187"/>
        <v>0</v>
      </c>
      <c r="Z310">
        <f t="shared" si="188"/>
        <v>0</v>
      </c>
      <c r="AA310">
        <f t="shared" si="189"/>
        <v>0</v>
      </c>
      <c r="AB310" s="23">
        <f t="shared" si="207"/>
        <v>0</v>
      </c>
      <c r="AC310">
        <f t="shared" si="190"/>
        <v>0</v>
      </c>
      <c r="AD310">
        <f t="shared" si="191"/>
        <v>0</v>
      </c>
      <c r="AE310">
        <f t="shared" si="192"/>
        <v>0</v>
      </c>
      <c r="AF310">
        <f t="shared" si="193"/>
        <v>0</v>
      </c>
      <c r="AG310">
        <f t="shared" si="194"/>
        <v>0</v>
      </c>
      <c r="AH310">
        <f t="shared" si="195"/>
        <v>0</v>
      </c>
      <c r="AI310">
        <f t="shared" si="196"/>
        <v>0</v>
      </c>
      <c r="AJ310" s="19">
        <f t="shared" si="208"/>
        <v>0</v>
      </c>
      <c r="AK310">
        <f t="shared" si="197"/>
        <v>0</v>
      </c>
      <c r="AL310">
        <f t="shared" si="198"/>
        <v>0</v>
      </c>
      <c r="AM310">
        <f t="shared" si="199"/>
        <v>0</v>
      </c>
      <c r="AN310">
        <f t="shared" si="200"/>
        <v>0</v>
      </c>
      <c r="AO310">
        <f t="shared" si="201"/>
        <v>0</v>
      </c>
      <c r="AP310">
        <f t="shared" si="202"/>
        <v>0</v>
      </c>
      <c r="AQ310">
        <f t="shared" si="203"/>
        <v>0</v>
      </c>
      <c r="AR310" s="125">
        <f t="shared" si="209"/>
        <v>0</v>
      </c>
      <c r="AS310">
        <f t="shared" si="204"/>
        <v>0</v>
      </c>
    </row>
    <row r="311" spans="5:45" x14ac:dyDescent="0.3">
      <c r="E311" s="5">
        <f t="shared" si="211"/>
        <v>0</v>
      </c>
      <c r="F311">
        <f t="shared" si="170"/>
        <v>0</v>
      </c>
      <c r="G311">
        <f t="shared" si="171"/>
        <v>0</v>
      </c>
      <c r="H311">
        <f t="shared" si="172"/>
        <v>0</v>
      </c>
      <c r="I311">
        <f t="shared" si="173"/>
        <v>0</v>
      </c>
      <c r="J311">
        <f t="shared" si="174"/>
        <v>0</v>
      </c>
      <c r="K311">
        <f t="shared" si="175"/>
        <v>0</v>
      </c>
      <c r="L311" s="31">
        <f t="shared" si="205"/>
        <v>0</v>
      </c>
      <c r="M311">
        <f t="shared" si="176"/>
        <v>0</v>
      </c>
      <c r="N311">
        <f t="shared" si="177"/>
        <v>0</v>
      </c>
      <c r="O311">
        <f t="shared" si="178"/>
        <v>0</v>
      </c>
      <c r="P311">
        <f t="shared" si="179"/>
        <v>0</v>
      </c>
      <c r="Q311">
        <f t="shared" si="180"/>
        <v>0</v>
      </c>
      <c r="R311">
        <f t="shared" si="181"/>
        <v>0</v>
      </c>
      <c r="S311">
        <f t="shared" si="182"/>
        <v>0</v>
      </c>
      <c r="T311" s="27">
        <f t="shared" si="206"/>
        <v>0</v>
      </c>
      <c r="U311">
        <f t="shared" si="183"/>
        <v>0</v>
      </c>
      <c r="V311">
        <f t="shared" si="184"/>
        <v>0</v>
      </c>
      <c r="W311">
        <f t="shared" si="185"/>
        <v>0</v>
      </c>
      <c r="X311">
        <f t="shared" si="186"/>
        <v>0</v>
      </c>
      <c r="Y311">
        <f t="shared" si="187"/>
        <v>0</v>
      </c>
      <c r="Z311">
        <f t="shared" si="188"/>
        <v>0</v>
      </c>
      <c r="AA311">
        <f t="shared" si="189"/>
        <v>0</v>
      </c>
      <c r="AB311" s="23">
        <f t="shared" si="207"/>
        <v>0</v>
      </c>
      <c r="AC311">
        <f t="shared" si="190"/>
        <v>0</v>
      </c>
      <c r="AD311">
        <f t="shared" si="191"/>
        <v>0</v>
      </c>
      <c r="AE311">
        <f t="shared" si="192"/>
        <v>0</v>
      </c>
      <c r="AF311">
        <f t="shared" si="193"/>
        <v>0</v>
      </c>
      <c r="AG311">
        <f t="shared" si="194"/>
        <v>0</v>
      </c>
      <c r="AH311">
        <f t="shared" si="195"/>
        <v>0</v>
      </c>
      <c r="AI311">
        <f t="shared" si="196"/>
        <v>0</v>
      </c>
      <c r="AJ311" s="19">
        <f t="shared" si="208"/>
        <v>0</v>
      </c>
      <c r="AK311">
        <f t="shared" si="197"/>
        <v>0</v>
      </c>
      <c r="AL311">
        <f t="shared" si="198"/>
        <v>0</v>
      </c>
      <c r="AM311">
        <f t="shared" si="199"/>
        <v>0</v>
      </c>
      <c r="AN311">
        <f t="shared" si="200"/>
        <v>0</v>
      </c>
      <c r="AO311">
        <f t="shared" si="201"/>
        <v>0</v>
      </c>
      <c r="AP311">
        <f t="shared" si="202"/>
        <v>0</v>
      </c>
      <c r="AQ311">
        <f t="shared" si="203"/>
        <v>0</v>
      </c>
      <c r="AR311" s="125">
        <f t="shared" si="209"/>
        <v>0</v>
      </c>
      <c r="AS311">
        <f t="shared" si="204"/>
        <v>0</v>
      </c>
    </row>
    <row r="312" spans="5:45" x14ac:dyDescent="0.3">
      <c r="E312" s="5">
        <f t="shared" si="211"/>
        <v>0</v>
      </c>
      <c r="F312">
        <f t="shared" si="170"/>
        <v>0</v>
      </c>
      <c r="G312">
        <f t="shared" si="171"/>
        <v>0</v>
      </c>
      <c r="H312">
        <f t="shared" si="172"/>
        <v>0</v>
      </c>
      <c r="I312">
        <f t="shared" si="173"/>
        <v>0</v>
      </c>
      <c r="J312">
        <f t="shared" si="174"/>
        <v>0</v>
      </c>
      <c r="K312">
        <f t="shared" si="175"/>
        <v>0</v>
      </c>
      <c r="L312" s="31">
        <f t="shared" si="205"/>
        <v>0</v>
      </c>
      <c r="M312">
        <f t="shared" si="176"/>
        <v>0</v>
      </c>
      <c r="N312">
        <f t="shared" si="177"/>
        <v>0</v>
      </c>
      <c r="O312">
        <f t="shared" si="178"/>
        <v>0</v>
      </c>
      <c r="P312">
        <f t="shared" si="179"/>
        <v>0</v>
      </c>
      <c r="Q312">
        <f t="shared" si="180"/>
        <v>0</v>
      </c>
      <c r="R312">
        <f t="shared" si="181"/>
        <v>0</v>
      </c>
      <c r="S312">
        <f t="shared" si="182"/>
        <v>0</v>
      </c>
      <c r="T312" s="27">
        <f t="shared" si="206"/>
        <v>0</v>
      </c>
      <c r="U312">
        <f t="shared" si="183"/>
        <v>0</v>
      </c>
      <c r="V312">
        <f t="shared" si="184"/>
        <v>0</v>
      </c>
      <c r="W312">
        <f t="shared" si="185"/>
        <v>0</v>
      </c>
      <c r="X312">
        <f t="shared" si="186"/>
        <v>0</v>
      </c>
      <c r="Y312">
        <f t="shared" si="187"/>
        <v>0</v>
      </c>
      <c r="Z312">
        <f t="shared" si="188"/>
        <v>0</v>
      </c>
      <c r="AA312">
        <f t="shared" si="189"/>
        <v>0</v>
      </c>
      <c r="AB312" s="23">
        <f t="shared" si="207"/>
        <v>0</v>
      </c>
      <c r="AC312">
        <f t="shared" si="190"/>
        <v>0</v>
      </c>
      <c r="AD312">
        <f t="shared" si="191"/>
        <v>0</v>
      </c>
      <c r="AE312">
        <f t="shared" si="192"/>
        <v>0</v>
      </c>
      <c r="AF312">
        <f t="shared" si="193"/>
        <v>0</v>
      </c>
      <c r="AG312">
        <f t="shared" si="194"/>
        <v>0</v>
      </c>
      <c r="AH312">
        <f t="shared" si="195"/>
        <v>0</v>
      </c>
      <c r="AI312">
        <f t="shared" si="196"/>
        <v>0</v>
      </c>
      <c r="AJ312" s="19">
        <f t="shared" si="208"/>
        <v>0</v>
      </c>
      <c r="AK312">
        <f t="shared" si="197"/>
        <v>0</v>
      </c>
      <c r="AL312">
        <f t="shared" si="198"/>
        <v>0</v>
      </c>
      <c r="AM312">
        <f t="shared" si="199"/>
        <v>0</v>
      </c>
      <c r="AN312">
        <f t="shared" si="200"/>
        <v>0</v>
      </c>
      <c r="AO312">
        <f t="shared" si="201"/>
        <v>0</v>
      </c>
      <c r="AP312">
        <f t="shared" si="202"/>
        <v>0</v>
      </c>
      <c r="AQ312">
        <f t="shared" si="203"/>
        <v>0</v>
      </c>
      <c r="AR312" s="125">
        <f t="shared" si="209"/>
        <v>0</v>
      </c>
      <c r="AS312">
        <f t="shared" si="204"/>
        <v>0</v>
      </c>
    </row>
    <row r="313" spans="5:45" x14ac:dyDescent="0.3">
      <c r="E313" s="5">
        <f t="shared" si="211"/>
        <v>0</v>
      </c>
      <c r="F313">
        <f t="shared" si="170"/>
        <v>0</v>
      </c>
      <c r="G313">
        <f t="shared" si="171"/>
        <v>0</v>
      </c>
      <c r="H313">
        <f t="shared" si="172"/>
        <v>0</v>
      </c>
      <c r="I313">
        <f t="shared" si="173"/>
        <v>0</v>
      </c>
      <c r="J313">
        <f t="shared" si="174"/>
        <v>0</v>
      </c>
      <c r="K313">
        <f t="shared" si="175"/>
        <v>0</v>
      </c>
      <c r="L313" s="31">
        <f t="shared" si="205"/>
        <v>0</v>
      </c>
      <c r="M313">
        <f t="shared" si="176"/>
        <v>0</v>
      </c>
      <c r="N313">
        <f t="shared" si="177"/>
        <v>0</v>
      </c>
      <c r="O313">
        <f t="shared" si="178"/>
        <v>0</v>
      </c>
      <c r="P313">
        <f t="shared" si="179"/>
        <v>0</v>
      </c>
      <c r="Q313">
        <f t="shared" si="180"/>
        <v>0</v>
      </c>
      <c r="R313">
        <f t="shared" si="181"/>
        <v>0</v>
      </c>
      <c r="S313">
        <f t="shared" si="182"/>
        <v>0</v>
      </c>
      <c r="T313" s="27">
        <f t="shared" si="206"/>
        <v>0</v>
      </c>
      <c r="U313">
        <f t="shared" si="183"/>
        <v>0</v>
      </c>
      <c r="V313">
        <f t="shared" si="184"/>
        <v>0</v>
      </c>
      <c r="W313">
        <f t="shared" si="185"/>
        <v>0</v>
      </c>
      <c r="X313">
        <f t="shared" si="186"/>
        <v>0</v>
      </c>
      <c r="Y313">
        <f t="shared" si="187"/>
        <v>0</v>
      </c>
      <c r="Z313">
        <f t="shared" si="188"/>
        <v>0</v>
      </c>
      <c r="AA313">
        <f t="shared" si="189"/>
        <v>0</v>
      </c>
      <c r="AB313" s="23">
        <f t="shared" si="207"/>
        <v>0</v>
      </c>
      <c r="AC313">
        <f t="shared" si="190"/>
        <v>0</v>
      </c>
      <c r="AD313">
        <f t="shared" si="191"/>
        <v>0</v>
      </c>
      <c r="AE313">
        <f t="shared" si="192"/>
        <v>0</v>
      </c>
      <c r="AF313">
        <f t="shared" si="193"/>
        <v>0</v>
      </c>
      <c r="AG313">
        <f t="shared" si="194"/>
        <v>0</v>
      </c>
      <c r="AH313">
        <f t="shared" si="195"/>
        <v>0</v>
      </c>
      <c r="AI313">
        <f t="shared" si="196"/>
        <v>0</v>
      </c>
      <c r="AJ313" s="19">
        <f t="shared" si="208"/>
        <v>0</v>
      </c>
      <c r="AK313">
        <f t="shared" si="197"/>
        <v>0</v>
      </c>
      <c r="AL313">
        <f t="shared" si="198"/>
        <v>0</v>
      </c>
      <c r="AM313">
        <f t="shared" si="199"/>
        <v>0</v>
      </c>
      <c r="AN313">
        <f t="shared" si="200"/>
        <v>0</v>
      </c>
      <c r="AO313">
        <f t="shared" si="201"/>
        <v>0</v>
      </c>
      <c r="AP313">
        <f t="shared" si="202"/>
        <v>0</v>
      </c>
      <c r="AQ313">
        <f t="shared" si="203"/>
        <v>0</v>
      </c>
      <c r="AR313" s="125">
        <f t="shared" si="209"/>
        <v>0</v>
      </c>
      <c r="AS313">
        <f t="shared" si="204"/>
        <v>0</v>
      </c>
    </row>
    <row r="314" spans="5:45" x14ac:dyDescent="0.3">
      <c r="E314" s="5">
        <f t="shared" si="211"/>
        <v>0</v>
      </c>
      <c r="F314">
        <f t="shared" si="170"/>
        <v>0</v>
      </c>
      <c r="G314">
        <f t="shared" si="171"/>
        <v>0</v>
      </c>
      <c r="H314">
        <f t="shared" si="172"/>
        <v>0</v>
      </c>
      <c r="I314">
        <f t="shared" si="173"/>
        <v>0</v>
      </c>
      <c r="J314">
        <f t="shared" si="174"/>
        <v>0</v>
      </c>
      <c r="K314">
        <f t="shared" si="175"/>
        <v>0</v>
      </c>
      <c r="L314" s="31">
        <f t="shared" si="205"/>
        <v>0</v>
      </c>
      <c r="M314">
        <f t="shared" si="176"/>
        <v>0</v>
      </c>
      <c r="N314">
        <f t="shared" si="177"/>
        <v>0</v>
      </c>
      <c r="O314">
        <f t="shared" si="178"/>
        <v>0</v>
      </c>
      <c r="P314">
        <f t="shared" si="179"/>
        <v>0</v>
      </c>
      <c r="Q314">
        <f t="shared" si="180"/>
        <v>0</v>
      </c>
      <c r="R314">
        <f t="shared" si="181"/>
        <v>0</v>
      </c>
      <c r="S314">
        <f t="shared" si="182"/>
        <v>0</v>
      </c>
      <c r="T314" s="27">
        <f t="shared" si="206"/>
        <v>0</v>
      </c>
      <c r="U314">
        <f t="shared" si="183"/>
        <v>0</v>
      </c>
      <c r="V314">
        <f t="shared" si="184"/>
        <v>0</v>
      </c>
      <c r="W314">
        <f t="shared" si="185"/>
        <v>0</v>
      </c>
      <c r="X314">
        <f t="shared" si="186"/>
        <v>0</v>
      </c>
      <c r="Y314">
        <f t="shared" si="187"/>
        <v>0</v>
      </c>
      <c r="Z314">
        <f t="shared" si="188"/>
        <v>0</v>
      </c>
      <c r="AA314">
        <f t="shared" si="189"/>
        <v>0</v>
      </c>
      <c r="AB314" s="23">
        <f t="shared" si="207"/>
        <v>0</v>
      </c>
      <c r="AC314">
        <f t="shared" si="190"/>
        <v>0</v>
      </c>
      <c r="AD314">
        <f t="shared" si="191"/>
        <v>0</v>
      </c>
      <c r="AE314">
        <f t="shared" si="192"/>
        <v>0</v>
      </c>
      <c r="AF314">
        <f t="shared" si="193"/>
        <v>0</v>
      </c>
      <c r="AG314">
        <f t="shared" si="194"/>
        <v>0</v>
      </c>
      <c r="AH314">
        <f t="shared" si="195"/>
        <v>0</v>
      </c>
      <c r="AI314">
        <f t="shared" si="196"/>
        <v>0</v>
      </c>
      <c r="AJ314" s="19">
        <f t="shared" si="208"/>
        <v>0</v>
      </c>
      <c r="AK314">
        <f t="shared" si="197"/>
        <v>0</v>
      </c>
      <c r="AL314">
        <f t="shared" si="198"/>
        <v>0</v>
      </c>
      <c r="AM314">
        <f t="shared" si="199"/>
        <v>0</v>
      </c>
      <c r="AN314">
        <f t="shared" si="200"/>
        <v>0</v>
      </c>
      <c r="AO314">
        <f t="shared" si="201"/>
        <v>0</v>
      </c>
      <c r="AP314">
        <f t="shared" si="202"/>
        <v>0</v>
      </c>
      <c r="AQ314">
        <f t="shared" si="203"/>
        <v>0</v>
      </c>
      <c r="AR314" s="125">
        <f t="shared" si="209"/>
        <v>0</v>
      </c>
      <c r="AS314">
        <f t="shared" si="204"/>
        <v>0</v>
      </c>
    </row>
    <row r="315" spans="5:45" x14ac:dyDescent="0.3">
      <c r="E315" s="5">
        <f t="shared" si="211"/>
        <v>0</v>
      </c>
      <c r="F315">
        <f t="shared" si="170"/>
        <v>0</v>
      </c>
      <c r="G315">
        <f t="shared" si="171"/>
        <v>0</v>
      </c>
      <c r="H315">
        <f t="shared" si="172"/>
        <v>0</v>
      </c>
      <c r="I315">
        <f t="shared" si="173"/>
        <v>0</v>
      </c>
      <c r="J315">
        <f t="shared" si="174"/>
        <v>0</v>
      </c>
      <c r="K315">
        <f t="shared" si="175"/>
        <v>0</v>
      </c>
      <c r="L315" s="31">
        <f t="shared" si="205"/>
        <v>0</v>
      </c>
      <c r="M315">
        <f t="shared" si="176"/>
        <v>0</v>
      </c>
      <c r="N315">
        <f t="shared" si="177"/>
        <v>0</v>
      </c>
      <c r="O315">
        <f t="shared" si="178"/>
        <v>0</v>
      </c>
      <c r="P315">
        <f t="shared" si="179"/>
        <v>0</v>
      </c>
      <c r="Q315">
        <f t="shared" si="180"/>
        <v>0</v>
      </c>
      <c r="R315">
        <f t="shared" si="181"/>
        <v>0</v>
      </c>
      <c r="S315">
        <f t="shared" si="182"/>
        <v>0</v>
      </c>
      <c r="T315" s="27">
        <f t="shared" si="206"/>
        <v>0</v>
      </c>
      <c r="U315">
        <f t="shared" si="183"/>
        <v>0</v>
      </c>
      <c r="V315">
        <f t="shared" si="184"/>
        <v>0</v>
      </c>
      <c r="W315">
        <f t="shared" si="185"/>
        <v>0</v>
      </c>
      <c r="X315">
        <f t="shared" si="186"/>
        <v>0</v>
      </c>
      <c r="Y315">
        <f t="shared" si="187"/>
        <v>0</v>
      </c>
      <c r="Z315">
        <f t="shared" si="188"/>
        <v>0</v>
      </c>
      <c r="AA315">
        <f t="shared" si="189"/>
        <v>0</v>
      </c>
      <c r="AB315" s="23">
        <f t="shared" si="207"/>
        <v>0</v>
      </c>
      <c r="AC315">
        <f t="shared" si="190"/>
        <v>0</v>
      </c>
      <c r="AD315">
        <f t="shared" si="191"/>
        <v>0</v>
      </c>
      <c r="AE315">
        <f t="shared" si="192"/>
        <v>0</v>
      </c>
      <c r="AF315">
        <f t="shared" si="193"/>
        <v>0</v>
      </c>
      <c r="AG315">
        <f t="shared" si="194"/>
        <v>0</v>
      </c>
      <c r="AH315">
        <f t="shared" si="195"/>
        <v>0</v>
      </c>
      <c r="AI315">
        <f t="shared" si="196"/>
        <v>0</v>
      </c>
      <c r="AJ315" s="19">
        <f t="shared" si="208"/>
        <v>0</v>
      </c>
      <c r="AK315">
        <f t="shared" si="197"/>
        <v>0</v>
      </c>
      <c r="AL315">
        <f t="shared" si="198"/>
        <v>0</v>
      </c>
      <c r="AM315">
        <f t="shared" si="199"/>
        <v>0</v>
      </c>
      <c r="AN315">
        <f t="shared" si="200"/>
        <v>0</v>
      </c>
      <c r="AO315">
        <f t="shared" si="201"/>
        <v>0</v>
      </c>
      <c r="AP315">
        <f t="shared" si="202"/>
        <v>0</v>
      </c>
      <c r="AQ315">
        <f t="shared" si="203"/>
        <v>0</v>
      </c>
      <c r="AR315" s="125">
        <f t="shared" si="209"/>
        <v>0</v>
      </c>
      <c r="AS315">
        <f t="shared" si="204"/>
        <v>0</v>
      </c>
    </row>
    <row r="316" spans="5:45" x14ac:dyDescent="0.3">
      <c r="E316" s="5">
        <f t="shared" si="211"/>
        <v>0</v>
      </c>
      <c r="F316">
        <f t="shared" si="170"/>
        <v>0</v>
      </c>
      <c r="G316">
        <f t="shared" si="171"/>
        <v>0</v>
      </c>
      <c r="H316">
        <f t="shared" si="172"/>
        <v>0</v>
      </c>
      <c r="I316">
        <f t="shared" si="173"/>
        <v>0</v>
      </c>
      <c r="J316">
        <f t="shared" si="174"/>
        <v>0</v>
      </c>
      <c r="K316">
        <f t="shared" si="175"/>
        <v>0</v>
      </c>
      <c r="L316" s="31">
        <f t="shared" si="205"/>
        <v>0</v>
      </c>
      <c r="M316">
        <f t="shared" si="176"/>
        <v>0</v>
      </c>
      <c r="N316">
        <f t="shared" si="177"/>
        <v>0</v>
      </c>
      <c r="O316">
        <f t="shared" si="178"/>
        <v>0</v>
      </c>
      <c r="P316">
        <f t="shared" si="179"/>
        <v>0</v>
      </c>
      <c r="Q316">
        <f t="shared" si="180"/>
        <v>0</v>
      </c>
      <c r="R316">
        <f t="shared" si="181"/>
        <v>0</v>
      </c>
      <c r="S316">
        <f t="shared" si="182"/>
        <v>0</v>
      </c>
      <c r="T316" s="27">
        <f t="shared" si="206"/>
        <v>0</v>
      </c>
      <c r="U316">
        <f t="shared" si="183"/>
        <v>0</v>
      </c>
      <c r="V316">
        <f t="shared" si="184"/>
        <v>0</v>
      </c>
      <c r="W316">
        <f t="shared" si="185"/>
        <v>0</v>
      </c>
      <c r="X316">
        <f t="shared" si="186"/>
        <v>0</v>
      </c>
      <c r="Y316">
        <f t="shared" si="187"/>
        <v>0</v>
      </c>
      <c r="Z316">
        <f t="shared" si="188"/>
        <v>0</v>
      </c>
      <c r="AA316">
        <f t="shared" si="189"/>
        <v>0</v>
      </c>
      <c r="AB316" s="23">
        <f t="shared" si="207"/>
        <v>0</v>
      </c>
      <c r="AC316">
        <f t="shared" si="190"/>
        <v>0</v>
      </c>
      <c r="AD316">
        <f t="shared" si="191"/>
        <v>0</v>
      </c>
      <c r="AE316">
        <f t="shared" si="192"/>
        <v>0</v>
      </c>
      <c r="AF316">
        <f t="shared" si="193"/>
        <v>0</v>
      </c>
      <c r="AG316">
        <f t="shared" si="194"/>
        <v>0</v>
      </c>
      <c r="AH316">
        <f t="shared" si="195"/>
        <v>0</v>
      </c>
      <c r="AI316">
        <f t="shared" si="196"/>
        <v>0</v>
      </c>
      <c r="AJ316" s="19">
        <f t="shared" si="208"/>
        <v>0</v>
      </c>
      <c r="AK316">
        <f t="shared" si="197"/>
        <v>0</v>
      </c>
      <c r="AL316">
        <f t="shared" si="198"/>
        <v>0</v>
      </c>
      <c r="AM316">
        <f t="shared" si="199"/>
        <v>0</v>
      </c>
      <c r="AN316">
        <f t="shared" si="200"/>
        <v>0</v>
      </c>
      <c r="AO316">
        <f t="shared" si="201"/>
        <v>0</v>
      </c>
      <c r="AP316">
        <f t="shared" si="202"/>
        <v>0</v>
      </c>
      <c r="AQ316">
        <f t="shared" si="203"/>
        <v>0</v>
      </c>
      <c r="AR316" s="125">
        <f t="shared" si="209"/>
        <v>0</v>
      </c>
      <c r="AS316">
        <f t="shared" si="204"/>
        <v>0</v>
      </c>
    </row>
    <row r="317" spans="5:45" x14ac:dyDescent="0.3">
      <c r="E317" s="5">
        <f t="shared" si="211"/>
        <v>0</v>
      </c>
      <c r="F317">
        <f t="shared" si="170"/>
        <v>0</v>
      </c>
      <c r="G317">
        <f t="shared" si="171"/>
        <v>0</v>
      </c>
      <c r="H317">
        <f t="shared" si="172"/>
        <v>0</v>
      </c>
      <c r="I317">
        <f t="shared" si="173"/>
        <v>0</v>
      </c>
      <c r="J317">
        <f t="shared" si="174"/>
        <v>0</v>
      </c>
      <c r="K317">
        <f t="shared" si="175"/>
        <v>0</v>
      </c>
      <c r="L317" s="31">
        <f t="shared" si="205"/>
        <v>0</v>
      </c>
      <c r="M317">
        <f t="shared" si="176"/>
        <v>0</v>
      </c>
      <c r="N317">
        <f t="shared" si="177"/>
        <v>0</v>
      </c>
      <c r="O317">
        <f t="shared" si="178"/>
        <v>0</v>
      </c>
      <c r="P317">
        <f t="shared" si="179"/>
        <v>0</v>
      </c>
      <c r="Q317">
        <f t="shared" si="180"/>
        <v>0</v>
      </c>
      <c r="R317">
        <f t="shared" si="181"/>
        <v>0</v>
      </c>
      <c r="S317">
        <f t="shared" si="182"/>
        <v>0</v>
      </c>
      <c r="T317" s="27">
        <f t="shared" si="206"/>
        <v>0</v>
      </c>
      <c r="U317">
        <f t="shared" si="183"/>
        <v>0</v>
      </c>
      <c r="V317">
        <f t="shared" si="184"/>
        <v>0</v>
      </c>
      <c r="W317">
        <f t="shared" si="185"/>
        <v>0</v>
      </c>
      <c r="X317">
        <f t="shared" si="186"/>
        <v>0</v>
      </c>
      <c r="Y317">
        <f t="shared" si="187"/>
        <v>0</v>
      </c>
      <c r="Z317">
        <f t="shared" si="188"/>
        <v>0</v>
      </c>
      <c r="AA317">
        <f t="shared" si="189"/>
        <v>0</v>
      </c>
      <c r="AB317" s="23">
        <f t="shared" si="207"/>
        <v>0</v>
      </c>
      <c r="AC317">
        <f t="shared" si="190"/>
        <v>0</v>
      </c>
      <c r="AD317">
        <f t="shared" si="191"/>
        <v>0</v>
      </c>
      <c r="AE317">
        <f t="shared" si="192"/>
        <v>0</v>
      </c>
      <c r="AF317">
        <f t="shared" si="193"/>
        <v>0</v>
      </c>
      <c r="AG317">
        <f t="shared" si="194"/>
        <v>0</v>
      </c>
      <c r="AH317">
        <f t="shared" si="195"/>
        <v>0</v>
      </c>
      <c r="AI317">
        <f t="shared" si="196"/>
        <v>0</v>
      </c>
      <c r="AJ317" s="19">
        <f t="shared" si="208"/>
        <v>0</v>
      </c>
      <c r="AK317">
        <f t="shared" si="197"/>
        <v>0</v>
      </c>
      <c r="AL317">
        <f t="shared" si="198"/>
        <v>0</v>
      </c>
      <c r="AM317">
        <f t="shared" si="199"/>
        <v>0</v>
      </c>
      <c r="AN317">
        <f t="shared" si="200"/>
        <v>0</v>
      </c>
      <c r="AO317">
        <f t="shared" si="201"/>
        <v>0</v>
      </c>
      <c r="AP317">
        <f t="shared" si="202"/>
        <v>0</v>
      </c>
      <c r="AQ317">
        <f t="shared" si="203"/>
        <v>0</v>
      </c>
      <c r="AR317" s="125">
        <f t="shared" si="209"/>
        <v>0</v>
      </c>
      <c r="AS317">
        <f t="shared" si="204"/>
        <v>0</v>
      </c>
    </row>
    <row r="318" spans="5:45" x14ac:dyDescent="0.3">
      <c r="E318" s="5">
        <f t="shared" si="211"/>
        <v>0</v>
      </c>
      <c r="F318">
        <f t="shared" si="170"/>
        <v>0</v>
      </c>
      <c r="G318">
        <f t="shared" si="171"/>
        <v>0</v>
      </c>
      <c r="H318">
        <f t="shared" si="172"/>
        <v>0</v>
      </c>
      <c r="I318">
        <f t="shared" si="173"/>
        <v>0</v>
      </c>
      <c r="J318">
        <f t="shared" si="174"/>
        <v>0</v>
      </c>
      <c r="K318">
        <f t="shared" si="175"/>
        <v>0</v>
      </c>
      <c r="L318" s="31">
        <f t="shared" si="205"/>
        <v>0</v>
      </c>
      <c r="M318">
        <f t="shared" si="176"/>
        <v>0</v>
      </c>
      <c r="N318">
        <f t="shared" si="177"/>
        <v>0</v>
      </c>
      <c r="O318">
        <f t="shared" si="178"/>
        <v>0</v>
      </c>
      <c r="P318">
        <f t="shared" si="179"/>
        <v>0</v>
      </c>
      <c r="Q318">
        <f t="shared" si="180"/>
        <v>0</v>
      </c>
      <c r="R318">
        <f t="shared" si="181"/>
        <v>0</v>
      </c>
      <c r="S318">
        <f t="shared" si="182"/>
        <v>0</v>
      </c>
      <c r="T318" s="27">
        <f t="shared" si="206"/>
        <v>0</v>
      </c>
      <c r="U318">
        <f t="shared" si="183"/>
        <v>0</v>
      </c>
      <c r="V318">
        <f t="shared" si="184"/>
        <v>0</v>
      </c>
      <c r="W318">
        <f t="shared" si="185"/>
        <v>0</v>
      </c>
      <c r="X318">
        <f t="shared" si="186"/>
        <v>0</v>
      </c>
      <c r="Y318">
        <f t="shared" si="187"/>
        <v>0</v>
      </c>
      <c r="Z318">
        <f t="shared" si="188"/>
        <v>0</v>
      </c>
      <c r="AA318">
        <f t="shared" si="189"/>
        <v>0</v>
      </c>
      <c r="AB318" s="23">
        <f t="shared" si="207"/>
        <v>0</v>
      </c>
      <c r="AC318">
        <f t="shared" si="190"/>
        <v>0</v>
      </c>
      <c r="AD318">
        <f t="shared" si="191"/>
        <v>0</v>
      </c>
      <c r="AE318">
        <f t="shared" si="192"/>
        <v>0</v>
      </c>
      <c r="AF318">
        <f t="shared" si="193"/>
        <v>0</v>
      </c>
      <c r="AG318">
        <f t="shared" si="194"/>
        <v>0</v>
      </c>
      <c r="AH318">
        <f t="shared" si="195"/>
        <v>0</v>
      </c>
      <c r="AI318">
        <f t="shared" si="196"/>
        <v>0</v>
      </c>
      <c r="AJ318" s="19">
        <f t="shared" si="208"/>
        <v>0</v>
      </c>
      <c r="AK318">
        <f t="shared" si="197"/>
        <v>0</v>
      </c>
      <c r="AL318">
        <f t="shared" si="198"/>
        <v>0</v>
      </c>
      <c r="AM318">
        <f t="shared" si="199"/>
        <v>0</v>
      </c>
      <c r="AN318">
        <f t="shared" si="200"/>
        <v>0</v>
      </c>
      <c r="AO318">
        <f t="shared" si="201"/>
        <v>0</v>
      </c>
      <c r="AP318">
        <f t="shared" si="202"/>
        <v>0</v>
      </c>
      <c r="AQ318">
        <f t="shared" si="203"/>
        <v>0</v>
      </c>
      <c r="AR318" s="125">
        <f t="shared" si="209"/>
        <v>0</v>
      </c>
      <c r="AS318">
        <f t="shared" si="204"/>
        <v>0</v>
      </c>
    </row>
    <row r="319" spans="5:45" x14ac:dyDescent="0.3">
      <c r="E319" s="5">
        <f t="shared" si="211"/>
        <v>0</v>
      </c>
      <c r="F319">
        <f t="shared" si="170"/>
        <v>0</v>
      </c>
      <c r="G319">
        <f t="shared" si="171"/>
        <v>0</v>
      </c>
      <c r="H319">
        <f t="shared" si="172"/>
        <v>0</v>
      </c>
      <c r="I319">
        <f t="shared" si="173"/>
        <v>0</v>
      </c>
      <c r="J319">
        <f t="shared" si="174"/>
        <v>0</v>
      </c>
      <c r="K319">
        <f t="shared" si="175"/>
        <v>0</v>
      </c>
      <c r="L319" s="31">
        <f t="shared" si="205"/>
        <v>0</v>
      </c>
      <c r="M319">
        <f t="shared" si="176"/>
        <v>0</v>
      </c>
      <c r="N319">
        <f t="shared" si="177"/>
        <v>0</v>
      </c>
      <c r="O319">
        <f t="shared" si="178"/>
        <v>0</v>
      </c>
      <c r="P319">
        <f t="shared" si="179"/>
        <v>0</v>
      </c>
      <c r="Q319">
        <f t="shared" si="180"/>
        <v>0</v>
      </c>
      <c r="R319">
        <f t="shared" si="181"/>
        <v>0</v>
      </c>
      <c r="S319">
        <f t="shared" si="182"/>
        <v>0</v>
      </c>
      <c r="T319" s="27">
        <f t="shared" si="206"/>
        <v>0</v>
      </c>
      <c r="U319">
        <f t="shared" si="183"/>
        <v>0</v>
      </c>
      <c r="V319">
        <f t="shared" si="184"/>
        <v>0</v>
      </c>
      <c r="W319">
        <f t="shared" si="185"/>
        <v>0</v>
      </c>
      <c r="X319">
        <f t="shared" si="186"/>
        <v>0</v>
      </c>
      <c r="Y319">
        <f t="shared" si="187"/>
        <v>0</v>
      </c>
      <c r="Z319">
        <f t="shared" si="188"/>
        <v>0</v>
      </c>
      <c r="AA319">
        <f t="shared" si="189"/>
        <v>0</v>
      </c>
      <c r="AB319" s="23">
        <f t="shared" si="207"/>
        <v>0</v>
      </c>
      <c r="AC319">
        <f t="shared" si="190"/>
        <v>0</v>
      </c>
      <c r="AD319">
        <f t="shared" si="191"/>
        <v>0</v>
      </c>
      <c r="AE319">
        <f t="shared" si="192"/>
        <v>0</v>
      </c>
      <c r="AF319">
        <f t="shared" si="193"/>
        <v>0</v>
      </c>
      <c r="AG319">
        <f t="shared" si="194"/>
        <v>0</v>
      </c>
      <c r="AH319">
        <f t="shared" si="195"/>
        <v>0</v>
      </c>
      <c r="AI319">
        <f t="shared" si="196"/>
        <v>0</v>
      </c>
      <c r="AJ319" s="19">
        <f t="shared" si="208"/>
        <v>0</v>
      </c>
      <c r="AK319">
        <f t="shared" si="197"/>
        <v>0</v>
      </c>
      <c r="AL319">
        <f t="shared" si="198"/>
        <v>0</v>
      </c>
      <c r="AM319">
        <f t="shared" si="199"/>
        <v>0</v>
      </c>
      <c r="AN319">
        <f t="shared" si="200"/>
        <v>0</v>
      </c>
      <c r="AO319">
        <f t="shared" si="201"/>
        <v>0</v>
      </c>
      <c r="AP319">
        <f t="shared" si="202"/>
        <v>0</v>
      </c>
      <c r="AQ319">
        <f t="shared" si="203"/>
        <v>0</v>
      </c>
      <c r="AR319" s="125">
        <f t="shared" si="209"/>
        <v>0</v>
      </c>
      <c r="AS319">
        <f t="shared" si="204"/>
        <v>0</v>
      </c>
    </row>
    <row r="320" spans="5:45" x14ac:dyDescent="0.3">
      <c r="E320" s="5">
        <f t="shared" si="211"/>
        <v>0</v>
      </c>
      <c r="F320">
        <f t="shared" si="170"/>
        <v>0</v>
      </c>
      <c r="G320">
        <f t="shared" si="171"/>
        <v>0</v>
      </c>
      <c r="H320">
        <f t="shared" si="172"/>
        <v>0</v>
      </c>
      <c r="I320">
        <f t="shared" si="173"/>
        <v>0</v>
      </c>
      <c r="J320">
        <f t="shared" si="174"/>
        <v>0</v>
      </c>
      <c r="K320">
        <f t="shared" si="175"/>
        <v>0</v>
      </c>
      <c r="L320" s="31">
        <f t="shared" si="205"/>
        <v>0</v>
      </c>
      <c r="M320">
        <f t="shared" si="176"/>
        <v>0</v>
      </c>
      <c r="N320">
        <f t="shared" si="177"/>
        <v>0</v>
      </c>
      <c r="O320">
        <f t="shared" si="178"/>
        <v>0</v>
      </c>
      <c r="P320">
        <f t="shared" si="179"/>
        <v>0</v>
      </c>
      <c r="Q320">
        <f t="shared" si="180"/>
        <v>0</v>
      </c>
      <c r="R320">
        <f t="shared" si="181"/>
        <v>0</v>
      </c>
      <c r="S320">
        <f t="shared" si="182"/>
        <v>0</v>
      </c>
      <c r="T320" s="27">
        <f t="shared" si="206"/>
        <v>0</v>
      </c>
      <c r="U320">
        <f t="shared" si="183"/>
        <v>0</v>
      </c>
      <c r="V320">
        <f t="shared" si="184"/>
        <v>0</v>
      </c>
      <c r="W320">
        <f t="shared" si="185"/>
        <v>0</v>
      </c>
      <c r="X320">
        <f t="shared" si="186"/>
        <v>0</v>
      </c>
      <c r="Y320">
        <f t="shared" si="187"/>
        <v>0</v>
      </c>
      <c r="Z320">
        <f t="shared" si="188"/>
        <v>0</v>
      </c>
      <c r="AA320">
        <f t="shared" si="189"/>
        <v>0</v>
      </c>
      <c r="AB320" s="23">
        <f t="shared" si="207"/>
        <v>0</v>
      </c>
      <c r="AC320">
        <f t="shared" si="190"/>
        <v>0</v>
      </c>
      <c r="AD320">
        <f t="shared" si="191"/>
        <v>0</v>
      </c>
      <c r="AE320">
        <f t="shared" si="192"/>
        <v>0</v>
      </c>
      <c r="AF320">
        <f t="shared" si="193"/>
        <v>0</v>
      </c>
      <c r="AG320">
        <f t="shared" si="194"/>
        <v>0</v>
      </c>
      <c r="AH320">
        <f t="shared" si="195"/>
        <v>0</v>
      </c>
      <c r="AI320">
        <f t="shared" si="196"/>
        <v>0</v>
      </c>
      <c r="AJ320" s="19">
        <f t="shared" si="208"/>
        <v>0</v>
      </c>
      <c r="AK320">
        <f t="shared" si="197"/>
        <v>0</v>
      </c>
      <c r="AL320">
        <f t="shared" si="198"/>
        <v>0</v>
      </c>
      <c r="AM320">
        <f t="shared" si="199"/>
        <v>0</v>
      </c>
      <c r="AN320">
        <f t="shared" si="200"/>
        <v>0</v>
      </c>
      <c r="AO320">
        <f t="shared" si="201"/>
        <v>0</v>
      </c>
      <c r="AP320">
        <f t="shared" si="202"/>
        <v>0</v>
      </c>
      <c r="AQ320">
        <f t="shared" si="203"/>
        <v>0</v>
      </c>
      <c r="AR320" s="125">
        <f t="shared" si="209"/>
        <v>0</v>
      </c>
      <c r="AS320">
        <f t="shared" si="204"/>
        <v>0</v>
      </c>
    </row>
    <row r="321" spans="5:45" x14ac:dyDescent="0.3">
      <c r="E321" s="5">
        <f t="shared" si="211"/>
        <v>0</v>
      </c>
      <c r="F321">
        <f t="shared" si="170"/>
        <v>0</v>
      </c>
      <c r="G321">
        <f t="shared" si="171"/>
        <v>0</v>
      </c>
      <c r="H321">
        <f t="shared" si="172"/>
        <v>0</v>
      </c>
      <c r="I321">
        <f t="shared" si="173"/>
        <v>0</v>
      </c>
      <c r="J321">
        <f t="shared" si="174"/>
        <v>0</v>
      </c>
      <c r="K321">
        <f t="shared" si="175"/>
        <v>0</v>
      </c>
      <c r="L321" s="31">
        <f t="shared" si="205"/>
        <v>0</v>
      </c>
      <c r="M321">
        <f t="shared" si="176"/>
        <v>0</v>
      </c>
      <c r="N321">
        <f t="shared" si="177"/>
        <v>0</v>
      </c>
      <c r="O321">
        <f t="shared" si="178"/>
        <v>0</v>
      </c>
      <c r="P321">
        <f t="shared" si="179"/>
        <v>0</v>
      </c>
      <c r="Q321">
        <f t="shared" si="180"/>
        <v>0</v>
      </c>
      <c r="R321">
        <f t="shared" si="181"/>
        <v>0</v>
      </c>
      <c r="S321">
        <f t="shared" si="182"/>
        <v>0</v>
      </c>
      <c r="T321" s="27">
        <f t="shared" si="206"/>
        <v>0</v>
      </c>
      <c r="U321">
        <f t="shared" si="183"/>
        <v>0</v>
      </c>
      <c r="V321">
        <f t="shared" si="184"/>
        <v>0</v>
      </c>
      <c r="W321">
        <f t="shared" si="185"/>
        <v>0</v>
      </c>
      <c r="X321">
        <f t="shared" si="186"/>
        <v>0</v>
      </c>
      <c r="Y321">
        <f t="shared" si="187"/>
        <v>0</v>
      </c>
      <c r="Z321">
        <f t="shared" si="188"/>
        <v>0</v>
      </c>
      <c r="AA321">
        <f t="shared" si="189"/>
        <v>0</v>
      </c>
      <c r="AB321" s="23">
        <f t="shared" si="207"/>
        <v>0</v>
      </c>
      <c r="AC321">
        <f t="shared" si="190"/>
        <v>0</v>
      </c>
      <c r="AD321">
        <f t="shared" si="191"/>
        <v>0</v>
      </c>
      <c r="AE321">
        <f t="shared" si="192"/>
        <v>0</v>
      </c>
      <c r="AF321">
        <f t="shared" si="193"/>
        <v>0</v>
      </c>
      <c r="AG321">
        <f t="shared" si="194"/>
        <v>0</v>
      </c>
      <c r="AH321">
        <f t="shared" si="195"/>
        <v>0</v>
      </c>
      <c r="AI321">
        <f t="shared" si="196"/>
        <v>0</v>
      </c>
      <c r="AJ321" s="19">
        <f t="shared" si="208"/>
        <v>0</v>
      </c>
      <c r="AK321">
        <f t="shared" si="197"/>
        <v>0</v>
      </c>
      <c r="AL321">
        <f t="shared" si="198"/>
        <v>0</v>
      </c>
      <c r="AM321">
        <f t="shared" si="199"/>
        <v>0</v>
      </c>
      <c r="AN321">
        <f t="shared" si="200"/>
        <v>0</v>
      </c>
      <c r="AO321">
        <f t="shared" si="201"/>
        <v>0</v>
      </c>
      <c r="AP321">
        <f t="shared" si="202"/>
        <v>0</v>
      </c>
      <c r="AQ321">
        <f t="shared" si="203"/>
        <v>0</v>
      </c>
      <c r="AR321" s="125">
        <f t="shared" si="209"/>
        <v>0</v>
      </c>
      <c r="AS321">
        <f t="shared" si="204"/>
        <v>0</v>
      </c>
    </row>
    <row r="322" spans="5:45" x14ac:dyDescent="0.3">
      <c r="E322" s="5">
        <f t="shared" si="211"/>
        <v>0</v>
      </c>
      <c r="F322">
        <f t="shared" si="170"/>
        <v>0</v>
      </c>
      <c r="G322">
        <f t="shared" si="171"/>
        <v>0</v>
      </c>
      <c r="H322">
        <f t="shared" si="172"/>
        <v>0</v>
      </c>
      <c r="I322">
        <f t="shared" si="173"/>
        <v>0</v>
      </c>
      <c r="J322">
        <f t="shared" si="174"/>
        <v>0</v>
      </c>
      <c r="K322">
        <f t="shared" si="175"/>
        <v>0</v>
      </c>
      <c r="L322" s="31">
        <f t="shared" si="205"/>
        <v>0</v>
      </c>
      <c r="M322">
        <f t="shared" si="176"/>
        <v>0</v>
      </c>
      <c r="N322">
        <f t="shared" si="177"/>
        <v>0</v>
      </c>
      <c r="O322">
        <f t="shared" si="178"/>
        <v>0</v>
      </c>
      <c r="P322">
        <f t="shared" si="179"/>
        <v>0</v>
      </c>
      <c r="Q322">
        <f t="shared" si="180"/>
        <v>0</v>
      </c>
      <c r="R322">
        <f t="shared" si="181"/>
        <v>0</v>
      </c>
      <c r="S322">
        <f t="shared" si="182"/>
        <v>0</v>
      </c>
      <c r="T322" s="27">
        <f t="shared" si="206"/>
        <v>0</v>
      </c>
      <c r="U322">
        <f t="shared" si="183"/>
        <v>0</v>
      </c>
      <c r="V322">
        <f t="shared" si="184"/>
        <v>0</v>
      </c>
      <c r="W322">
        <f t="shared" si="185"/>
        <v>0</v>
      </c>
      <c r="X322">
        <f t="shared" si="186"/>
        <v>0</v>
      </c>
      <c r="Y322">
        <f t="shared" si="187"/>
        <v>0</v>
      </c>
      <c r="Z322">
        <f t="shared" si="188"/>
        <v>0</v>
      </c>
      <c r="AA322">
        <f t="shared" si="189"/>
        <v>0</v>
      </c>
      <c r="AB322" s="23">
        <f t="shared" si="207"/>
        <v>0</v>
      </c>
      <c r="AC322">
        <f t="shared" si="190"/>
        <v>0</v>
      </c>
      <c r="AD322">
        <f t="shared" si="191"/>
        <v>0</v>
      </c>
      <c r="AE322">
        <f t="shared" si="192"/>
        <v>0</v>
      </c>
      <c r="AF322">
        <f t="shared" si="193"/>
        <v>0</v>
      </c>
      <c r="AG322">
        <f t="shared" si="194"/>
        <v>0</v>
      </c>
      <c r="AH322">
        <f t="shared" si="195"/>
        <v>0</v>
      </c>
      <c r="AI322">
        <f t="shared" si="196"/>
        <v>0</v>
      </c>
      <c r="AJ322" s="19">
        <f t="shared" si="208"/>
        <v>0</v>
      </c>
      <c r="AK322">
        <f t="shared" si="197"/>
        <v>0</v>
      </c>
      <c r="AL322">
        <f t="shared" si="198"/>
        <v>0</v>
      </c>
      <c r="AM322">
        <f t="shared" si="199"/>
        <v>0</v>
      </c>
      <c r="AN322">
        <f t="shared" si="200"/>
        <v>0</v>
      </c>
      <c r="AO322">
        <f t="shared" si="201"/>
        <v>0</v>
      </c>
      <c r="AP322">
        <f t="shared" si="202"/>
        <v>0</v>
      </c>
      <c r="AQ322">
        <f t="shared" si="203"/>
        <v>0</v>
      </c>
      <c r="AR322" s="125">
        <f t="shared" si="209"/>
        <v>0</v>
      </c>
      <c r="AS322">
        <f t="shared" si="204"/>
        <v>0</v>
      </c>
    </row>
    <row r="323" spans="5:45" x14ac:dyDescent="0.3">
      <c r="E323" s="5">
        <f t="shared" si="211"/>
        <v>0</v>
      </c>
      <c r="F323">
        <f t="shared" si="170"/>
        <v>0</v>
      </c>
      <c r="G323">
        <f t="shared" si="171"/>
        <v>0</v>
      </c>
      <c r="H323">
        <f t="shared" si="172"/>
        <v>0</v>
      </c>
      <c r="I323">
        <f t="shared" si="173"/>
        <v>0</v>
      </c>
      <c r="J323">
        <f t="shared" si="174"/>
        <v>0</v>
      </c>
      <c r="K323">
        <f t="shared" si="175"/>
        <v>0</v>
      </c>
      <c r="L323" s="31">
        <f t="shared" si="205"/>
        <v>0</v>
      </c>
      <c r="M323">
        <f t="shared" si="176"/>
        <v>0</v>
      </c>
      <c r="N323">
        <f t="shared" si="177"/>
        <v>0</v>
      </c>
      <c r="O323">
        <f t="shared" si="178"/>
        <v>0</v>
      </c>
      <c r="P323">
        <f t="shared" si="179"/>
        <v>0</v>
      </c>
      <c r="Q323">
        <f t="shared" si="180"/>
        <v>0</v>
      </c>
      <c r="R323">
        <f t="shared" si="181"/>
        <v>0</v>
      </c>
      <c r="S323">
        <f t="shared" si="182"/>
        <v>0</v>
      </c>
      <c r="T323" s="27">
        <f t="shared" si="206"/>
        <v>0</v>
      </c>
      <c r="U323">
        <f t="shared" si="183"/>
        <v>0</v>
      </c>
      <c r="V323">
        <f t="shared" si="184"/>
        <v>0</v>
      </c>
      <c r="W323">
        <f t="shared" si="185"/>
        <v>0</v>
      </c>
      <c r="X323">
        <f t="shared" si="186"/>
        <v>0</v>
      </c>
      <c r="Y323">
        <f t="shared" si="187"/>
        <v>0</v>
      </c>
      <c r="Z323">
        <f t="shared" si="188"/>
        <v>0</v>
      </c>
      <c r="AA323">
        <f t="shared" si="189"/>
        <v>0</v>
      </c>
      <c r="AB323" s="23">
        <f t="shared" si="207"/>
        <v>0</v>
      </c>
      <c r="AC323">
        <f t="shared" si="190"/>
        <v>0</v>
      </c>
      <c r="AD323">
        <f t="shared" si="191"/>
        <v>0</v>
      </c>
      <c r="AE323">
        <f t="shared" si="192"/>
        <v>0</v>
      </c>
      <c r="AF323">
        <f t="shared" si="193"/>
        <v>0</v>
      </c>
      <c r="AG323">
        <f t="shared" si="194"/>
        <v>0</v>
      </c>
      <c r="AH323">
        <f t="shared" si="195"/>
        <v>0</v>
      </c>
      <c r="AI323">
        <f t="shared" si="196"/>
        <v>0</v>
      </c>
      <c r="AJ323" s="19">
        <f t="shared" si="208"/>
        <v>0</v>
      </c>
      <c r="AK323">
        <f t="shared" si="197"/>
        <v>0</v>
      </c>
      <c r="AL323">
        <f t="shared" si="198"/>
        <v>0</v>
      </c>
      <c r="AM323">
        <f t="shared" si="199"/>
        <v>0</v>
      </c>
      <c r="AN323">
        <f t="shared" si="200"/>
        <v>0</v>
      </c>
      <c r="AO323">
        <f t="shared" si="201"/>
        <v>0</v>
      </c>
      <c r="AP323">
        <f t="shared" si="202"/>
        <v>0</v>
      </c>
      <c r="AQ323">
        <f t="shared" si="203"/>
        <v>0</v>
      </c>
      <c r="AR323" s="125">
        <f t="shared" si="209"/>
        <v>0</v>
      </c>
      <c r="AS323">
        <f t="shared" si="204"/>
        <v>0</v>
      </c>
    </row>
    <row r="324" spans="5:45" x14ac:dyDescent="0.3">
      <c r="E324" s="5">
        <f t="shared" si="211"/>
        <v>0</v>
      </c>
      <c r="F324">
        <f t="shared" si="170"/>
        <v>0</v>
      </c>
      <c r="G324">
        <f t="shared" si="171"/>
        <v>0</v>
      </c>
      <c r="H324">
        <f t="shared" si="172"/>
        <v>0</v>
      </c>
      <c r="I324">
        <f t="shared" si="173"/>
        <v>0</v>
      </c>
      <c r="J324">
        <f t="shared" si="174"/>
        <v>0</v>
      </c>
      <c r="K324">
        <f t="shared" si="175"/>
        <v>0</v>
      </c>
      <c r="L324" s="31">
        <f t="shared" si="205"/>
        <v>0</v>
      </c>
      <c r="M324">
        <f t="shared" si="176"/>
        <v>0</v>
      </c>
      <c r="N324">
        <f t="shared" si="177"/>
        <v>0</v>
      </c>
      <c r="O324">
        <f t="shared" si="178"/>
        <v>0</v>
      </c>
      <c r="P324">
        <f t="shared" si="179"/>
        <v>0</v>
      </c>
      <c r="Q324">
        <f t="shared" si="180"/>
        <v>0</v>
      </c>
      <c r="R324">
        <f t="shared" si="181"/>
        <v>0</v>
      </c>
      <c r="S324">
        <f t="shared" si="182"/>
        <v>0</v>
      </c>
      <c r="T324" s="27">
        <f t="shared" si="206"/>
        <v>0</v>
      </c>
      <c r="U324">
        <f t="shared" si="183"/>
        <v>0</v>
      </c>
      <c r="V324">
        <f t="shared" si="184"/>
        <v>0</v>
      </c>
      <c r="W324">
        <f t="shared" si="185"/>
        <v>0</v>
      </c>
      <c r="X324">
        <f t="shared" si="186"/>
        <v>0</v>
      </c>
      <c r="Y324">
        <f t="shared" si="187"/>
        <v>0</v>
      </c>
      <c r="Z324">
        <f t="shared" si="188"/>
        <v>0</v>
      </c>
      <c r="AA324">
        <f t="shared" si="189"/>
        <v>0</v>
      </c>
      <c r="AB324" s="23">
        <f t="shared" si="207"/>
        <v>0</v>
      </c>
      <c r="AC324">
        <f t="shared" si="190"/>
        <v>0</v>
      </c>
      <c r="AD324">
        <f t="shared" si="191"/>
        <v>0</v>
      </c>
      <c r="AE324">
        <f t="shared" si="192"/>
        <v>0</v>
      </c>
      <c r="AF324">
        <f t="shared" si="193"/>
        <v>0</v>
      </c>
      <c r="AG324">
        <f t="shared" si="194"/>
        <v>0</v>
      </c>
      <c r="AH324">
        <f t="shared" si="195"/>
        <v>0</v>
      </c>
      <c r="AI324">
        <f t="shared" si="196"/>
        <v>0</v>
      </c>
      <c r="AJ324" s="19">
        <f t="shared" si="208"/>
        <v>0</v>
      </c>
      <c r="AK324">
        <f t="shared" si="197"/>
        <v>0</v>
      </c>
      <c r="AL324">
        <f t="shared" si="198"/>
        <v>0</v>
      </c>
      <c r="AM324">
        <f t="shared" si="199"/>
        <v>0</v>
      </c>
      <c r="AN324">
        <f t="shared" si="200"/>
        <v>0</v>
      </c>
      <c r="AO324">
        <f t="shared" si="201"/>
        <v>0</v>
      </c>
      <c r="AP324">
        <f t="shared" si="202"/>
        <v>0</v>
      </c>
      <c r="AQ324">
        <f t="shared" si="203"/>
        <v>0</v>
      </c>
      <c r="AR324" s="125">
        <f t="shared" si="209"/>
        <v>0</v>
      </c>
      <c r="AS324">
        <f t="shared" si="204"/>
        <v>0</v>
      </c>
    </row>
    <row r="325" spans="5:45" x14ac:dyDescent="0.3">
      <c r="E325" s="5">
        <f t="shared" si="211"/>
        <v>0</v>
      </c>
      <c r="F325">
        <f t="shared" ref="F325:F388" si="212">K325*$F$3</f>
        <v>0</v>
      </c>
      <c r="G325">
        <f t="shared" ref="G325:G388" si="213">K325*$G$2</f>
        <v>0</v>
      </c>
      <c r="H325">
        <f t="shared" ref="H325:H388" si="214">K325*$H$2</f>
        <v>0</v>
      </c>
      <c r="I325">
        <f t="shared" ref="I325:I388" si="215">K325*$I$2</f>
        <v>0</v>
      </c>
      <c r="J325">
        <f t="shared" ref="J325:J388" si="216">K325*$J$2</f>
        <v>0</v>
      </c>
      <c r="K325">
        <f t="shared" ref="K325:K388" si="217">E325*$J$1</f>
        <v>0</v>
      </c>
      <c r="L325" s="31">
        <f t="shared" si="205"/>
        <v>0</v>
      </c>
      <c r="M325">
        <f t="shared" ref="M325:M388" si="218">S325*$M$3</f>
        <v>0</v>
      </c>
      <c r="N325">
        <f t="shared" ref="N325:N388" si="219">S325*$N$2</f>
        <v>0</v>
      </c>
      <c r="O325">
        <f t="shared" ref="O325:O388" si="220">S325*$O$2</f>
        <v>0</v>
      </c>
      <c r="P325">
        <f t="shared" ref="P325:P388" si="221">S325*$P$2</f>
        <v>0</v>
      </c>
      <c r="Q325">
        <f t="shared" ref="Q325:Q388" si="222">S325*$Q$2</f>
        <v>0</v>
      </c>
      <c r="R325">
        <f t="shared" ref="R325:R388" si="223">S325*$R$3</f>
        <v>0</v>
      </c>
      <c r="S325">
        <f t="shared" ref="S325:S388" si="224">E325*$S$1</f>
        <v>0</v>
      </c>
      <c r="T325" s="27">
        <f t="shared" si="206"/>
        <v>0</v>
      </c>
      <c r="U325">
        <f t="shared" ref="U325:U388" si="225">AA325*$U$3</f>
        <v>0</v>
      </c>
      <c r="V325">
        <f t="shared" ref="V325:V388" si="226">AA325*$V$3</f>
        <v>0</v>
      </c>
      <c r="W325">
        <f t="shared" ref="W325:W388" si="227">AA325*$W$3</f>
        <v>0</v>
      </c>
      <c r="X325">
        <f t="shared" ref="X325:X388" si="228">AA325*$X$3</f>
        <v>0</v>
      </c>
      <c r="Y325">
        <f t="shared" ref="Y325:Y388" si="229">AA325*$Y$3</f>
        <v>0</v>
      </c>
      <c r="Z325">
        <f t="shared" ref="Z325:Z388" si="230">AA325*$Z$3</f>
        <v>0</v>
      </c>
      <c r="AA325">
        <f t="shared" ref="AA325:AA388" si="231">E325*$AA$1</f>
        <v>0</v>
      </c>
      <c r="AB325" s="23">
        <f t="shared" si="207"/>
        <v>0</v>
      </c>
      <c r="AC325">
        <f t="shared" ref="AC325:AC388" si="232">AI325*$AC$3</f>
        <v>0</v>
      </c>
      <c r="AD325">
        <f t="shared" ref="AD325:AD388" si="233">AI325*$AD$3</f>
        <v>0</v>
      </c>
      <c r="AE325">
        <f t="shared" ref="AE325:AE388" si="234">AI325*$AE$3</f>
        <v>0</v>
      </c>
      <c r="AF325">
        <f t="shared" ref="AF325:AF388" si="235">AI325*$AF$3</f>
        <v>0</v>
      </c>
      <c r="AG325">
        <f t="shared" ref="AG325:AG388" si="236">AI325*$AG$3</f>
        <v>0</v>
      </c>
      <c r="AH325">
        <f t="shared" ref="AH325:AH388" si="237">AI325*$AH$3</f>
        <v>0</v>
      </c>
      <c r="AI325">
        <f t="shared" ref="AI325:AI388" si="238">E325*$AI$1</f>
        <v>0</v>
      </c>
      <c r="AJ325" s="19">
        <f t="shared" si="208"/>
        <v>0</v>
      </c>
      <c r="AK325">
        <f t="shared" ref="AK325:AK388" si="239">AQ325*$AK$3</f>
        <v>0</v>
      </c>
      <c r="AL325">
        <f t="shared" ref="AL325:AL388" si="240">AQ325*$AL$3</f>
        <v>0</v>
      </c>
      <c r="AM325">
        <f t="shared" ref="AM325:AM388" si="241">AQ325*$AM$3</f>
        <v>0</v>
      </c>
      <c r="AN325">
        <f t="shared" ref="AN325:AN388" si="242">AQ325*$AN$3</f>
        <v>0</v>
      </c>
      <c r="AO325">
        <f t="shared" ref="AO325:AO388" si="243">AQ325*$AO$3</f>
        <v>0</v>
      </c>
      <c r="AP325">
        <f t="shared" ref="AP325:AP388" si="244">AQ325*$AP$3</f>
        <v>0</v>
      </c>
      <c r="AQ325">
        <f t="shared" ref="AQ325:AQ388" si="245">E325*$AQ$1</f>
        <v>0</v>
      </c>
      <c r="AR325" s="125">
        <f t="shared" si="209"/>
        <v>0</v>
      </c>
      <c r="AS325">
        <f t="shared" ref="AS325:AS388" si="246">L325/1.21</f>
        <v>0</v>
      </c>
    </row>
    <row r="326" spans="5:45" x14ac:dyDescent="0.3">
      <c r="E326" s="5">
        <f t="shared" si="211"/>
        <v>0</v>
      </c>
      <c r="F326">
        <f t="shared" si="212"/>
        <v>0</v>
      </c>
      <c r="G326">
        <f t="shared" si="213"/>
        <v>0</v>
      </c>
      <c r="H326">
        <f t="shared" si="214"/>
        <v>0</v>
      </c>
      <c r="I326">
        <f t="shared" si="215"/>
        <v>0</v>
      </c>
      <c r="J326">
        <f t="shared" si="216"/>
        <v>0</v>
      </c>
      <c r="K326">
        <f t="shared" si="217"/>
        <v>0</v>
      </c>
      <c r="L326" s="31">
        <f t="shared" ref="L326:L389" si="247">F326+H326+J326+E326</f>
        <v>0</v>
      </c>
      <c r="M326">
        <f t="shared" si="218"/>
        <v>0</v>
      </c>
      <c r="N326">
        <f t="shared" si="219"/>
        <v>0</v>
      </c>
      <c r="O326">
        <f t="shared" si="220"/>
        <v>0</v>
      </c>
      <c r="P326">
        <f t="shared" si="221"/>
        <v>0</v>
      </c>
      <c r="Q326">
        <f t="shared" si="222"/>
        <v>0</v>
      </c>
      <c r="R326">
        <f t="shared" si="223"/>
        <v>0</v>
      </c>
      <c r="S326">
        <f t="shared" si="224"/>
        <v>0</v>
      </c>
      <c r="T326" s="27">
        <f t="shared" ref="T326:T389" si="248">R326+Q326+O326+M326+E326</f>
        <v>0</v>
      </c>
      <c r="U326">
        <f t="shared" si="225"/>
        <v>0</v>
      </c>
      <c r="V326">
        <f t="shared" si="226"/>
        <v>0</v>
      </c>
      <c r="W326">
        <f t="shared" si="227"/>
        <v>0</v>
      </c>
      <c r="X326">
        <f t="shared" si="228"/>
        <v>0</v>
      </c>
      <c r="Y326">
        <f t="shared" si="229"/>
        <v>0</v>
      </c>
      <c r="Z326">
        <f t="shared" si="230"/>
        <v>0</v>
      </c>
      <c r="AA326">
        <f t="shared" si="231"/>
        <v>0</v>
      </c>
      <c r="AB326" s="23">
        <f t="shared" ref="AB326:AB389" si="249">U326+W326+Y326+Z326+E326</f>
        <v>0</v>
      </c>
      <c r="AC326">
        <f t="shared" si="232"/>
        <v>0</v>
      </c>
      <c r="AD326">
        <f t="shared" si="233"/>
        <v>0</v>
      </c>
      <c r="AE326">
        <f t="shared" si="234"/>
        <v>0</v>
      </c>
      <c r="AF326">
        <f t="shared" si="235"/>
        <v>0</v>
      </c>
      <c r="AG326">
        <f t="shared" si="236"/>
        <v>0</v>
      </c>
      <c r="AH326">
        <f t="shared" si="237"/>
        <v>0</v>
      </c>
      <c r="AI326">
        <f t="shared" si="238"/>
        <v>0</v>
      </c>
      <c r="AJ326" s="19">
        <f t="shared" ref="AJ326:AJ389" si="250">AC326+AE326+AG326+AH326+E326</f>
        <v>0</v>
      </c>
      <c r="AK326">
        <f t="shared" si="239"/>
        <v>0</v>
      </c>
      <c r="AL326">
        <f t="shared" si="240"/>
        <v>0</v>
      </c>
      <c r="AM326">
        <f t="shared" si="241"/>
        <v>0</v>
      </c>
      <c r="AN326">
        <f t="shared" si="242"/>
        <v>0</v>
      </c>
      <c r="AO326">
        <f t="shared" si="243"/>
        <v>0</v>
      </c>
      <c r="AP326">
        <f t="shared" si="244"/>
        <v>0</v>
      </c>
      <c r="AQ326">
        <f t="shared" si="245"/>
        <v>0</v>
      </c>
      <c r="AR326" s="125">
        <f t="shared" ref="AR326:AR389" si="251">AK326+AM326+AO326+AP326+E326</f>
        <v>0</v>
      </c>
      <c r="AS326">
        <f t="shared" si="246"/>
        <v>0</v>
      </c>
    </row>
    <row r="327" spans="5:45" x14ac:dyDescent="0.3">
      <c r="E327" s="5">
        <f t="shared" si="211"/>
        <v>0</v>
      </c>
      <c r="F327">
        <f t="shared" si="212"/>
        <v>0</v>
      </c>
      <c r="G327">
        <f t="shared" si="213"/>
        <v>0</v>
      </c>
      <c r="H327">
        <f t="shared" si="214"/>
        <v>0</v>
      </c>
      <c r="I327">
        <f t="shared" si="215"/>
        <v>0</v>
      </c>
      <c r="J327">
        <f t="shared" si="216"/>
        <v>0</v>
      </c>
      <c r="K327">
        <f t="shared" si="217"/>
        <v>0</v>
      </c>
      <c r="L327" s="31">
        <f t="shared" si="247"/>
        <v>0</v>
      </c>
      <c r="M327">
        <f t="shared" si="218"/>
        <v>0</v>
      </c>
      <c r="N327">
        <f t="shared" si="219"/>
        <v>0</v>
      </c>
      <c r="O327">
        <f t="shared" si="220"/>
        <v>0</v>
      </c>
      <c r="P327">
        <f t="shared" si="221"/>
        <v>0</v>
      </c>
      <c r="Q327">
        <f t="shared" si="222"/>
        <v>0</v>
      </c>
      <c r="R327">
        <f t="shared" si="223"/>
        <v>0</v>
      </c>
      <c r="S327">
        <f t="shared" si="224"/>
        <v>0</v>
      </c>
      <c r="T327" s="27">
        <f t="shared" si="248"/>
        <v>0</v>
      </c>
      <c r="U327">
        <f t="shared" si="225"/>
        <v>0</v>
      </c>
      <c r="V327">
        <f t="shared" si="226"/>
        <v>0</v>
      </c>
      <c r="W327">
        <f t="shared" si="227"/>
        <v>0</v>
      </c>
      <c r="X327">
        <f t="shared" si="228"/>
        <v>0</v>
      </c>
      <c r="Y327">
        <f t="shared" si="229"/>
        <v>0</v>
      </c>
      <c r="Z327">
        <f t="shared" si="230"/>
        <v>0</v>
      </c>
      <c r="AA327">
        <f t="shared" si="231"/>
        <v>0</v>
      </c>
      <c r="AB327" s="23">
        <f t="shared" si="249"/>
        <v>0</v>
      </c>
      <c r="AC327">
        <f t="shared" si="232"/>
        <v>0</v>
      </c>
      <c r="AD327">
        <f t="shared" si="233"/>
        <v>0</v>
      </c>
      <c r="AE327">
        <f t="shared" si="234"/>
        <v>0</v>
      </c>
      <c r="AF327">
        <f t="shared" si="235"/>
        <v>0</v>
      </c>
      <c r="AG327">
        <f t="shared" si="236"/>
        <v>0</v>
      </c>
      <c r="AH327">
        <f t="shared" si="237"/>
        <v>0</v>
      </c>
      <c r="AI327">
        <f t="shared" si="238"/>
        <v>0</v>
      </c>
      <c r="AJ327" s="19">
        <f t="shared" si="250"/>
        <v>0</v>
      </c>
      <c r="AK327">
        <f t="shared" si="239"/>
        <v>0</v>
      </c>
      <c r="AL327">
        <f t="shared" si="240"/>
        <v>0</v>
      </c>
      <c r="AM327">
        <f t="shared" si="241"/>
        <v>0</v>
      </c>
      <c r="AN327">
        <f t="shared" si="242"/>
        <v>0</v>
      </c>
      <c r="AO327">
        <f t="shared" si="243"/>
        <v>0</v>
      </c>
      <c r="AP327">
        <f t="shared" si="244"/>
        <v>0</v>
      </c>
      <c r="AQ327">
        <f t="shared" si="245"/>
        <v>0</v>
      </c>
      <c r="AR327" s="125">
        <f t="shared" si="251"/>
        <v>0</v>
      </c>
      <c r="AS327">
        <f t="shared" si="246"/>
        <v>0</v>
      </c>
    </row>
    <row r="328" spans="5:45" x14ac:dyDescent="0.3">
      <c r="E328" s="5">
        <f t="shared" si="211"/>
        <v>0</v>
      </c>
      <c r="F328">
        <f t="shared" si="212"/>
        <v>0</v>
      </c>
      <c r="G328">
        <f t="shared" si="213"/>
        <v>0</v>
      </c>
      <c r="H328">
        <f t="shared" si="214"/>
        <v>0</v>
      </c>
      <c r="I328">
        <f t="shared" si="215"/>
        <v>0</v>
      </c>
      <c r="J328">
        <f t="shared" si="216"/>
        <v>0</v>
      </c>
      <c r="K328">
        <f t="shared" si="217"/>
        <v>0</v>
      </c>
      <c r="L328" s="31">
        <f t="shared" si="247"/>
        <v>0</v>
      </c>
      <c r="M328">
        <f t="shared" si="218"/>
        <v>0</v>
      </c>
      <c r="N328">
        <f t="shared" si="219"/>
        <v>0</v>
      </c>
      <c r="O328">
        <f t="shared" si="220"/>
        <v>0</v>
      </c>
      <c r="P328">
        <f t="shared" si="221"/>
        <v>0</v>
      </c>
      <c r="Q328">
        <f t="shared" si="222"/>
        <v>0</v>
      </c>
      <c r="R328">
        <f t="shared" si="223"/>
        <v>0</v>
      </c>
      <c r="S328">
        <f t="shared" si="224"/>
        <v>0</v>
      </c>
      <c r="T328" s="27">
        <f t="shared" si="248"/>
        <v>0</v>
      </c>
      <c r="U328">
        <f t="shared" si="225"/>
        <v>0</v>
      </c>
      <c r="V328">
        <f t="shared" si="226"/>
        <v>0</v>
      </c>
      <c r="W328">
        <f t="shared" si="227"/>
        <v>0</v>
      </c>
      <c r="X328">
        <f t="shared" si="228"/>
        <v>0</v>
      </c>
      <c r="Y328">
        <f t="shared" si="229"/>
        <v>0</v>
      </c>
      <c r="Z328">
        <f t="shared" si="230"/>
        <v>0</v>
      </c>
      <c r="AA328">
        <f t="shared" si="231"/>
        <v>0</v>
      </c>
      <c r="AB328" s="23">
        <f t="shared" si="249"/>
        <v>0</v>
      </c>
      <c r="AC328">
        <f t="shared" si="232"/>
        <v>0</v>
      </c>
      <c r="AD328">
        <f t="shared" si="233"/>
        <v>0</v>
      </c>
      <c r="AE328">
        <f t="shared" si="234"/>
        <v>0</v>
      </c>
      <c r="AF328">
        <f t="shared" si="235"/>
        <v>0</v>
      </c>
      <c r="AG328">
        <f t="shared" si="236"/>
        <v>0</v>
      </c>
      <c r="AH328">
        <f t="shared" si="237"/>
        <v>0</v>
      </c>
      <c r="AI328">
        <f t="shared" si="238"/>
        <v>0</v>
      </c>
      <c r="AJ328" s="19">
        <f t="shared" si="250"/>
        <v>0</v>
      </c>
      <c r="AK328">
        <f t="shared" si="239"/>
        <v>0</v>
      </c>
      <c r="AL328">
        <f t="shared" si="240"/>
        <v>0</v>
      </c>
      <c r="AM328">
        <f t="shared" si="241"/>
        <v>0</v>
      </c>
      <c r="AN328">
        <f t="shared" si="242"/>
        <v>0</v>
      </c>
      <c r="AO328">
        <f t="shared" si="243"/>
        <v>0</v>
      </c>
      <c r="AP328">
        <f t="shared" si="244"/>
        <v>0</v>
      </c>
      <c r="AQ328">
        <f t="shared" si="245"/>
        <v>0</v>
      </c>
      <c r="AR328" s="125">
        <f t="shared" si="251"/>
        <v>0</v>
      </c>
      <c r="AS328">
        <f t="shared" si="246"/>
        <v>0</v>
      </c>
    </row>
    <row r="329" spans="5:45" x14ac:dyDescent="0.3">
      <c r="E329" s="5">
        <f t="shared" si="211"/>
        <v>0</v>
      </c>
      <c r="F329">
        <f t="shared" si="212"/>
        <v>0</v>
      </c>
      <c r="G329">
        <f t="shared" si="213"/>
        <v>0</v>
      </c>
      <c r="H329">
        <f t="shared" si="214"/>
        <v>0</v>
      </c>
      <c r="I329">
        <f t="shared" si="215"/>
        <v>0</v>
      </c>
      <c r="J329">
        <f t="shared" si="216"/>
        <v>0</v>
      </c>
      <c r="K329">
        <f t="shared" si="217"/>
        <v>0</v>
      </c>
      <c r="L329" s="31">
        <f t="shared" si="247"/>
        <v>0</v>
      </c>
      <c r="M329">
        <f t="shared" si="218"/>
        <v>0</v>
      </c>
      <c r="N329">
        <f t="shared" si="219"/>
        <v>0</v>
      </c>
      <c r="O329">
        <f t="shared" si="220"/>
        <v>0</v>
      </c>
      <c r="P329">
        <f t="shared" si="221"/>
        <v>0</v>
      </c>
      <c r="Q329">
        <f t="shared" si="222"/>
        <v>0</v>
      </c>
      <c r="R329">
        <f t="shared" si="223"/>
        <v>0</v>
      </c>
      <c r="S329">
        <f t="shared" si="224"/>
        <v>0</v>
      </c>
      <c r="T329" s="27">
        <f t="shared" si="248"/>
        <v>0</v>
      </c>
      <c r="U329">
        <f t="shared" si="225"/>
        <v>0</v>
      </c>
      <c r="V329">
        <f t="shared" si="226"/>
        <v>0</v>
      </c>
      <c r="W329">
        <f t="shared" si="227"/>
        <v>0</v>
      </c>
      <c r="X329">
        <f t="shared" si="228"/>
        <v>0</v>
      </c>
      <c r="Y329">
        <f t="shared" si="229"/>
        <v>0</v>
      </c>
      <c r="Z329">
        <f t="shared" si="230"/>
        <v>0</v>
      </c>
      <c r="AA329">
        <f t="shared" si="231"/>
        <v>0</v>
      </c>
      <c r="AB329" s="23">
        <f t="shared" si="249"/>
        <v>0</v>
      </c>
      <c r="AC329">
        <f t="shared" si="232"/>
        <v>0</v>
      </c>
      <c r="AD329">
        <f t="shared" si="233"/>
        <v>0</v>
      </c>
      <c r="AE329">
        <f t="shared" si="234"/>
        <v>0</v>
      </c>
      <c r="AF329">
        <f t="shared" si="235"/>
        <v>0</v>
      </c>
      <c r="AG329">
        <f t="shared" si="236"/>
        <v>0</v>
      </c>
      <c r="AH329">
        <f t="shared" si="237"/>
        <v>0</v>
      </c>
      <c r="AI329">
        <f t="shared" si="238"/>
        <v>0</v>
      </c>
      <c r="AJ329" s="19">
        <f t="shared" si="250"/>
        <v>0</v>
      </c>
      <c r="AK329">
        <f t="shared" si="239"/>
        <v>0</v>
      </c>
      <c r="AL329">
        <f t="shared" si="240"/>
        <v>0</v>
      </c>
      <c r="AM329">
        <f t="shared" si="241"/>
        <v>0</v>
      </c>
      <c r="AN329">
        <f t="shared" si="242"/>
        <v>0</v>
      </c>
      <c r="AO329">
        <f t="shared" si="243"/>
        <v>0</v>
      </c>
      <c r="AP329">
        <f t="shared" si="244"/>
        <v>0</v>
      </c>
      <c r="AQ329">
        <f t="shared" si="245"/>
        <v>0</v>
      </c>
      <c r="AR329" s="125">
        <f t="shared" si="251"/>
        <v>0</v>
      </c>
      <c r="AS329">
        <f t="shared" si="246"/>
        <v>0</v>
      </c>
    </row>
    <row r="330" spans="5:45" x14ac:dyDescent="0.3">
      <c r="E330" s="5">
        <f t="shared" si="211"/>
        <v>0</v>
      </c>
      <c r="F330">
        <f t="shared" si="212"/>
        <v>0</v>
      </c>
      <c r="G330">
        <f t="shared" si="213"/>
        <v>0</v>
      </c>
      <c r="H330">
        <f t="shared" si="214"/>
        <v>0</v>
      </c>
      <c r="I330">
        <f t="shared" si="215"/>
        <v>0</v>
      </c>
      <c r="J330">
        <f t="shared" si="216"/>
        <v>0</v>
      </c>
      <c r="K330">
        <f t="shared" si="217"/>
        <v>0</v>
      </c>
      <c r="L330" s="31">
        <f t="shared" si="247"/>
        <v>0</v>
      </c>
      <c r="M330">
        <f t="shared" si="218"/>
        <v>0</v>
      </c>
      <c r="N330">
        <f t="shared" si="219"/>
        <v>0</v>
      </c>
      <c r="O330">
        <f t="shared" si="220"/>
        <v>0</v>
      </c>
      <c r="P330">
        <f t="shared" si="221"/>
        <v>0</v>
      </c>
      <c r="Q330">
        <f t="shared" si="222"/>
        <v>0</v>
      </c>
      <c r="R330">
        <f t="shared" si="223"/>
        <v>0</v>
      </c>
      <c r="S330">
        <f t="shared" si="224"/>
        <v>0</v>
      </c>
      <c r="T330" s="27">
        <f t="shared" si="248"/>
        <v>0</v>
      </c>
      <c r="U330">
        <f t="shared" si="225"/>
        <v>0</v>
      </c>
      <c r="V330">
        <f t="shared" si="226"/>
        <v>0</v>
      </c>
      <c r="W330">
        <f t="shared" si="227"/>
        <v>0</v>
      </c>
      <c r="X330">
        <f t="shared" si="228"/>
        <v>0</v>
      </c>
      <c r="Y330">
        <f t="shared" si="229"/>
        <v>0</v>
      </c>
      <c r="Z330">
        <f t="shared" si="230"/>
        <v>0</v>
      </c>
      <c r="AA330">
        <f t="shared" si="231"/>
        <v>0</v>
      </c>
      <c r="AB330" s="23">
        <f t="shared" si="249"/>
        <v>0</v>
      </c>
      <c r="AC330">
        <f t="shared" si="232"/>
        <v>0</v>
      </c>
      <c r="AD330">
        <f t="shared" si="233"/>
        <v>0</v>
      </c>
      <c r="AE330">
        <f t="shared" si="234"/>
        <v>0</v>
      </c>
      <c r="AF330">
        <f t="shared" si="235"/>
        <v>0</v>
      </c>
      <c r="AG330">
        <f t="shared" si="236"/>
        <v>0</v>
      </c>
      <c r="AH330">
        <f t="shared" si="237"/>
        <v>0</v>
      </c>
      <c r="AI330">
        <f t="shared" si="238"/>
        <v>0</v>
      </c>
      <c r="AJ330" s="19">
        <f t="shared" si="250"/>
        <v>0</v>
      </c>
      <c r="AK330">
        <f t="shared" si="239"/>
        <v>0</v>
      </c>
      <c r="AL330">
        <f t="shared" si="240"/>
        <v>0</v>
      </c>
      <c r="AM330">
        <f t="shared" si="241"/>
        <v>0</v>
      </c>
      <c r="AN330">
        <f t="shared" si="242"/>
        <v>0</v>
      </c>
      <c r="AO330">
        <f t="shared" si="243"/>
        <v>0</v>
      </c>
      <c r="AP330">
        <f t="shared" si="244"/>
        <v>0</v>
      </c>
      <c r="AQ330">
        <f t="shared" si="245"/>
        <v>0</v>
      </c>
      <c r="AR330" s="125">
        <f t="shared" si="251"/>
        <v>0</v>
      </c>
      <c r="AS330">
        <f t="shared" si="246"/>
        <v>0</v>
      </c>
    </row>
    <row r="331" spans="5:45" x14ac:dyDescent="0.3">
      <c r="E331" s="5">
        <f t="shared" si="211"/>
        <v>0</v>
      </c>
      <c r="F331">
        <f t="shared" si="212"/>
        <v>0</v>
      </c>
      <c r="G331">
        <f t="shared" si="213"/>
        <v>0</v>
      </c>
      <c r="H331">
        <f t="shared" si="214"/>
        <v>0</v>
      </c>
      <c r="I331">
        <f t="shared" si="215"/>
        <v>0</v>
      </c>
      <c r="J331">
        <f t="shared" si="216"/>
        <v>0</v>
      </c>
      <c r="K331">
        <f t="shared" si="217"/>
        <v>0</v>
      </c>
      <c r="L331" s="31">
        <f t="shared" si="247"/>
        <v>0</v>
      </c>
      <c r="M331">
        <f t="shared" si="218"/>
        <v>0</v>
      </c>
      <c r="N331">
        <f t="shared" si="219"/>
        <v>0</v>
      </c>
      <c r="O331">
        <f t="shared" si="220"/>
        <v>0</v>
      </c>
      <c r="P331">
        <f t="shared" si="221"/>
        <v>0</v>
      </c>
      <c r="Q331">
        <f t="shared" si="222"/>
        <v>0</v>
      </c>
      <c r="R331">
        <f t="shared" si="223"/>
        <v>0</v>
      </c>
      <c r="S331">
        <f t="shared" si="224"/>
        <v>0</v>
      </c>
      <c r="T331" s="27">
        <f t="shared" si="248"/>
        <v>0</v>
      </c>
      <c r="U331">
        <f t="shared" si="225"/>
        <v>0</v>
      </c>
      <c r="V331">
        <f t="shared" si="226"/>
        <v>0</v>
      </c>
      <c r="W331">
        <f t="shared" si="227"/>
        <v>0</v>
      </c>
      <c r="X331">
        <f t="shared" si="228"/>
        <v>0</v>
      </c>
      <c r="Y331">
        <f t="shared" si="229"/>
        <v>0</v>
      </c>
      <c r="Z331">
        <f t="shared" si="230"/>
        <v>0</v>
      </c>
      <c r="AA331">
        <f t="shared" si="231"/>
        <v>0</v>
      </c>
      <c r="AB331" s="23">
        <f t="shared" si="249"/>
        <v>0</v>
      </c>
      <c r="AC331">
        <f t="shared" si="232"/>
        <v>0</v>
      </c>
      <c r="AD331">
        <f t="shared" si="233"/>
        <v>0</v>
      </c>
      <c r="AE331">
        <f t="shared" si="234"/>
        <v>0</v>
      </c>
      <c r="AF331">
        <f t="shared" si="235"/>
        <v>0</v>
      </c>
      <c r="AG331">
        <f t="shared" si="236"/>
        <v>0</v>
      </c>
      <c r="AH331">
        <f t="shared" si="237"/>
        <v>0</v>
      </c>
      <c r="AI331">
        <f t="shared" si="238"/>
        <v>0</v>
      </c>
      <c r="AJ331" s="19">
        <f t="shared" si="250"/>
        <v>0</v>
      </c>
      <c r="AK331">
        <f t="shared" si="239"/>
        <v>0</v>
      </c>
      <c r="AL331">
        <f t="shared" si="240"/>
        <v>0</v>
      </c>
      <c r="AM331">
        <f t="shared" si="241"/>
        <v>0</v>
      </c>
      <c r="AN331">
        <f t="shared" si="242"/>
        <v>0</v>
      </c>
      <c r="AO331">
        <f t="shared" si="243"/>
        <v>0</v>
      </c>
      <c r="AP331">
        <f t="shared" si="244"/>
        <v>0</v>
      </c>
      <c r="AQ331">
        <f t="shared" si="245"/>
        <v>0</v>
      </c>
      <c r="AR331" s="125">
        <f t="shared" si="251"/>
        <v>0</v>
      </c>
      <c r="AS331">
        <f t="shared" si="246"/>
        <v>0</v>
      </c>
    </row>
    <row r="332" spans="5:45" x14ac:dyDescent="0.3">
      <c r="E332" s="5">
        <f t="shared" si="211"/>
        <v>0</v>
      </c>
      <c r="F332">
        <f t="shared" si="212"/>
        <v>0</v>
      </c>
      <c r="G332">
        <f t="shared" si="213"/>
        <v>0</v>
      </c>
      <c r="H332">
        <f t="shared" si="214"/>
        <v>0</v>
      </c>
      <c r="I332">
        <f t="shared" si="215"/>
        <v>0</v>
      </c>
      <c r="J332">
        <f t="shared" si="216"/>
        <v>0</v>
      </c>
      <c r="K332">
        <f t="shared" si="217"/>
        <v>0</v>
      </c>
      <c r="L332" s="31">
        <f t="shared" si="247"/>
        <v>0</v>
      </c>
      <c r="M332">
        <f t="shared" si="218"/>
        <v>0</v>
      </c>
      <c r="N332">
        <f t="shared" si="219"/>
        <v>0</v>
      </c>
      <c r="O332">
        <f t="shared" si="220"/>
        <v>0</v>
      </c>
      <c r="P332">
        <f t="shared" si="221"/>
        <v>0</v>
      </c>
      <c r="Q332">
        <f t="shared" si="222"/>
        <v>0</v>
      </c>
      <c r="R332">
        <f t="shared" si="223"/>
        <v>0</v>
      </c>
      <c r="S332">
        <f t="shared" si="224"/>
        <v>0</v>
      </c>
      <c r="T332" s="27">
        <f t="shared" si="248"/>
        <v>0</v>
      </c>
      <c r="U332">
        <f t="shared" si="225"/>
        <v>0</v>
      </c>
      <c r="V332">
        <f t="shared" si="226"/>
        <v>0</v>
      </c>
      <c r="W332">
        <f t="shared" si="227"/>
        <v>0</v>
      </c>
      <c r="X332">
        <f t="shared" si="228"/>
        <v>0</v>
      </c>
      <c r="Y332">
        <f t="shared" si="229"/>
        <v>0</v>
      </c>
      <c r="Z332">
        <f t="shared" si="230"/>
        <v>0</v>
      </c>
      <c r="AA332">
        <f t="shared" si="231"/>
        <v>0</v>
      </c>
      <c r="AB332" s="23">
        <f t="shared" si="249"/>
        <v>0</v>
      </c>
      <c r="AC332">
        <f t="shared" si="232"/>
        <v>0</v>
      </c>
      <c r="AD332">
        <f t="shared" si="233"/>
        <v>0</v>
      </c>
      <c r="AE332">
        <f t="shared" si="234"/>
        <v>0</v>
      </c>
      <c r="AF332">
        <f t="shared" si="235"/>
        <v>0</v>
      </c>
      <c r="AG332">
        <f t="shared" si="236"/>
        <v>0</v>
      </c>
      <c r="AH332">
        <f t="shared" si="237"/>
        <v>0</v>
      </c>
      <c r="AI332">
        <f t="shared" si="238"/>
        <v>0</v>
      </c>
      <c r="AJ332" s="19">
        <f t="shared" si="250"/>
        <v>0</v>
      </c>
      <c r="AK332">
        <f t="shared" si="239"/>
        <v>0</v>
      </c>
      <c r="AL332">
        <f t="shared" si="240"/>
        <v>0</v>
      </c>
      <c r="AM332">
        <f t="shared" si="241"/>
        <v>0</v>
      </c>
      <c r="AN332">
        <f t="shared" si="242"/>
        <v>0</v>
      </c>
      <c r="AO332">
        <f t="shared" si="243"/>
        <v>0</v>
      </c>
      <c r="AP332">
        <f t="shared" si="244"/>
        <v>0</v>
      </c>
      <c r="AQ332">
        <f t="shared" si="245"/>
        <v>0</v>
      </c>
      <c r="AR332" s="125">
        <f t="shared" si="251"/>
        <v>0</v>
      </c>
      <c r="AS332">
        <f t="shared" si="246"/>
        <v>0</v>
      </c>
    </row>
    <row r="333" spans="5:45" x14ac:dyDescent="0.3">
      <c r="E333" s="5">
        <f t="shared" si="211"/>
        <v>0</v>
      </c>
      <c r="F333">
        <f t="shared" si="212"/>
        <v>0</v>
      </c>
      <c r="G333">
        <f t="shared" si="213"/>
        <v>0</v>
      </c>
      <c r="H333">
        <f t="shared" si="214"/>
        <v>0</v>
      </c>
      <c r="I333">
        <f t="shared" si="215"/>
        <v>0</v>
      </c>
      <c r="J333">
        <f t="shared" si="216"/>
        <v>0</v>
      </c>
      <c r="K333">
        <f t="shared" si="217"/>
        <v>0</v>
      </c>
      <c r="L333" s="31">
        <f t="shared" si="247"/>
        <v>0</v>
      </c>
      <c r="M333">
        <f t="shared" si="218"/>
        <v>0</v>
      </c>
      <c r="N333">
        <f t="shared" si="219"/>
        <v>0</v>
      </c>
      <c r="O333">
        <f t="shared" si="220"/>
        <v>0</v>
      </c>
      <c r="P333">
        <f t="shared" si="221"/>
        <v>0</v>
      </c>
      <c r="Q333">
        <f t="shared" si="222"/>
        <v>0</v>
      </c>
      <c r="R333">
        <f t="shared" si="223"/>
        <v>0</v>
      </c>
      <c r="S333">
        <f t="shared" si="224"/>
        <v>0</v>
      </c>
      <c r="T333" s="27">
        <f t="shared" si="248"/>
        <v>0</v>
      </c>
      <c r="U333">
        <f t="shared" si="225"/>
        <v>0</v>
      </c>
      <c r="V333">
        <f t="shared" si="226"/>
        <v>0</v>
      </c>
      <c r="W333">
        <f t="shared" si="227"/>
        <v>0</v>
      </c>
      <c r="X333">
        <f t="shared" si="228"/>
        <v>0</v>
      </c>
      <c r="Y333">
        <f t="shared" si="229"/>
        <v>0</v>
      </c>
      <c r="Z333">
        <f t="shared" si="230"/>
        <v>0</v>
      </c>
      <c r="AA333">
        <f t="shared" si="231"/>
        <v>0</v>
      </c>
      <c r="AB333" s="23">
        <f t="shared" si="249"/>
        <v>0</v>
      </c>
      <c r="AC333">
        <f t="shared" si="232"/>
        <v>0</v>
      </c>
      <c r="AD333">
        <f t="shared" si="233"/>
        <v>0</v>
      </c>
      <c r="AE333">
        <f t="shared" si="234"/>
        <v>0</v>
      </c>
      <c r="AF333">
        <f t="shared" si="235"/>
        <v>0</v>
      </c>
      <c r="AG333">
        <f t="shared" si="236"/>
        <v>0</v>
      </c>
      <c r="AH333">
        <f t="shared" si="237"/>
        <v>0</v>
      </c>
      <c r="AI333">
        <f t="shared" si="238"/>
        <v>0</v>
      </c>
      <c r="AJ333" s="19">
        <f t="shared" si="250"/>
        <v>0</v>
      </c>
      <c r="AK333">
        <f t="shared" si="239"/>
        <v>0</v>
      </c>
      <c r="AL333">
        <f t="shared" si="240"/>
        <v>0</v>
      </c>
      <c r="AM333">
        <f t="shared" si="241"/>
        <v>0</v>
      </c>
      <c r="AN333">
        <f t="shared" si="242"/>
        <v>0</v>
      </c>
      <c r="AO333">
        <f t="shared" si="243"/>
        <v>0</v>
      </c>
      <c r="AP333">
        <f t="shared" si="244"/>
        <v>0</v>
      </c>
      <c r="AQ333">
        <f t="shared" si="245"/>
        <v>0</v>
      </c>
      <c r="AR333" s="125">
        <f t="shared" si="251"/>
        <v>0</v>
      </c>
      <c r="AS333">
        <f t="shared" si="246"/>
        <v>0</v>
      </c>
    </row>
    <row r="334" spans="5:45" x14ac:dyDescent="0.3">
      <c r="E334" s="5">
        <f t="shared" si="211"/>
        <v>0</v>
      </c>
      <c r="F334">
        <f t="shared" si="212"/>
        <v>0</v>
      </c>
      <c r="G334">
        <f t="shared" si="213"/>
        <v>0</v>
      </c>
      <c r="H334">
        <f t="shared" si="214"/>
        <v>0</v>
      </c>
      <c r="I334">
        <f t="shared" si="215"/>
        <v>0</v>
      </c>
      <c r="J334">
        <f t="shared" si="216"/>
        <v>0</v>
      </c>
      <c r="K334">
        <f t="shared" si="217"/>
        <v>0</v>
      </c>
      <c r="L334" s="31">
        <f t="shared" si="247"/>
        <v>0</v>
      </c>
      <c r="M334">
        <f t="shared" si="218"/>
        <v>0</v>
      </c>
      <c r="N334">
        <f t="shared" si="219"/>
        <v>0</v>
      </c>
      <c r="O334">
        <f t="shared" si="220"/>
        <v>0</v>
      </c>
      <c r="P334">
        <f t="shared" si="221"/>
        <v>0</v>
      </c>
      <c r="Q334">
        <f t="shared" si="222"/>
        <v>0</v>
      </c>
      <c r="R334">
        <f t="shared" si="223"/>
        <v>0</v>
      </c>
      <c r="S334">
        <f t="shared" si="224"/>
        <v>0</v>
      </c>
      <c r="T334" s="27">
        <f t="shared" si="248"/>
        <v>0</v>
      </c>
      <c r="U334">
        <f t="shared" si="225"/>
        <v>0</v>
      </c>
      <c r="V334">
        <f t="shared" si="226"/>
        <v>0</v>
      </c>
      <c r="W334">
        <f t="shared" si="227"/>
        <v>0</v>
      </c>
      <c r="X334">
        <f t="shared" si="228"/>
        <v>0</v>
      </c>
      <c r="Y334">
        <f t="shared" si="229"/>
        <v>0</v>
      </c>
      <c r="Z334">
        <f t="shared" si="230"/>
        <v>0</v>
      </c>
      <c r="AA334">
        <f t="shared" si="231"/>
        <v>0</v>
      </c>
      <c r="AB334" s="23">
        <f t="shared" si="249"/>
        <v>0</v>
      </c>
      <c r="AC334">
        <f t="shared" si="232"/>
        <v>0</v>
      </c>
      <c r="AD334">
        <f t="shared" si="233"/>
        <v>0</v>
      </c>
      <c r="AE334">
        <f t="shared" si="234"/>
        <v>0</v>
      </c>
      <c r="AF334">
        <f t="shared" si="235"/>
        <v>0</v>
      </c>
      <c r="AG334">
        <f t="shared" si="236"/>
        <v>0</v>
      </c>
      <c r="AH334">
        <f t="shared" si="237"/>
        <v>0</v>
      </c>
      <c r="AI334">
        <f t="shared" si="238"/>
        <v>0</v>
      </c>
      <c r="AJ334" s="19">
        <f t="shared" si="250"/>
        <v>0</v>
      </c>
      <c r="AK334">
        <f t="shared" si="239"/>
        <v>0</v>
      </c>
      <c r="AL334">
        <f t="shared" si="240"/>
        <v>0</v>
      </c>
      <c r="AM334">
        <f t="shared" si="241"/>
        <v>0</v>
      </c>
      <c r="AN334">
        <f t="shared" si="242"/>
        <v>0</v>
      </c>
      <c r="AO334">
        <f t="shared" si="243"/>
        <v>0</v>
      </c>
      <c r="AP334">
        <f t="shared" si="244"/>
        <v>0</v>
      </c>
      <c r="AQ334">
        <f t="shared" si="245"/>
        <v>0</v>
      </c>
      <c r="AR334" s="125">
        <f t="shared" si="251"/>
        <v>0</v>
      </c>
      <c r="AS334">
        <f t="shared" si="246"/>
        <v>0</v>
      </c>
    </row>
    <row r="335" spans="5:45" x14ac:dyDescent="0.3">
      <c r="E335" s="5">
        <f t="shared" si="211"/>
        <v>0</v>
      </c>
      <c r="F335">
        <f t="shared" si="212"/>
        <v>0</v>
      </c>
      <c r="G335">
        <f t="shared" si="213"/>
        <v>0</v>
      </c>
      <c r="H335">
        <f t="shared" si="214"/>
        <v>0</v>
      </c>
      <c r="I335">
        <f t="shared" si="215"/>
        <v>0</v>
      </c>
      <c r="J335">
        <f t="shared" si="216"/>
        <v>0</v>
      </c>
      <c r="K335">
        <f t="shared" si="217"/>
        <v>0</v>
      </c>
      <c r="L335" s="31">
        <f t="shared" si="247"/>
        <v>0</v>
      </c>
      <c r="M335">
        <f t="shared" si="218"/>
        <v>0</v>
      </c>
      <c r="N335">
        <f t="shared" si="219"/>
        <v>0</v>
      </c>
      <c r="O335">
        <f t="shared" si="220"/>
        <v>0</v>
      </c>
      <c r="P335">
        <f t="shared" si="221"/>
        <v>0</v>
      </c>
      <c r="Q335">
        <f t="shared" si="222"/>
        <v>0</v>
      </c>
      <c r="R335">
        <f t="shared" si="223"/>
        <v>0</v>
      </c>
      <c r="S335">
        <f t="shared" si="224"/>
        <v>0</v>
      </c>
      <c r="T335" s="27">
        <f t="shared" si="248"/>
        <v>0</v>
      </c>
      <c r="U335">
        <f t="shared" si="225"/>
        <v>0</v>
      </c>
      <c r="V335">
        <f t="shared" si="226"/>
        <v>0</v>
      </c>
      <c r="W335">
        <f t="shared" si="227"/>
        <v>0</v>
      </c>
      <c r="X335">
        <f t="shared" si="228"/>
        <v>0</v>
      </c>
      <c r="Y335">
        <f t="shared" si="229"/>
        <v>0</v>
      </c>
      <c r="Z335">
        <f t="shared" si="230"/>
        <v>0</v>
      </c>
      <c r="AA335">
        <f t="shared" si="231"/>
        <v>0</v>
      </c>
      <c r="AB335" s="23">
        <f t="shared" si="249"/>
        <v>0</v>
      </c>
      <c r="AC335">
        <f t="shared" si="232"/>
        <v>0</v>
      </c>
      <c r="AD335">
        <f t="shared" si="233"/>
        <v>0</v>
      </c>
      <c r="AE335">
        <f t="shared" si="234"/>
        <v>0</v>
      </c>
      <c r="AF335">
        <f t="shared" si="235"/>
        <v>0</v>
      </c>
      <c r="AG335">
        <f t="shared" si="236"/>
        <v>0</v>
      </c>
      <c r="AH335">
        <f t="shared" si="237"/>
        <v>0</v>
      </c>
      <c r="AI335">
        <f t="shared" si="238"/>
        <v>0</v>
      </c>
      <c r="AJ335" s="19">
        <f t="shared" si="250"/>
        <v>0</v>
      </c>
      <c r="AK335">
        <f t="shared" si="239"/>
        <v>0</v>
      </c>
      <c r="AL335">
        <f t="shared" si="240"/>
        <v>0</v>
      </c>
      <c r="AM335">
        <f t="shared" si="241"/>
        <v>0</v>
      </c>
      <c r="AN335">
        <f t="shared" si="242"/>
        <v>0</v>
      </c>
      <c r="AO335">
        <f t="shared" si="243"/>
        <v>0</v>
      </c>
      <c r="AP335">
        <f t="shared" si="244"/>
        <v>0</v>
      </c>
      <c r="AQ335">
        <f t="shared" si="245"/>
        <v>0</v>
      </c>
      <c r="AR335" s="125">
        <f t="shared" si="251"/>
        <v>0</v>
      </c>
      <c r="AS335">
        <f t="shared" si="246"/>
        <v>0</v>
      </c>
    </row>
    <row r="336" spans="5:45" x14ac:dyDescent="0.3">
      <c r="E336" s="5">
        <f t="shared" si="211"/>
        <v>0</v>
      </c>
      <c r="F336">
        <f t="shared" si="212"/>
        <v>0</v>
      </c>
      <c r="G336">
        <f t="shared" si="213"/>
        <v>0</v>
      </c>
      <c r="H336">
        <f t="shared" si="214"/>
        <v>0</v>
      </c>
      <c r="I336">
        <f t="shared" si="215"/>
        <v>0</v>
      </c>
      <c r="J336">
        <f t="shared" si="216"/>
        <v>0</v>
      </c>
      <c r="K336">
        <f t="shared" si="217"/>
        <v>0</v>
      </c>
      <c r="L336" s="31">
        <f t="shared" si="247"/>
        <v>0</v>
      </c>
      <c r="M336">
        <f t="shared" si="218"/>
        <v>0</v>
      </c>
      <c r="N336">
        <f t="shared" si="219"/>
        <v>0</v>
      </c>
      <c r="O336">
        <f t="shared" si="220"/>
        <v>0</v>
      </c>
      <c r="P336">
        <f t="shared" si="221"/>
        <v>0</v>
      </c>
      <c r="Q336">
        <f t="shared" si="222"/>
        <v>0</v>
      </c>
      <c r="R336">
        <f t="shared" si="223"/>
        <v>0</v>
      </c>
      <c r="S336">
        <f t="shared" si="224"/>
        <v>0</v>
      </c>
      <c r="T336" s="27">
        <f t="shared" si="248"/>
        <v>0</v>
      </c>
      <c r="U336">
        <f t="shared" si="225"/>
        <v>0</v>
      </c>
      <c r="V336">
        <f t="shared" si="226"/>
        <v>0</v>
      </c>
      <c r="W336">
        <f t="shared" si="227"/>
        <v>0</v>
      </c>
      <c r="X336">
        <f t="shared" si="228"/>
        <v>0</v>
      </c>
      <c r="Y336">
        <f t="shared" si="229"/>
        <v>0</v>
      </c>
      <c r="Z336">
        <f t="shared" si="230"/>
        <v>0</v>
      </c>
      <c r="AA336">
        <f t="shared" si="231"/>
        <v>0</v>
      </c>
      <c r="AB336" s="23">
        <f t="shared" si="249"/>
        <v>0</v>
      </c>
      <c r="AC336">
        <f t="shared" si="232"/>
        <v>0</v>
      </c>
      <c r="AD336">
        <f t="shared" si="233"/>
        <v>0</v>
      </c>
      <c r="AE336">
        <f t="shared" si="234"/>
        <v>0</v>
      </c>
      <c r="AF336">
        <f t="shared" si="235"/>
        <v>0</v>
      </c>
      <c r="AG336">
        <f t="shared" si="236"/>
        <v>0</v>
      </c>
      <c r="AH336">
        <f t="shared" si="237"/>
        <v>0</v>
      </c>
      <c r="AI336">
        <f t="shared" si="238"/>
        <v>0</v>
      </c>
      <c r="AJ336" s="19">
        <f t="shared" si="250"/>
        <v>0</v>
      </c>
      <c r="AK336">
        <f t="shared" si="239"/>
        <v>0</v>
      </c>
      <c r="AL336">
        <f t="shared" si="240"/>
        <v>0</v>
      </c>
      <c r="AM336">
        <f t="shared" si="241"/>
        <v>0</v>
      </c>
      <c r="AN336">
        <f t="shared" si="242"/>
        <v>0</v>
      </c>
      <c r="AO336">
        <f t="shared" si="243"/>
        <v>0</v>
      </c>
      <c r="AP336">
        <f t="shared" si="244"/>
        <v>0</v>
      </c>
      <c r="AQ336">
        <f t="shared" si="245"/>
        <v>0</v>
      </c>
      <c r="AR336" s="125">
        <f t="shared" si="251"/>
        <v>0</v>
      </c>
      <c r="AS336">
        <f t="shared" si="246"/>
        <v>0</v>
      </c>
    </row>
    <row r="337" spans="5:45" x14ac:dyDescent="0.3">
      <c r="E337" s="5">
        <f t="shared" si="211"/>
        <v>0</v>
      </c>
      <c r="F337">
        <f t="shared" si="212"/>
        <v>0</v>
      </c>
      <c r="G337">
        <f t="shared" si="213"/>
        <v>0</v>
      </c>
      <c r="H337">
        <f t="shared" si="214"/>
        <v>0</v>
      </c>
      <c r="I337">
        <f t="shared" si="215"/>
        <v>0</v>
      </c>
      <c r="J337">
        <f t="shared" si="216"/>
        <v>0</v>
      </c>
      <c r="K337">
        <f t="shared" si="217"/>
        <v>0</v>
      </c>
      <c r="L337" s="31">
        <f t="shared" si="247"/>
        <v>0</v>
      </c>
      <c r="M337">
        <f t="shared" si="218"/>
        <v>0</v>
      </c>
      <c r="N337">
        <f t="shared" si="219"/>
        <v>0</v>
      </c>
      <c r="O337">
        <f t="shared" si="220"/>
        <v>0</v>
      </c>
      <c r="P337">
        <f t="shared" si="221"/>
        <v>0</v>
      </c>
      <c r="Q337">
        <f t="shared" si="222"/>
        <v>0</v>
      </c>
      <c r="R337">
        <f t="shared" si="223"/>
        <v>0</v>
      </c>
      <c r="S337">
        <f t="shared" si="224"/>
        <v>0</v>
      </c>
      <c r="T337" s="27">
        <f t="shared" si="248"/>
        <v>0</v>
      </c>
      <c r="U337">
        <f t="shared" si="225"/>
        <v>0</v>
      </c>
      <c r="V337">
        <f t="shared" si="226"/>
        <v>0</v>
      </c>
      <c r="W337">
        <f t="shared" si="227"/>
        <v>0</v>
      </c>
      <c r="X337">
        <f t="shared" si="228"/>
        <v>0</v>
      </c>
      <c r="Y337">
        <f t="shared" si="229"/>
        <v>0</v>
      </c>
      <c r="Z337">
        <f t="shared" si="230"/>
        <v>0</v>
      </c>
      <c r="AA337">
        <f t="shared" si="231"/>
        <v>0</v>
      </c>
      <c r="AB337" s="23">
        <f t="shared" si="249"/>
        <v>0</v>
      </c>
      <c r="AC337">
        <f t="shared" si="232"/>
        <v>0</v>
      </c>
      <c r="AD337">
        <f t="shared" si="233"/>
        <v>0</v>
      </c>
      <c r="AE337">
        <f t="shared" si="234"/>
        <v>0</v>
      </c>
      <c r="AF337">
        <f t="shared" si="235"/>
        <v>0</v>
      </c>
      <c r="AG337">
        <f t="shared" si="236"/>
        <v>0</v>
      </c>
      <c r="AH337">
        <f t="shared" si="237"/>
        <v>0</v>
      </c>
      <c r="AI337">
        <f t="shared" si="238"/>
        <v>0</v>
      </c>
      <c r="AJ337" s="19">
        <f t="shared" si="250"/>
        <v>0</v>
      </c>
      <c r="AK337">
        <f t="shared" si="239"/>
        <v>0</v>
      </c>
      <c r="AL337">
        <f t="shared" si="240"/>
        <v>0</v>
      </c>
      <c r="AM337">
        <f t="shared" si="241"/>
        <v>0</v>
      </c>
      <c r="AN337">
        <f t="shared" si="242"/>
        <v>0</v>
      </c>
      <c r="AO337">
        <f t="shared" si="243"/>
        <v>0</v>
      </c>
      <c r="AP337">
        <f t="shared" si="244"/>
        <v>0</v>
      </c>
      <c r="AQ337">
        <f t="shared" si="245"/>
        <v>0</v>
      </c>
      <c r="AR337" s="125">
        <f t="shared" si="251"/>
        <v>0</v>
      </c>
      <c r="AS337">
        <f t="shared" si="246"/>
        <v>0</v>
      </c>
    </row>
    <row r="338" spans="5:45" x14ac:dyDescent="0.3">
      <c r="E338" s="5">
        <f t="shared" si="211"/>
        <v>0</v>
      </c>
      <c r="F338">
        <f t="shared" si="212"/>
        <v>0</v>
      </c>
      <c r="G338">
        <f t="shared" si="213"/>
        <v>0</v>
      </c>
      <c r="H338">
        <f t="shared" si="214"/>
        <v>0</v>
      </c>
      <c r="I338">
        <f t="shared" si="215"/>
        <v>0</v>
      </c>
      <c r="J338">
        <f t="shared" si="216"/>
        <v>0</v>
      </c>
      <c r="K338">
        <f t="shared" si="217"/>
        <v>0</v>
      </c>
      <c r="L338" s="31">
        <f t="shared" si="247"/>
        <v>0</v>
      </c>
      <c r="M338">
        <f t="shared" si="218"/>
        <v>0</v>
      </c>
      <c r="N338">
        <f t="shared" si="219"/>
        <v>0</v>
      </c>
      <c r="O338">
        <f t="shared" si="220"/>
        <v>0</v>
      </c>
      <c r="P338">
        <f t="shared" si="221"/>
        <v>0</v>
      </c>
      <c r="Q338">
        <f t="shared" si="222"/>
        <v>0</v>
      </c>
      <c r="R338">
        <f t="shared" si="223"/>
        <v>0</v>
      </c>
      <c r="S338">
        <f t="shared" si="224"/>
        <v>0</v>
      </c>
      <c r="T338" s="27">
        <f t="shared" si="248"/>
        <v>0</v>
      </c>
      <c r="U338">
        <f t="shared" si="225"/>
        <v>0</v>
      </c>
      <c r="V338">
        <f t="shared" si="226"/>
        <v>0</v>
      </c>
      <c r="W338">
        <f t="shared" si="227"/>
        <v>0</v>
      </c>
      <c r="X338">
        <f t="shared" si="228"/>
        <v>0</v>
      </c>
      <c r="Y338">
        <f t="shared" si="229"/>
        <v>0</v>
      </c>
      <c r="Z338">
        <f t="shared" si="230"/>
        <v>0</v>
      </c>
      <c r="AA338">
        <f t="shared" si="231"/>
        <v>0</v>
      </c>
      <c r="AB338" s="23">
        <f t="shared" si="249"/>
        <v>0</v>
      </c>
      <c r="AC338">
        <f t="shared" si="232"/>
        <v>0</v>
      </c>
      <c r="AD338">
        <f t="shared" si="233"/>
        <v>0</v>
      </c>
      <c r="AE338">
        <f t="shared" si="234"/>
        <v>0</v>
      </c>
      <c r="AF338">
        <f t="shared" si="235"/>
        <v>0</v>
      </c>
      <c r="AG338">
        <f t="shared" si="236"/>
        <v>0</v>
      </c>
      <c r="AH338">
        <f t="shared" si="237"/>
        <v>0</v>
      </c>
      <c r="AI338">
        <f t="shared" si="238"/>
        <v>0</v>
      </c>
      <c r="AJ338" s="19">
        <f t="shared" si="250"/>
        <v>0</v>
      </c>
      <c r="AK338">
        <f t="shared" si="239"/>
        <v>0</v>
      </c>
      <c r="AL338">
        <f t="shared" si="240"/>
        <v>0</v>
      </c>
      <c r="AM338">
        <f t="shared" si="241"/>
        <v>0</v>
      </c>
      <c r="AN338">
        <f t="shared" si="242"/>
        <v>0</v>
      </c>
      <c r="AO338">
        <f t="shared" si="243"/>
        <v>0</v>
      </c>
      <c r="AP338">
        <f t="shared" si="244"/>
        <v>0</v>
      </c>
      <c r="AQ338">
        <f t="shared" si="245"/>
        <v>0</v>
      </c>
      <c r="AR338" s="125">
        <f t="shared" si="251"/>
        <v>0</v>
      </c>
      <c r="AS338">
        <f t="shared" si="246"/>
        <v>0</v>
      </c>
    </row>
    <row r="339" spans="5:45" x14ac:dyDescent="0.3">
      <c r="E339" s="5">
        <f t="shared" si="211"/>
        <v>0</v>
      </c>
      <c r="F339">
        <f t="shared" si="212"/>
        <v>0</v>
      </c>
      <c r="G339">
        <f t="shared" si="213"/>
        <v>0</v>
      </c>
      <c r="H339">
        <f t="shared" si="214"/>
        <v>0</v>
      </c>
      <c r="I339">
        <f t="shared" si="215"/>
        <v>0</v>
      </c>
      <c r="J339">
        <f t="shared" si="216"/>
        <v>0</v>
      </c>
      <c r="K339">
        <f t="shared" si="217"/>
        <v>0</v>
      </c>
      <c r="L339" s="31">
        <f t="shared" si="247"/>
        <v>0</v>
      </c>
      <c r="M339">
        <f t="shared" si="218"/>
        <v>0</v>
      </c>
      <c r="N339">
        <f t="shared" si="219"/>
        <v>0</v>
      </c>
      <c r="O339">
        <f t="shared" si="220"/>
        <v>0</v>
      </c>
      <c r="P339">
        <f t="shared" si="221"/>
        <v>0</v>
      </c>
      <c r="Q339">
        <f t="shared" si="222"/>
        <v>0</v>
      </c>
      <c r="R339">
        <f t="shared" si="223"/>
        <v>0</v>
      </c>
      <c r="S339">
        <f t="shared" si="224"/>
        <v>0</v>
      </c>
      <c r="T339" s="27">
        <f t="shared" si="248"/>
        <v>0</v>
      </c>
      <c r="U339">
        <f t="shared" si="225"/>
        <v>0</v>
      </c>
      <c r="V339">
        <f t="shared" si="226"/>
        <v>0</v>
      </c>
      <c r="W339">
        <f t="shared" si="227"/>
        <v>0</v>
      </c>
      <c r="X339">
        <f t="shared" si="228"/>
        <v>0</v>
      </c>
      <c r="Y339">
        <f t="shared" si="229"/>
        <v>0</v>
      </c>
      <c r="Z339">
        <f t="shared" si="230"/>
        <v>0</v>
      </c>
      <c r="AA339">
        <f t="shared" si="231"/>
        <v>0</v>
      </c>
      <c r="AB339" s="23">
        <f t="shared" si="249"/>
        <v>0</v>
      </c>
      <c r="AC339">
        <f t="shared" si="232"/>
        <v>0</v>
      </c>
      <c r="AD339">
        <f t="shared" si="233"/>
        <v>0</v>
      </c>
      <c r="AE339">
        <f t="shared" si="234"/>
        <v>0</v>
      </c>
      <c r="AF339">
        <f t="shared" si="235"/>
        <v>0</v>
      </c>
      <c r="AG339">
        <f t="shared" si="236"/>
        <v>0</v>
      </c>
      <c r="AH339">
        <f t="shared" si="237"/>
        <v>0</v>
      </c>
      <c r="AI339">
        <f t="shared" si="238"/>
        <v>0</v>
      </c>
      <c r="AJ339" s="19">
        <f t="shared" si="250"/>
        <v>0</v>
      </c>
      <c r="AK339">
        <f t="shared" si="239"/>
        <v>0</v>
      </c>
      <c r="AL339">
        <f t="shared" si="240"/>
        <v>0</v>
      </c>
      <c r="AM339">
        <f t="shared" si="241"/>
        <v>0</v>
      </c>
      <c r="AN339">
        <f t="shared" si="242"/>
        <v>0</v>
      </c>
      <c r="AO339">
        <f t="shared" si="243"/>
        <v>0</v>
      </c>
      <c r="AP339">
        <f t="shared" si="244"/>
        <v>0</v>
      </c>
      <c r="AQ339">
        <f t="shared" si="245"/>
        <v>0</v>
      </c>
      <c r="AR339" s="125">
        <f t="shared" si="251"/>
        <v>0</v>
      </c>
      <c r="AS339">
        <f t="shared" si="246"/>
        <v>0</v>
      </c>
    </row>
    <row r="340" spans="5:45" x14ac:dyDescent="0.3">
      <c r="E340" s="5">
        <f t="shared" si="211"/>
        <v>0</v>
      </c>
      <c r="F340">
        <f t="shared" si="212"/>
        <v>0</v>
      </c>
      <c r="G340">
        <f t="shared" si="213"/>
        <v>0</v>
      </c>
      <c r="H340">
        <f t="shared" si="214"/>
        <v>0</v>
      </c>
      <c r="I340">
        <f t="shared" si="215"/>
        <v>0</v>
      </c>
      <c r="J340">
        <f t="shared" si="216"/>
        <v>0</v>
      </c>
      <c r="K340">
        <f t="shared" si="217"/>
        <v>0</v>
      </c>
      <c r="L340" s="31">
        <f t="shared" si="247"/>
        <v>0</v>
      </c>
      <c r="M340">
        <f t="shared" si="218"/>
        <v>0</v>
      </c>
      <c r="N340">
        <f t="shared" si="219"/>
        <v>0</v>
      </c>
      <c r="O340">
        <f t="shared" si="220"/>
        <v>0</v>
      </c>
      <c r="P340">
        <f t="shared" si="221"/>
        <v>0</v>
      </c>
      <c r="Q340">
        <f t="shared" si="222"/>
        <v>0</v>
      </c>
      <c r="R340">
        <f t="shared" si="223"/>
        <v>0</v>
      </c>
      <c r="S340">
        <f t="shared" si="224"/>
        <v>0</v>
      </c>
      <c r="T340" s="27">
        <f t="shared" si="248"/>
        <v>0</v>
      </c>
      <c r="U340">
        <f t="shared" si="225"/>
        <v>0</v>
      </c>
      <c r="V340">
        <f t="shared" si="226"/>
        <v>0</v>
      </c>
      <c r="W340">
        <f t="shared" si="227"/>
        <v>0</v>
      </c>
      <c r="X340">
        <f t="shared" si="228"/>
        <v>0</v>
      </c>
      <c r="Y340">
        <f t="shared" si="229"/>
        <v>0</v>
      </c>
      <c r="Z340">
        <f t="shared" si="230"/>
        <v>0</v>
      </c>
      <c r="AA340">
        <f t="shared" si="231"/>
        <v>0</v>
      </c>
      <c r="AB340" s="23">
        <f t="shared" si="249"/>
        <v>0</v>
      </c>
      <c r="AC340">
        <f t="shared" si="232"/>
        <v>0</v>
      </c>
      <c r="AD340">
        <f t="shared" si="233"/>
        <v>0</v>
      </c>
      <c r="AE340">
        <f t="shared" si="234"/>
        <v>0</v>
      </c>
      <c r="AF340">
        <f t="shared" si="235"/>
        <v>0</v>
      </c>
      <c r="AG340">
        <f t="shared" si="236"/>
        <v>0</v>
      </c>
      <c r="AH340">
        <f t="shared" si="237"/>
        <v>0</v>
      </c>
      <c r="AI340">
        <f t="shared" si="238"/>
        <v>0</v>
      </c>
      <c r="AJ340" s="19">
        <f t="shared" si="250"/>
        <v>0</v>
      </c>
      <c r="AK340">
        <f t="shared" si="239"/>
        <v>0</v>
      </c>
      <c r="AL340">
        <f t="shared" si="240"/>
        <v>0</v>
      </c>
      <c r="AM340">
        <f t="shared" si="241"/>
        <v>0</v>
      </c>
      <c r="AN340">
        <f t="shared" si="242"/>
        <v>0</v>
      </c>
      <c r="AO340">
        <f t="shared" si="243"/>
        <v>0</v>
      </c>
      <c r="AP340">
        <f t="shared" si="244"/>
        <v>0</v>
      </c>
      <c r="AQ340">
        <f t="shared" si="245"/>
        <v>0</v>
      </c>
      <c r="AR340" s="125">
        <f t="shared" si="251"/>
        <v>0</v>
      </c>
      <c r="AS340">
        <f t="shared" si="246"/>
        <v>0</v>
      </c>
    </row>
    <row r="341" spans="5:45" x14ac:dyDescent="0.3">
      <c r="E341" s="5">
        <f t="shared" si="211"/>
        <v>0</v>
      </c>
      <c r="F341">
        <f t="shared" si="212"/>
        <v>0</v>
      </c>
      <c r="G341">
        <f t="shared" si="213"/>
        <v>0</v>
      </c>
      <c r="H341">
        <f t="shared" si="214"/>
        <v>0</v>
      </c>
      <c r="I341">
        <f t="shared" si="215"/>
        <v>0</v>
      </c>
      <c r="J341">
        <f t="shared" si="216"/>
        <v>0</v>
      </c>
      <c r="K341">
        <f t="shared" si="217"/>
        <v>0</v>
      </c>
      <c r="L341" s="31">
        <f t="shared" si="247"/>
        <v>0</v>
      </c>
      <c r="M341">
        <f t="shared" si="218"/>
        <v>0</v>
      </c>
      <c r="N341">
        <f t="shared" si="219"/>
        <v>0</v>
      </c>
      <c r="O341">
        <f t="shared" si="220"/>
        <v>0</v>
      </c>
      <c r="P341">
        <f t="shared" si="221"/>
        <v>0</v>
      </c>
      <c r="Q341">
        <f t="shared" si="222"/>
        <v>0</v>
      </c>
      <c r="R341">
        <f t="shared" si="223"/>
        <v>0</v>
      </c>
      <c r="S341">
        <f t="shared" si="224"/>
        <v>0</v>
      </c>
      <c r="T341" s="27">
        <f t="shared" si="248"/>
        <v>0</v>
      </c>
      <c r="U341">
        <f t="shared" si="225"/>
        <v>0</v>
      </c>
      <c r="V341">
        <f t="shared" si="226"/>
        <v>0</v>
      </c>
      <c r="W341">
        <f t="shared" si="227"/>
        <v>0</v>
      </c>
      <c r="X341">
        <f t="shared" si="228"/>
        <v>0</v>
      </c>
      <c r="Y341">
        <f t="shared" si="229"/>
        <v>0</v>
      </c>
      <c r="Z341">
        <f t="shared" si="230"/>
        <v>0</v>
      </c>
      <c r="AA341">
        <f t="shared" si="231"/>
        <v>0</v>
      </c>
      <c r="AB341" s="23">
        <f t="shared" si="249"/>
        <v>0</v>
      </c>
      <c r="AC341">
        <f t="shared" si="232"/>
        <v>0</v>
      </c>
      <c r="AD341">
        <f t="shared" si="233"/>
        <v>0</v>
      </c>
      <c r="AE341">
        <f t="shared" si="234"/>
        <v>0</v>
      </c>
      <c r="AF341">
        <f t="shared" si="235"/>
        <v>0</v>
      </c>
      <c r="AG341">
        <f t="shared" si="236"/>
        <v>0</v>
      </c>
      <c r="AH341">
        <f t="shared" si="237"/>
        <v>0</v>
      </c>
      <c r="AI341">
        <f t="shared" si="238"/>
        <v>0</v>
      </c>
      <c r="AJ341" s="19">
        <f t="shared" si="250"/>
        <v>0</v>
      </c>
      <c r="AK341">
        <f t="shared" si="239"/>
        <v>0</v>
      </c>
      <c r="AL341">
        <f t="shared" si="240"/>
        <v>0</v>
      </c>
      <c r="AM341">
        <f t="shared" si="241"/>
        <v>0</v>
      </c>
      <c r="AN341">
        <f t="shared" si="242"/>
        <v>0</v>
      </c>
      <c r="AO341">
        <f t="shared" si="243"/>
        <v>0</v>
      </c>
      <c r="AP341">
        <f t="shared" si="244"/>
        <v>0</v>
      </c>
      <c r="AQ341">
        <f t="shared" si="245"/>
        <v>0</v>
      </c>
      <c r="AR341" s="125">
        <f t="shared" si="251"/>
        <v>0</v>
      </c>
      <c r="AS341">
        <f t="shared" si="246"/>
        <v>0</v>
      </c>
    </row>
    <row r="342" spans="5:45" x14ac:dyDescent="0.3">
      <c r="E342" s="5">
        <f t="shared" si="211"/>
        <v>0</v>
      </c>
      <c r="F342">
        <f t="shared" si="212"/>
        <v>0</v>
      </c>
      <c r="G342">
        <f t="shared" si="213"/>
        <v>0</v>
      </c>
      <c r="H342">
        <f t="shared" si="214"/>
        <v>0</v>
      </c>
      <c r="I342">
        <f t="shared" si="215"/>
        <v>0</v>
      </c>
      <c r="J342">
        <f t="shared" si="216"/>
        <v>0</v>
      </c>
      <c r="K342">
        <f t="shared" si="217"/>
        <v>0</v>
      </c>
      <c r="L342" s="31">
        <f t="shared" si="247"/>
        <v>0</v>
      </c>
      <c r="M342">
        <f t="shared" si="218"/>
        <v>0</v>
      </c>
      <c r="N342">
        <f t="shared" si="219"/>
        <v>0</v>
      </c>
      <c r="O342">
        <f t="shared" si="220"/>
        <v>0</v>
      </c>
      <c r="P342">
        <f t="shared" si="221"/>
        <v>0</v>
      </c>
      <c r="Q342">
        <f t="shared" si="222"/>
        <v>0</v>
      </c>
      <c r="R342">
        <f t="shared" si="223"/>
        <v>0</v>
      </c>
      <c r="S342">
        <f t="shared" si="224"/>
        <v>0</v>
      </c>
      <c r="T342" s="27">
        <f t="shared" si="248"/>
        <v>0</v>
      </c>
      <c r="U342">
        <f t="shared" si="225"/>
        <v>0</v>
      </c>
      <c r="V342">
        <f t="shared" si="226"/>
        <v>0</v>
      </c>
      <c r="W342">
        <f t="shared" si="227"/>
        <v>0</v>
      </c>
      <c r="X342">
        <f t="shared" si="228"/>
        <v>0</v>
      </c>
      <c r="Y342">
        <f t="shared" si="229"/>
        <v>0</v>
      </c>
      <c r="Z342">
        <f t="shared" si="230"/>
        <v>0</v>
      </c>
      <c r="AA342">
        <f t="shared" si="231"/>
        <v>0</v>
      </c>
      <c r="AB342" s="23">
        <f t="shared" si="249"/>
        <v>0</v>
      </c>
      <c r="AC342">
        <f t="shared" si="232"/>
        <v>0</v>
      </c>
      <c r="AD342">
        <f t="shared" si="233"/>
        <v>0</v>
      </c>
      <c r="AE342">
        <f t="shared" si="234"/>
        <v>0</v>
      </c>
      <c r="AF342">
        <f t="shared" si="235"/>
        <v>0</v>
      </c>
      <c r="AG342">
        <f t="shared" si="236"/>
        <v>0</v>
      </c>
      <c r="AH342">
        <f t="shared" si="237"/>
        <v>0</v>
      </c>
      <c r="AI342">
        <f t="shared" si="238"/>
        <v>0</v>
      </c>
      <c r="AJ342" s="19">
        <f t="shared" si="250"/>
        <v>0</v>
      </c>
      <c r="AK342">
        <f t="shared" si="239"/>
        <v>0</v>
      </c>
      <c r="AL342">
        <f t="shared" si="240"/>
        <v>0</v>
      </c>
      <c r="AM342">
        <f t="shared" si="241"/>
        <v>0</v>
      </c>
      <c r="AN342">
        <f t="shared" si="242"/>
        <v>0</v>
      </c>
      <c r="AO342">
        <f t="shared" si="243"/>
        <v>0</v>
      </c>
      <c r="AP342">
        <f t="shared" si="244"/>
        <v>0</v>
      </c>
      <c r="AQ342">
        <f t="shared" si="245"/>
        <v>0</v>
      </c>
      <c r="AR342" s="125">
        <f t="shared" si="251"/>
        <v>0</v>
      </c>
      <c r="AS342">
        <f t="shared" si="246"/>
        <v>0</v>
      </c>
    </row>
    <row r="343" spans="5:45" x14ac:dyDescent="0.3">
      <c r="E343" s="5">
        <f t="shared" si="211"/>
        <v>0</v>
      </c>
      <c r="F343">
        <f t="shared" si="212"/>
        <v>0</v>
      </c>
      <c r="G343">
        <f t="shared" si="213"/>
        <v>0</v>
      </c>
      <c r="H343">
        <f t="shared" si="214"/>
        <v>0</v>
      </c>
      <c r="I343">
        <f t="shared" si="215"/>
        <v>0</v>
      </c>
      <c r="J343">
        <f t="shared" si="216"/>
        <v>0</v>
      </c>
      <c r="K343">
        <f t="shared" si="217"/>
        <v>0</v>
      </c>
      <c r="L343" s="31">
        <f t="shared" si="247"/>
        <v>0</v>
      </c>
      <c r="M343">
        <f t="shared" si="218"/>
        <v>0</v>
      </c>
      <c r="N343">
        <f t="shared" si="219"/>
        <v>0</v>
      </c>
      <c r="O343">
        <f t="shared" si="220"/>
        <v>0</v>
      </c>
      <c r="P343">
        <f t="shared" si="221"/>
        <v>0</v>
      </c>
      <c r="Q343">
        <f t="shared" si="222"/>
        <v>0</v>
      </c>
      <c r="R343">
        <f t="shared" si="223"/>
        <v>0</v>
      </c>
      <c r="S343">
        <f t="shared" si="224"/>
        <v>0</v>
      </c>
      <c r="T343" s="27">
        <f t="shared" si="248"/>
        <v>0</v>
      </c>
      <c r="U343">
        <f t="shared" si="225"/>
        <v>0</v>
      </c>
      <c r="V343">
        <f t="shared" si="226"/>
        <v>0</v>
      </c>
      <c r="W343">
        <f t="shared" si="227"/>
        <v>0</v>
      </c>
      <c r="X343">
        <f t="shared" si="228"/>
        <v>0</v>
      </c>
      <c r="Y343">
        <f t="shared" si="229"/>
        <v>0</v>
      </c>
      <c r="Z343">
        <f t="shared" si="230"/>
        <v>0</v>
      </c>
      <c r="AA343">
        <f t="shared" si="231"/>
        <v>0</v>
      </c>
      <c r="AB343" s="23">
        <f t="shared" si="249"/>
        <v>0</v>
      </c>
      <c r="AC343">
        <f t="shared" si="232"/>
        <v>0</v>
      </c>
      <c r="AD343">
        <f t="shared" si="233"/>
        <v>0</v>
      </c>
      <c r="AE343">
        <f t="shared" si="234"/>
        <v>0</v>
      </c>
      <c r="AF343">
        <f t="shared" si="235"/>
        <v>0</v>
      </c>
      <c r="AG343">
        <f t="shared" si="236"/>
        <v>0</v>
      </c>
      <c r="AH343">
        <f t="shared" si="237"/>
        <v>0</v>
      </c>
      <c r="AI343">
        <f t="shared" si="238"/>
        <v>0</v>
      </c>
      <c r="AJ343" s="19">
        <f t="shared" si="250"/>
        <v>0</v>
      </c>
      <c r="AK343">
        <f t="shared" si="239"/>
        <v>0</v>
      </c>
      <c r="AL343">
        <f t="shared" si="240"/>
        <v>0</v>
      </c>
      <c r="AM343">
        <f t="shared" si="241"/>
        <v>0</v>
      </c>
      <c r="AN343">
        <f t="shared" si="242"/>
        <v>0</v>
      </c>
      <c r="AO343">
        <f t="shared" si="243"/>
        <v>0</v>
      </c>
      <c r="AP343">
        <f t="shared" si="244"/>
        <v>0</v>
      </c>
      <c r="AQ343">
        <f t="shared" si="245"/>
        <v>0</v>
      </c>
      <c r="AR343" s="125">
        <f t="shared" si="251"/>
        <v>0</v>
      </c>
      <c r="AS343">
        <f t="shared" si="246"/>
        <v>0</v>
      </c>
    </row>
    <row r="344" spans="5:45" x14ac:dyDescent="0.3">
      <c r="E344" s="5">
        <f t="shared" si="211"/>
        <v>0</v>
      </c>
      <c r="F344">
        <f t="shared" si="212"/>
        <v>0</v>
      </c>
      <c r="G344">
        <f t="shared" si="213"/>
        <v>0</v>
      </c>
      <c r="H344">
        <f t="shared" si="214"/>
        <v>0</v>
      </c>
      <c r="I344">
        <f t="shared" si="215"/>
        <v>0</v>
      </c>
      <c r="J344">
        <f t="shared" si="216"/>
        <v>0</v>
      </c>
      <c r="K344">
        <f t="shared" si="217"/>
        <v>0</v>
      </c>
      <c r="L344" s="31">
        <f t="shared" si="247"/>
        <v>0</v>
      </c>
      <c r="M344">
        <f t="shared" si="218"/>
        <v>0</v>
      </c>
      <c r="N344">
        <f t="shared" si="219"/>
        <v>0</v>
      </c>
      <c r="O344">
        <f t="shared" si="220"/>
        <v>0</v>
      </c>
      <c r="P344">
        <f t="shared" si="221"/>
        <v>0</v>
      </c>
      <c r="Q344">
        <f t="shared" si="222"/>
        <v>0</v>
      </c>
      <c r="R344">
        <f t="shared" si="223"/>
        <v>0</v>
      </c>
      <c r="S344">
        <f t="shared" si="224"/>
        <v>0</v>
      </c>
      <c r="T344" s="27">
        <f t="shared" si="248"/>
        <v>0</v>
      </c>
      <c r="U344">
        <f t="shared" si="225"/>
        <v>0</v>
      </c>
      <c r="V344">
        <f t="shared" si="226"/>
        <v>0</v>
      </c>
      <c r="W344">
        <f t="shared" si="227"/>
        <v>0</v>
      </c>
      <c r="X344">
        <f t="shared" si="228"/>
        <v>0</v>
      </c>
      <c r="Y344">
        <f t="shared" si="229"/>
        <v>0</v>
      </c>
      <c r="Z344">
        <f t="shared" si="230"/>
        <v>0</v>
      </c>
      <c r="AA344">
        <f t="shared" si="231"/>
        <v>0</v>
      </c>
      <c r="AB344" s="23">
        <f t="shared" si="249"/>
        <v>0</v>
      </c>
      <c r="AC344">
        <f t="shared" si="232"/>
        <v>0</v>
      </c>
      <c r="AD344">
        <f t="shared" si="233"/>
        <v>0</v>
      </c>
      <c r="AE344">
        <f t="shared" si="234"/>
        <v>0</v>
      </c>
      <c r="AF344">
        <f t="shared" si="235"/>
        <v>0</v>
      </c>
      <c r="AG344">
        <f t="shared" si="236"/>
        <v>0</v>
      </c>
      <c r="AH344">
        <f t="shared" si="237"/>
        <v>0</v>
      </c>
      <c r="AI344">
        <f t="shared" si="238"/>
        <v>0</v>
      </c>
      <c r="AJ344" s="19">
        <f t="shared" si="250"/>
        <v>0</v>
      </c>
      <c r="AK344">
        <f t="shared" si="239"/>
        <v>0</v>
      </c>
      <c r="AL344">
        <f t="shared" si="240"/>
        <v>0</v>
      </c>
      <c r="AM344">
        <f t="shared" si="241"/>
        <v>0</v>
      </c>
      <c r="AN344">
        <f t="shared" si="242"/>
        <v>0</v>
      </c>
      <c r="AO344">
        <f t="shared" si="243"/>
        <v>0</v>
      </c>
      <c r="AP344">
        <f t="shared" si="244"/>
        <v>0</v>
      </c>
      <c r="AQ344">
        <f t="shared" si="245"/>
        <v>0</v>
      </c>
      <c r="AR344" s="125">
        <f t="shared" si="251"/>
        <v>0</v>
      </c>
      <c r="AS344">
        <f t="shared" si="246"/>
        <v>0</v>
      </c>
    </row>
    <row r="345" spans="5:45" x14ac:dyDescent="0.3">
      <c r="E345" s="5">
        <f t="shared" si="211"/>
        <v>0</v>
      </c>
      <c r="F345">
        <f t="shared" si="212"/>
        <v>0</v>
      </c>
      <c r="G345">
        <f t="shared" si="213"/>
        <v>0</v>
      </c>
      <c r="H345">
        <f t="shared" si="214"/>
        <v>0</v>
      </c>
      <c r="I345">
        <f t="shared" si="215"/>
        <v>0</v>
      </c>
      <c r="J345">
        <f t="shared" si="216"/>
        <v>0</v>
      </c>
      <c r="K345">
        <f t="shared" si="217"/>
        <v>0</v>
      </c>
      <c r="L345" s="31">
        <f t="shared" si="247"/>
        <v>0</v>
      </c>
      <c r="M345">
        <f t="shared" si="218"/>
        <v>0</v>
      </c>
      <c r="N345">
        <f t="shared" si="219"/>
        <v>0</v>
      </c>
      <c r="O345">
        <f t="shared" si="220"/>
        <v>0</v>
      </c>
      <c r="P345">
        <f t="shared" si="221"/>
        <v>0</v>
      </c>
      <c r="Q345">
        <f t="shared" si="222"/>
        <v>0</v>
      </c>
      <c r="R345">
        <f t="shared" si="223"/>
        <v>0</v>
      </c>
      <c r="S345">
        <f t="shared" si="224"/>
        <v>0</v>
      </c>
      <c r="T345" s="27">
        <f t="shared" si="248"/>
        <v>0</v>
      </c>
      <c r="U345">
        <f t="shared" si="225"/>
        <v>0</v>
      </c>
      <c r="V345">
        <f t="shared" si="226"/>
        <v>0</v>
      </c>
      <c r="W345">
        <f t="shared" si="227"/>
        <v>0</v>
      </c>
      <c r="X345">
        <f t="shared" si="228"/>
        <v>0</v>
      </c>
      <c r="Y345">
        <f t="shared" si="229"/>
        <v>0</v>
      </c>
      <c r="Z345">
        <f t="shared" si="230"/>
        <v>0</v>
      </c>
      <c r="AA345">
        <f t="shared" si="231"/>
        <v>0</v>
      </c>
      <c r="AB345" s="23">
        <f t="shared" si="249"/>
        <v>0</v>
      </c>
      <c r="AC345">
        <f t="shared" si="232"/>
        <v>0</v>
      </c>
      <c r="AD345">
        <f t="shared" si="233"/>
        <v>0</v>
      </c>
      <c r="AE345">
        <f t="shared" si="234"/>
        <v>0</v>
      </c>
      <c r="AF345">
        <f t="shared" si="235"/>
        <v>0</v>
      </c>
      <c r="AG345">
        <f t="shared" si="236"/>
        <v>0</v>
      </c>
      <c r="AH345">
        <f t="shared" si="237"/>
        <v>0</v>
      </c>
      <c r="AI345">
        <f t="shared" si="238"/>
        <v>0</v>
      </c>
      <c r="AJ345" s="19">
        <f t="shared" si="250"/>
        <v>0</v>
      </c>
      <c r="AK345">
        <f t="shared" si="239"/>
        <v>0</v>
      </c>
      <c r="AL345">
        <f t="shared" si="240"/>
        <v>0</v>
      </c>
      <c r="AM345">
        <f t="shared" si="241"/>
        <v>0</v>
      </c>
      <c r="AN345">
        <f t="shared" si="242"/>
        <v>0</v>
      </c>
      <c r="AO345">
        <f t="shared" si="243"/>
        <v>0</v>
      </c>
      <c r="AP345">
        <f t="shared" si="244"/>
        <v>0</v>
      </c>
      <c r="AQ345">
        <f t="shared" si="245"/>
        <v>0</v>
      </c>
      <c r="AR345" s="125">
        <f t="shared" si="251"/>
        <v>0</v>
      </c>
      <c r="AS345">
        <f t="shared" si="246"/>
        <v>0</v>
      </c>
    </row>
    <row r="346" spans="5:45" x14ac:dyDescent="0.3">
      <c r="E346" s="5">
        <f t="shared" si="211"/>
        <v>0</v>
      </c>
      <c r="F346">
        <f t="shared" si="212"/>
        <v>0</v>
      </c>
      <c r="G346">
        <f t="shared" si="213"/>
        <v>0</v>
      </c>
      <c r="H346">
        <f t="shared" si="214"/>
        <v>0</v>
      </c>
      <c r="I346">
        <f t="shared" si="215"/>
        <v>0</v>
      </c>
      <c r="J346">
        <f t="shared" si="216"/>
        <v>0</v>
      </c>
      <c r="K346">
        <f t="shared" si="217"/>
        <v>0</v>
      </c>
      <c r="L346" s="31">
        <f t="shared" si="247"/>
        <v>0</v>
      </c>
      <c r="M346">
        <f t="shared" si="218"/>
        <v>0</v>
      </c>
      <c r="N346">
        <f t="shared" si="219"/>
        <v>0</v>
      </c>
      <c r="O346">
        <f t="shared" si="220"/>
        <v>0</v>
      </c>
      <c r="P346">
        <f t="shared" si="221"/>
        <v>0</v>
      </c>
      <c r="Q346">
        <f t="shared" si="222"/>
        <v>0</v>
      </c>
      <c r="R346">
        <f t="shared" si="223"/>
        <v>0</v>
      </c>
      <c r="S346">
        <f t="shared" si="224"/>
        <v>0</v>
      </c>
      <c r="T346" s="27">
        <f t="shared" si="248"/>
        <v>0</v>
      </c>
      <c r="U346">
        <f t="shared" si="225"/>
        <v>0</v>
      </c>
      <c r="V346">
        <f t="shared" si="226"/>
        <v>0</v>
      </c>
      <c r="W346">
        <f t="shared" si="227"/>
        <v>0</v>
      </c>
      <c r="X346">
        <f t="shared" si="228"/>
        <v>0</v>
      </c>
      <c r="Y346">
        <f t="shared" si="229"/>
        <v>0</v>
      </c>
      <c r="Z346">
        <f t="shared" si="230"/>
        <v>0</v>
      </c>
      <c r="AA346">
        <f t="shared" si="231"/>
        <v>0</v>
      </c>
      <c r="AB346" s="23">
        <f t="shared" si="249"/>
        <v>0</v>
      </c>
      <c r="AC346">
        <f t="shared" si="232"/>
        <v>0</v>
      </c>
      <c r="AD346">
        <f t="shared" si="233"/>
        <v>0</v>
      </c>
      <c r="AE346">
        <f t="shared" si="234"/>
        <v>0</v>
      </c>
      <c r="AF346">
        <f t="shared" si="235"/>
        <v>0</v>
      </c>
      <c r="AG346">
        <f t="shared" si="236"/>
        <v>0</v>
      </c>
      <c r="AH346">
        <f t="shared" si="237"/>
        <v>0</v>
      </c>
      <c r="AI346">
        <f t="shared" si="238"/>
        <v>0</v>
      </c>
      <c r="AJ346" s="19">
        <f t="shared" si="250"/>
        <v>0</v>
      </c>
      <c r="AK346">
        <f t="shared" si="239"/>
        <v>0</v>
      </c>
      <c r="AL346">
        <f t="shared" si="240"/>
        <v>0</v>
      </c>
      <c r="AM346">
        <f t="shared" si="241"/>
        <v>0</v>
      </c>
      <c r="AN346">
        <f t="shared" si="242"/>
        <v>0</v>
      </c>
      <c r="AO346">
        <f t="shared" si="243"/>
        <v>0</v>
      </c>
      <c r="AP346">
        <f t="shared" si="244"/>
        <v>0</v>
      </c>
      <c r="AQ346">
        <f t="shared" si="245"/>
        <v>0</v>
      </c>
      <c r="AR346" s="125">
        <f t="shared" si="251"/>
        <v>0</v>
      </c>
      <c r="AS346">
        <f t="shared" si="246"/>
        <v>0</v>
      </c>
    </row>
    <row r="347" spans="5:45" x14ac:dyDescent="0.3">
      <c r="E347" s="5">
        <f t="shared" si="211"/>
        <v>0</v>
      </c>
      <c r="F347">
        <f t="shared" si="212"/>
        <v>0</v>
      </c>
      <c r="G347">
        <f t="shared" si="213"/>
        <v>0</v>
      </c>
      <c r="H347">
        <f t="shared" si="214"/>
        <v>0</v>
      </c>
      <c r="I347">
        <f t="shared" si="215"/>
        <v>0</v>
      </c>
      <c r="J347">
        <f t="shared" si="216"/>
        <v>0</v>
      </c>
      <c r="K347">
        <f t="shared" si="217"/>
        <v>0</v>
      </c>
      <c r="L347" s="31">
        <f t="shared" si="247"/>
        <v>0</v>
      </c>
      <c r="M347">
        <f t="shared" si="218"/>
        <v>0</v>
      </c>
      <c r="N347">
        <f t="shared" si="219"/>
        <v>0</v>
      </c>
      <c r="O347">
        <f t="shared" si="220"/>
        <v>0</v>
      </c>
      <c r="P347">
        <f t="shared" si="221"/>
        <v>0</v>
      </c>
      <c r="Q347">
        <f t="shared" si="222"/>
        <v>0</v>
      </c>
      <c r="R347">
        <f t="shared" si="223"/>
        <v>0</v>
      </c>
      <c r="S347">
        <f t="shared" si="224"/>
        <v>0</v>
      </c>
      <c r="T347" s="27">
        <f t="shared" si="248"/>
        <v>0</v>
      </c>
      <c r="U347">
        <f t="shared" si="225"/>
        <v>0</v>
      </c>
      <c r="V347">
        <f t="shared" si="226"/>
        <v>0</v>
      </c>
      <c r="W347">
        <f t="shared" si="227"/>
        <v>0</v>
      </c>
      <c r="X347">
        <f t="shared" si="228"/>
        <v>0</v>
      </c>
      <c r="Y347">
        <f t="shared" si="229"/>
        <v>0</v>
      </c>
      <c r="Z347">
        <f t="shared" si="230"/>
        <v>0</v>
      </c>
      <c r="AA347">
        <f t="shared" si="231"/>
        <v>0</v>
      </c>
      <c r="AB347" s="23">
        <f t="shared" si="249"/>
        <v>0</v>
      </c>
      <c r="AC347">
        <f t="shared" si="232"/>
        <v>0</v>
      </c>
      <c r="AD347">
        <f t="shared" si="233"/>
        <v>0</v>
      </c>
      <c r="AE347">
        <f t="shared" si="234"/>
        <v>0</v>
      </c>
      <c r="AF347">
        <f t="shared" si="235"/>
        <v>0</v>
      </c>
      <c r="AG347">
        <f t="shared" si="236"/>
        <v>0</v>
      </c>
      <c r="AH347">
        <f t="shared" si="237"/>
        <v>0</v>
      </c>
      <c r="AI347">
        <f t="shared" si="238"/>
        <v>0</v>
      </c>
      <c r="AJ347" s="19">
        <f t="shared" si="250"/>
        <v>0</v>
      </c>
      <c r="AK347">
        <f t="shared" si="239"/>
        <v>0</v>
      </c>
      <c r="AL347">
        <f t="shared" si="240"/>
        <v>0</v>
      </c>
      <c r="AM347">
        <f t="shared" si="241"/>
        <v>0</v>
      </c>
      <c r="AN347">
        <f t="shared" si="242"/>
        <v>0</v>
      </c>
      <c r="AO347">
        <f t="shared" si="243"/>
        <v>0</v>
      </c>
      <c r="AP347">
        <f t="shared" si="244"/>
        <v>0</v>
      </c>
      <c r="AQ347">
        <f t="shared" si="245"/>
        <v>0</v>
      </c>
      <c r="AR347" s="125">
        <f t="shared" si="251"/>
        <v>0</v>
      </c>
      <c r="AS347">
        <f t="shared" si="246"/>
        <v>0</v>
      </c>
    </row>
    <row r="348" spans="5:45" x14ac:dyDescent="0.3">
      <c r="E348" s="5">
        <f t="shared" ref="E348:E411" si="252">D348/(($B$1-$C$2)/100-(0.08))</f>
        <v>0</v>
      </c>
      <c r="F348">
        <f t="shared" si="212"/>
        <v>0</v>
      </c>
      <c r="G348">
        <f t="shared" si="213"/>
        <v>0</v>
      </c>
      <c r="H348">
        <f t="shared" si="214"/>
        <v>0</v>
      </c>
      <c r="I348">
        <f t="shared" si="215"/>
        <v>0</v>
      </c>
      <c r="J348">
        <f t="shared" si="216"/>
        <v>0</v>
      </c>
      <c r="K348">
        <f t="shared" si="217"/>
        <v>0</v>
      </c>
      <c r="L348" s="31">
        <f t="shared" si="247"/>
        <v>0</v>
      </c>
      <c r="M348">
        <f t="shared" si="218"/>
        <v>0</v>
      </c>
      <c r="N348">
        <f t="shared" si="219"/>
        <v>0</v>
      </c>
      <c r="O348">
        <f t="shared" si="220"/>
        <v>0</v>
      </c>
      <c r="P348">
        <f t="shared" si="221"/>
        <v>0</v>
      </c>
      <c r="Q348">
        <f t="shared" si="222"/>
        <v>0</v>
      </c>
      <c r="R348">
        <f t="shared" si="223"/>
        <v>0</v>
      </c>
      <c r="S348">
        <f t="shared" si="224"/>
        <v>0</v>
      </c>
      <c r="T348" s="27">
        <f t="shared" si="248"/>
        <v>0</v>
      </c>
      <c r="U348">
        <f t="shared" si="225"/>
        <v>0</v>
      </c>
      <c r="V348">
        <f t="shared" si="226"/>
        <v>0</v>
      </c>
      <c r="W348">
        <f t="shared" si="227"/>
        <v>0</v>
      </c>
      <c r="X348">
        <f t="shared" si="228"/>
        <v>0</v>
      </c>
      <c r="Y348">
        <f t="shared" si="229"/>
        <v>0</v>
      </c>
      <c r="Z348">
        <f t="shared" si="230"/>
        <v>0</v>
      </c>
      <c r="AA348">
        <f t="shared" si="231"/>
        <v>0</v>
      </c>
      <c r="AB348" s="23">
        <f t="shared" si="249"/>
        <v>0</v>
      </c>
      <c r="AC348">
        <f t="shared" si="232"/>
        <v>0</v>
      </c>
      <c r="AD348">
        <f t="shared" si="233"/>
        <v>0</v>
      </c>
      <c r="AE348">
        <f t="shared" si="234"/>
        <v>0</v>
      </c>
      <c r="AF348">
        <f t="shared" si="235"/>
        <v>0</v>
      </c>
      <c r="AG348">
        <f t="shared" si="236"/>
        <v>0</v>
      </c>
      <c r="AH348">
        <f t="shared" si="237"/>
        <v>0</v>
      </c>
      <c r="AI348">
        <f t="shared" si="238"/>
        <v>0</v>
      </c>
      <c r="AJ348" s="19">
        <f t="shared" si="250"/>
        <v>0</v>
      </c>
      <c r="AK348">
        <f t="shared" si="239"/>
        <v>0</v>
      </c>
      <c r="AL348">
        <f t="shared" si="240"/>
        <v>0</v>
      </c>
      <c r="AM348">
        <f t="shared" si="241"/>
        <v>0</v>
      </c>
      <c r="AN348">
        <f t="shared" si="242"/>
        <v>0</v>
      </c>
      <c r="AO348">
        <f t="shared" si="243"/>
        <v>0</v>
      </c>
      <c r="AP348">
        <f t="shared" si="244"/>
        <v>0</v>
      </c>
      <c r="AQ348">
        <f t="shared" si="245"/>
        <v>0</v>
      </c>
      <c r="AR348" s="125">
        <f t="shared" si="251"/>
        <v>0</v>
      </c>
      <c r="AS348">
        <f t="shared" si="246"/>
        <v>0</v>
      </c>
    </row>
    <row r="349" spans="5:45" x14ac:dyDescent="0.3">
      <c r="E349" s="5">
        <f t="shared" si="252"/>
        <v>0</v>
      </c>
      <c r="F349">
        <f t="shared" si="212"/>
        <v>0</v>
      </c>
      <c r="G349">
        <f t="shared" si="213"/>
        <v>0</v>
      </c>
      <c r="H349">
        <f t="shared" si="214"/>
        <v>0</v>
      </c>
      <c r="I349">
        <f t="shared" si="215"/>
        <v>0</v>
      </c>
      <c r="J349">
        <f t="shared" si="216"/>
        <v>0</v>
      </c>
      <c r="K349">
        <f t="shared" si="217"/>
        <v>0</v>
      </c>
      <c r="L349" s="31">
        <f t="shared" si="247"/>
        <v>0</v>
      </c>
      <c r="M349">
        <f t="shared" si="218"/>
        <v>0</v>
      </c>
      <c r="N349">
        <f t="shared" si="219"/>
        <v>0</v>
      </c>
      <c r="O349">
        <f t="shared" si="220"/>
        <v>0</v>
      </c>
      <c r="P349">
        <f t="shared" si="221"/>
        <v>0</v>
      </c>
      <c r="Q349">
        <f t="shared" si="222"/>
        <v>0</v>
      </c>
      <c r="R349">
        <f t="shared" si="223"/>
        <v>0</v>
      </c>
      <c r="S349">
        <f t="shared" si="224"/>
        <v>0</v>
      </c>
      <c r="T349" s="27">
        <f t="shared" si="248"/>
        <v>0</v>
      </c>
      <c r="U349">
        <f t="shared" si="225"/>
        <v>0</v>
      </c>
      <c r="V349">
        <f t="shared" si="226"/>
        <v>0</v>
      </c>
      <c r="W349">
        <f t="shared" si="227"/>
        <v>0</v>
      </c>
      <c r="X349">
        <f t="shared" si="228"/>
        <v>0</v>
      </c>
      <c r="Y349">
        <f t="shared" si="229"/>
        <v>0</v>
      </c>
      <c r="Z349">
        <f t="shared" si="230"/>
        <v>0</v>
      </c>
      <c r="AA349">
        <f t="shared" si="231"/>
        <v>0</v>
      </c>
      <c r="AB349" s="23">
        <f t="shared" si="249"/>
        <v>0</v>
      </c>
      <c r="AC349">
        <f t="shared" si="232"/>
        <v>0</v>
      </c>
      <c r="AD349">
        <f t="shared" si="233"/>
        <v>0</v>
      </c>
      <c r="AE349">
        <f t="shared" si="234"/>
        <v>0</v>
      </c>
      <c r="AF349">
        <f t="shared" si="235"/>
        <v>0</v>
      </c>
      <c r="AG349">
        <f t="shared" si="236"/>
        <v>0</v>
      </c>
      <c r="AH349">
        <f t="shared" si="237"/>
        <v>0</v>
      </c>
      <c r="AI349">
        <f t="shared" si="238"/>
        <v>0</v>
      </c>
      <c r="AJ349" s="19">
        <f t="shared" si="250"/>
        <v>0</v>
      </c>
      <c r="AK349">
        <f t="shared" si="239"/>
        <v>0</v>
      </c>
      <c r="AL349">
        <f t="shared" si="240"/>
        <v>0</v>
      </c>
      <c r="AM349">
        <f t="shared" si="241"/>
        <v>0</v>
      </c>
      <c r="AN349">
        <f t="shared" si="242"/>
        <v>0</v>
      </c>
      <c r="AO349">
        <f t="shared" si="243"/>
        <v>0</v>
      </c>
      <c r="AP349">
        <f t="shared" si="244"/>
        <v>0</v>
      </c>
      <c r="AQ349">
        <f t="shared" si="245"/>
        <v>0</v>
      </c>
      <c r="AR349" s="125">
        <f t="shared" si="251"/>
        <v>0</v>
      </c>
      <c r="AS349">
        <f t="shared" si="246"/>
        <v>0</v>
      </c>
    </row>
    <row r="350" spans="5:45" x14ac:dyDescent="0.3">
      <c r="E350" s="5">
        <f t="shared" si="252"/>
        <v>0</v>
      </c>
      <c r="F350">
        <f t="shared" si="212"/>
        <v>0</v>
      </c>
      <c r="G350">
        <f t="shared" si="213"/>
        <v>0</v>
      </c>
      <c r="H350">
        <f t="shared" si="214"/>
        <v>0</v>
      </c>
      <c r="I350">
        <f t="shared" si="215"/>
        <v>0</v>
      </c>
      <c r="J350">
        <f t="shared" si="216"/>
        <v>0</v>
      </c>
      <c r="K350">
        <f t="shared" si="217"/>
        <v>0</v>
      </c>
      <c r="L350" s="31">
        <f t="shared" si="247"/>
        <v>0</v>
      </c>
      <c r="M350">
        <f t="shared" si="218"/>
        <v>0</v>
      </c>
      <c r="N350">
        <f t="shared" si="219"/>
        <v>0</v>
      </c>
      <c r="O350">
        <f t="shared" si="220"/>
        <v>0</v>
      </c>
      <c r="P350">
        <f t="shared" si="221"/>
        <v>0</v>
      </c>
      <c r="Q350">
        <f t="shared" si="222"/>
        <v>0</v>
      </c>
      <c r="R350">
        <f t="shared" si="223"/>
        <v>0</v>
      </c>
      <c r="S350">
        <f t="shared" si="224"/>
        <v>0</v>
      </c>
      <c r="T350" s="27">
        <f t="shared" si="248"/>
        <v>0</v>
      </c>
      <c r="U350">
        <f t="shared" si="225"/>
        <v>0</v>
      </c>
      <c r="V350">
        <f t="shared" si="226"/>
        <v>0</v>
      </c>
      <c r="W350">
        <f t="shared" si="227"/>
        <v>0</v>
      </c>
      <c r="X350">
        <f t="shared" si="228"/>
        <v>0</v>
      </c>
      <c r="Y350">
        <f t="shared" si="229"/>
        <v>0</v>
      </c>
      <c r="Z350">
        <f t="shared" si="230"/>
        <v>0</v>
      </c>
      <c r="AA350">
        <f t="shared" si="231"/>
        <v>0</v>
      </c>
      <c r="AB350" s="23">
        <f t="shared" si="249"/>
        <v>0</v>
      </c>
      <c r="AC350">
        <f t="shared" si="232"/>
        <v>0</v>
      </c>
      <c r="AD350">
        <f t="shared" si="233"/>
        <v>0</v>
      </c>
      <c r="AE350">
        <f t="shared" si="234"/>
        <v>0</v>
      </c>
      <c r="AF350">
        <f t="shared" si="235"/>
        <v>0</v>
      </c>
      <c r="AG350">
        <f t="shared" si="236"/>
        <v>0</v>
      </c>
      <c r="AH350">
        <f t="shared" si="237"/>
        <v>0</v>
      </c>
      <c r="AI350">
        <f t="shared" si="238"/>
        <v>0</v>
      </c>
      <c r="AJ350" s="19">
        <f t="shared" si="250"/>
        <v>0</v>
      </c>
      <c r="AK350">
        <f t="shared" si="239"/>
        <v>0</v>
      </c>
      <c r="AL350">
        <f t="shared" si="240"/>
        <v>0</v>
      </c>
      <c r="AM350">
        <f t="shared" si="241"/>
        <v>0</v>
      </c>
      <c r="AN350">
        <f t="shared" si="242"/>
        <v>0</v>
      </c>
      <c r="AO350">
        <f t="shared" si="243"/>
        <v>0</v>
      </c>
      <c r="AP350">
        <f t="shared" si="244"/>
        <v>0</v>
      </c>
      <c r="AQ350">
        <f t="shared" si="245"/>
        <v>0</v>
      </c>
      <c r="AR350" s="125">
        <f t="shared" si="251"/>
        <v>0</v>
      </c>
      <c r="AS350">
        <f t="shared" si="246"/>
        <v>0</v>
      </c>
    </row>
    <row r="351" spans="5:45" x14ac:dyDescent="0.3">
      <c r="E351" s="5">
        <f t="shared" si="252"/>
        <v>0</v>
      </c>
      <c r="F351">
        <f t="shared" si="212"/>
        <v>0</v>
      </c>
      <c r="G351">
        <f t="shared" si="213"/>
        <v>0</v>
      </c>
      <c r="H351">
        <f t="shared" si="214"/>
        <v>0</v>
      </c>
      <c r="I351">
        <f t="shared" si="215"/>
        <v>0</v>
      </c>
      <c r="J351">
        <f t="shared" si="216"/>
        <v>0</v>
      </c>
      <c r="K351">
        <f t="shared" si="217"/>
        <v>0</v>
      </c>
      <c r="L351" s="31">
        <f t="shared" si="247"/>
        <v>0</v>
      </c>
      <c r="M351">
        <f t="shared" si="218"/>
        <v>0</v>
      </c>
      <c r="N351">
        <f t="shared" si="219"/>
        <v>0</v>
      </c>
      <c r="O351">
        <f t="shared" si="220"/>
        <v>0</v>
      </c>
      <c r="P351">
        <f t="shared" si="221"/>
        <v>0</v>
      </c>
      <c r="Q351">
        <f t="shared" si="222"/>
        <v>0</v>
      </c>
      <c r="R351">
        <f t="shared" si="223"/>
        <v>0</v>
      </c>
      <c r="S351">
        <f t="shared" si="224"/>
        <v>0</v>
      </c>
      <c r="T351" s="27">
        <f t="shared" si="248"/>
        <v>0</v>
      </c>
      <c r="U351">
        <f t="shared" si="225"/>
        <v>0</v>
      </c>
      <c r="V351">
        <f t="shared" si="226"/>
        <v>0</v>
      </c>
      <c r="W351">
        <f t="shared" si="227"/>
        <v>0</v>
      </c>
      <c r="X351">
        <f t="shared" si="228"/>
        <v>0</v>
      </c>
      <c r="Y351">
        <f t="shared" si="229"/>
        <v>0</v>
      </c>
      <c r="Z351">
        <f t="shared" si="230"/>
        <v>0</v>
      </c>
      <c r="AA351">
        <f t="shared" si="231"/>
        <v>0</v>
      </c>
      <c r="AB351" s="23">
        <f t="shared" si="249"/>
        <v>0</v>
      </c>
      <c r="AC351">
        <f t="shared" si="232"/>
        <v>0</v>
      </c>
      <c r="AD351">
        <f t="shared" si="233"/>
        <v>0</v>
      </c>
      <c r="AE351">
        <f t="shared" si="234"/>
        <v>0</v>
      </c>
      <c r="AF351">
        <f t="shared" si="235"/>
        <v>0</v>
      </c>
      <c r="AG351">
        <f t="shared" si="236"/>
        <v>0</v>
      </c>
      <c r="AH351">
        <f t="shared" si="237"/>
        <v>0</v>
      </c>
      <c r="AI351">
        <f t="shared" si="238"/>
        <v>0</v>
      </c>
      <c r="AJ351" s="19">
        <f t="shared" si="250"/>
        <v>0</v>
      </c>
      <c r="AK351">
        <f t="shared" si="239"/>
        <v>0</v>
      </c>
      <c r="AL351">
        <f t="shared" si="240"/>
        <v>0</v>
      </c>
      <c r="AM351">
        <f t="shared" si="241"/>
        <v>0</v>
      </c>
      <c r="AN351">
        <f t="shared" si="242"/>
        <v>0</v>
      </c>
      <c r="AO351">
        <f t="shared" si="243"/>
        <v>0</v>
      </c>
      <c r="AP351">
        <f t="shared" si="244"/>
        <v>0</v>
      </c>
      <c r="AQ351">
        <f t="shared" si="245"/>
        <v>0</v>
      </c>
      <c r="AR351" s="125">
        <f t="shared" si="251"/>
        <v>0</v>
      </c>
      <c r="AS351">
        <f t="shared" si="246"/>
        <v>0</v>
      </c>
    </row>
    <row r="352" spans="5:45" x14ac:dyDescent="0.3">
      <c r="E352" s="5">
        <f t="shared" si="252"/>
        <v>0</v>
      </c>
      <c r="F352">
        <f t="shared" si="212"/>
        <v>0</v>
      </c>
      <c r="G352">
        <f t="shared" si="213"/>
        <v>0</v>
      </c>
      <c r="H352">
        <f t="shared" si="214"/>
        <v>0</v>
      </c>
      <c r="I352">
        <f t="shared" si="215"/>
        <v>0</v>
      </c>
      <c r="J352">
        <f t="shared" si="216"/>
        <v>0</v>
      </c>
      <c r="K352">
        <f t="shared" si="217"/>
        <v>0</v>
      </c>
      <c r="L352" s="31">
        <f t="shared" si="247"/>
        <v>0</v>
      </c>
      <c r="M352">
        <f t="shared" si="218"/>
        <v>0</v>
      </c>
      <c r="N352">
        <f t="shared" si="219"/>
        <v>0</v>
      </c>
      <c r="O352">
        <f t="shared" si="220"/>
        <v>0</v>
      </c>
      <c r="P352">
        <f t="shared" si="221"/>
        <v>0</v>
      </c>
      <c r="Q352">
        <f t="shared" si="222"/>
        <v>0</v>
      </c>
      <c r="R352">
        <f t="shared" si="223"/>
        <v>0</v>
      </c>
      <c r="S352">
        <f t="shared" si="224"/>
        <v>0</v>
      </c>
      <c r="T352" s="27">
        <f t="shared" si="248"/>
        <v>0</v>
      </c>
      <c r="U352">
        <f t="shared" si="225"/>
        <v>0</v>
      </c>
      <c r="V352">
        <f t="shared" si="226"/>
        <v>0</v>
      </c>
      <c r="W352">
        <f t="shared" si="227"/>
        <v>0</v>
      </c>
      <c r="X352">
        <f t="shared" si="228"/>
        <v>0</v>
      </c>
      <c r="Y352">
        <f t="shared" si="229"/>
        <v>0</v>
      </c>
      <c r="Z352">
        <f t="shared" si="230"/>
        <v>0</v>
      </c>
      <c r="AA352">
        <f t="shared" si="231"/>
        <v>0</v>
      </c>
      <c r="AB352" s="23">
        <f t="shared" si="249"/>
        <v>0</v>
      </c>
      <c r="AC352">
        <f t="shared" si="232"/>
        <v>0</v>
      </c>
      <c r="AD352">
        <f t="shared" si="233"/>
        <v>0</v>
      </c>
      <c r="AE352">
        <f t="shared" si="234"/>
        <v>0</v>
      </c>
      <c r="AF352">
        <f t="shared" si="235"/>
        <v>0</v>
      </c>
      <c r="AG352">
        <f t="shared" si="236"/>
        <v>0</v>
      </c>
      <c r="AH352">
        <f t="shared" si="237"/>
        <v>0</v>
      </c>
      <c r="AI352">
        <f t="shared" si="238"/>
        <v>0</v>
      </c>
      <c r="AJ352" s="19">
        <f t="shared" si="250"/>
        <v>0</v>
      </c>
      <c r="AK352">
        <f t="shared" si="239"/>
        <v>0</v>
      </c>
      <c r="AL352">
        <f t="shared" si="240"/>
        <v>0</v>
      </c>
      <c r="AM352">
        <f t="shared" si="241"/>
        <v>0</v>
      </c>
      <c r="AN352">
        <f t="shared" si="242"/>
        <v>0</v>
      </c>
      <c r="AO352">
        <f t="shared" si="243"/>
        <v>0</v>
      </c>
      <c r="AP352">
        <f t="shared" si="244"/>
        <v>0</v>
      </c>
      <c r="AQ352">
        <f t="shared" si="245"/>
        <v>0</v>
      </c>
      <c r="AR352" s="125">
        <f t="shared" si="251"/>
        <v>0</v>
      </c>
      <c r="AS352">
        <f t="shared" si="246"/>
        <v>0</v>
      </c>
    </row>
    <row r="353" spans="5:45" x14ac:dyDescent="0.3">
      <c r="E353" s="5">
        <f t="shared" si="252"/>
        <v>0</v>
      </c>
      <c r="F353">
        <f t="shared" si="212"/>
        <v>0</v>
      </c>
      <c r="G353">
        <f t="shared" si="213"/>
        <v>0</v>
      </c>
      <c r="H353">
        <f t="shared" si="214"/>
        <v>0</v>
      </c>
      <c r="I353">
        <f t="shared" si="215"/>
        <v>0</v>
      </c>
      <c r="J353">
        <f t="shared" si="216"/>
        <v>0</v>
      </c>
      <c r="K353">
        <f t="shared" si="217"/>
        <v>0</v>
      </c>
      <c r="L353" s="31">
        <f t="shared" si="247"/>
        <v>0</v>
      </c>
      <c r="M353">
        <f t="shared" si="218"/>
        <v>0</v>
      </c>
      <c r="N353">
        <f t="shared" si="219"/>
        <v>0</v>
      </c>
      <c r="O353">
        <f t="shared" si="220"/>
        <v>0</v>
      </c>
      <c r="P353">
        <f t="shared" si="221"/>
        <v>0</v>
      </c>
      <c r="Q353">
        <f t="shared" si="222"/>
        <v>0</v>
      </c>
      <c r="R353">
        <f t="shared" si="223"/>
        <v>0</v>
      </c>
      <c r="S353">
        <f t="shared" si="224"/>
        <v>0</v>
      </c>
      <c r="T353" s="27">
        <f t="shared" si="248"/>
        <v>0</v>
      </c>
      <c r="U353">
        <f t="shared" si="225"/>
        <v>0</v>
      </c>
      <c r="V353">
        <f t="shared" si="226"/>
        <v>0</v>
      </c>
      <c r="W353">
        <f t="shared" si="227"/>
        <v>0</v>
      </c>
      <c r="X353">
        <f t="shared" si="228"/>
        <v>0</v>
      </c>
      <c r="Y353">
        <f t="shared" si="229"/>
        <v>0</v>
      </c>
      <c r="Z353">
        <f t="shared" si="230"/>
        <v>0</v>
      </c>
      <c r="AA353">
        <f t="shared" si="231"/>
        <v>0</v>
      </c>
      <c r="AB353" s="23">
        <f t="shared" si="249"/>
        <v>0</v>
      </c>
      <c r="AC353">
        <f t="shared" si="232"/>
        <v>0</v>
      </c>
      <c r="AD353">
        <f t="shared" si="233"/>
        <v>0</v>
      </c>
      <c r="AE353">
        <f t="shared" si="234"/>
        <v>0</v>
      </c>
      <c r="AF353">
        <f t="shared" si="235"/>
        <v>0</v>
      </c>
      <c r="AG353">
        <f t="shared" si="236"/>
        <v>0</v>
      </c>
      <c r="AH353">
        <f t="shared" si="237"/>
        <v>0</v>
      </c>
      <c r="AI353">
        <f t="shared" si="238"/>
        <v>0</v>
      </c>
      <c r="AJ353" s="19">
        <f t="shared" si="250"/>
        <v>0</v>
      </c>
      <c r="AK353">
        <f t="shared" si="239"/>
        <v>0</v>
      </c>
      <c r="AL353">
        <f t="shared" si="240"/>
        <v>0</v>
      </c>
      <c r="AM353">
        <f t="shared" si="241"/>
        <v>0</v>
      </c>
      <c r="AN353">
        <f t="shared" si="242"/>
        <v>0</v>
      </c>
      <c r="AO353">
        <f t="shared" si="243"/>
        <v>0</v>
      </c>
      <c r="AP353">
        <f t="shared" si="244"/>
        <v>0</v>
      </c>
      <c r="AQ353">
        <f t="shared" si="245"/>
        <v>0</v>
      </c>
      <c r="AR353" s="125">
        <f t="shared" si="251"/>
        <v>0</v>
      </c>
      <c r="AS353">
        <f t="shared" si="246"/>
        <v>0</v>
      </c>
    </row>
    <row r="354" spans="5:45" x14ac:dyDescent="0.3">
      <c r="E354" s="5">
        <f t="shared" si="252"/>
        <v>0</v>
      </c>
      <c r="F354">
        <f t="shared" si="212"/>
        <v>0</v>
      </c>
      <c r="G354">
        <f t="shared" si="213"/>
        <v>0</v>
      </c>
      <c r="H354">
        <f t="shared" si="214"/>
        <v>0</v>
      </c>
      <c r="I354">
        <f t="shared" si="215"/>
        <v>0</v>
      </c>
      <c r="J354">
        <f t="shared" si="216"/>
        <v>0</v>
      </c>
      <c r="K354">
        <f t="shared" si="217"/>
        <v>0</v>
      </c>
      <c r="L354" s="31">
        <f t="shared" si="247"/>
        <v>0</v>
      </c>
      <c r="M354">
        <f t="shared" si="218"/>
        <v>0</v>
      </c>
      <c r="N354">
        <f t="shared" si="219"/>
        <v>0</v>
      </c>
      <c r="O354">
        <f t="shared" si="220"/>
        <v>0</v>
      </c>
      <c r="P354">
        <f t="shared" si="221"/>
        <v>0</v>
      </c>
      <c r="Q354">
        <f t="shared" si="222"/>
        <v>0</v>
      </c>
      <c r="R354">
        <f t="shared" si="223"/>
        <v>0</v>
      </c>
      <c r="S354">
        <f t="shared" si="224"/>
        <v>0</v>
      </c>
      <c r="T354" s="27">
        <f t="shared" si="248"/>
        <v>0</v>
      </c>
      <c r="U354">
        <f t="shared" si="225"/>
        <v>0</v>
      </c>
      <c r="V354">
        <f t="shared" si="226"/>
        <v>0</v>
      </c>
      <c r="W354">
        <f t="shared" si="227"/>
        <v>0</v>
      </c>
      <c r="X354">
        <f t="shared" si="228"/>
        <v>0</v>
      </c>
      <c r="Y354">
        <f t="shared" si="229"/>
        <v>0</v>
      </c>
      <c r="Z354">
        <f t="shared" si="230"/>
        <v>0</v>
      </c>
      <c r="AA354">
        <f t="shared" si="231"/>
        <v>0</v>
      </c>
      <c r="AB354" s="23">
        <f t="shared" si="249"/>
        <v>0</v>
      </c>
      <c r="AC354">
        <f t="shared" si="232"/>
        <v>0</v>
      </c>
      <c r="AD354">
        <f t="shared" si="233"/>
        <v>0</v>
      </c>
      <c r="AE354">
        <f t="shared" si="234"/>
        <v>0</v>
      </c>
      <c r="AF354">
        <f t="shared" si="235"/>
        <v>0</v>
      </c>
      <c r="AG354">
        <f t="shared" si="236"/>
        <v>0</v>
      </c>
      <c r="AH354">
        <f t="shared" si="237"/>
        <v>0</v>
      </c>
      <c r="AI354">
        <f t="shared" si="238"/>
        <v>0</v>
      </c>
      <c r="AJ354" s="19">
        <f t="shared" si="250"/>
        <v>0</v>
      </c>
      <c r="AK354">
        <f t="shared" si="239"/>
        <v>0</v>
      </c>
      <c r="AL354">
        <f t="shared" si="240"/>
        <v>0</v>
      </c>
      <c r="AM354">
        <f t="shared" si="241"/>
        <v>0</v>
      </c>
      <c r="AN354">
        <f t="shared" si="242"/>
        <v>0</v>
      </c>
      <c r="AO354">
        <f t="shared" si="243"/>
        <v>0</v>
      </c>
      <c r="AP354">
        <f t="shared" si="244"/>
        <v>0</v>
      </c>
      <c r="AQ354">
        <f t="shared" si="245"/>
        <v>0</v>
      </c>
      <c r="AR354" s="125">
        <f t="shared" si="251"/>
        <v>0</v>
      </c>
      <c r="AS354">
        <f t="shared" si="246"/>
        <v>0</v>
      </c>
    </row>
    <row r="355" spans="5:45" x14ac:dyDescent="0.3">
      <c r="E355" s="5">
        <f t="shared" si="252"/>
        <v>0</v>
      </c>
      <c r="F355">
        <f t="shared" si="212"/>
        <v>0</v>
      </c>
      <c r="G355">
        <f t="shared" si="213"/>
        <v>0</v>
      </c>
      <c r="H355">
        <f t="shared" si="214"/>
        <v>0</v>
      </c>
      <c r="I355">
        <f t="shared" si="215"/>
        <v>0</v>
      </c>
      <c r="J355">
        <f t="shared" si="216"/>
        <v>0</v>
      </c>
      <c r="K355">
        <f t="shared" si="217"/>
        <v>0</v>
      </c>
      <c r="L355" s="31">
        <f t="shared" si="247"/>
        <v>0</v>
      </c>
      <c r="M355">
        <f t="shared" si="218"/>
        <v>0</v>
      </c>
      <c r="N355">
        <f t="shared" si="219"/>
        <v>0</v>
      </c>
      <c r="O355">
        <f t="shared" si="220"/>
        <v>0</v>
      </c>
      <c r="P355">
        <f t="shared" si="221"/>
        <v>0</v>
      </c>
      <c r="Q355">
        <f t="shared" si="222"/>
        <v>0</v>
      </c>
      <c r="R355">
        <f t="shared" si="223"/>
        <v>0</v>
      </c>
      <c r="S355">
        <f t="shared" si="224"/>
        <v>0</v>
      </c>
      <c r="T355" s="27">
        <f t="shared" si="248"/>
        <v>0</v>
      </c>
      <c r="U355">
        <f t="shared" si="225"/>
        <v>0</v>
      </c>
      <c r="V355">
        <f t="shared" si="226"/>
        <v>0</v>
      </c>
      <c r="W355">
        <f t="shared" si="227"/>
        <v>0</v>
      </c>
      <c r="X355">
        <f t="shared" si="228"/>
        <v>0</v>
      </c>
      <c r="Y355">
        <f t="shared" si="229"/>
        <v>0</v>
      </c>
      <c r="Z355">
        <f t="shared" si="230"/>
        <v>0</v>
      </c>
      <c r="AA355">
        <f t="shared" si="231"/>
        <v>0</v>
      </c>
      <c r="AB355" s="23">
        <f t="shared" si="249"/>
        <v>0</v>
      </c>
      <c r="AC355">
        <f t="shared" si="232"/>
        <v>0</v>
      </c>
      <c r="AD355">
        <f t="shared" si="233"/>
        <v>0</v>
      </c>
      <c r="AE355">
        <f t="shared" si="234"/>
        <v>0</v>
      </c>
      <c r="AF355">
        <f t="shared" si="235"/>
        <v>0</v>
      </c>
      <c r="AG355">
        <f t="shared" si="236"/>
        <v>0</v>
      </c>
      <c r="AH355">
        <f t="shared" si="237"/>
        <v>0</v>
      </c>
      <c r="AI355">
        <f t="shared" si="238"/>
        <v>0</v>
      </c>
      <c r="AJ355" s="19">
        <f t="shared" si="250"/>
        <v>0</v>
      </c>
      <c r="AK355">
        <f t="shared" si="239"/>
        <v>0</v>
      </c>
      <c r="AL355">
        <f t="shared" si="240"/>
        <v>0</v>
      </c>
      <c r="AM355">
        <f t="shared" si="241"/>
        <v>0</v>
      </c>
      <c r="AN355">
        <f t="shared" si="242"/>
        <v>0</v>
      </c>
      <c r="AO355">
        <f t="shared" si="243"/>
        <v>0</v>
      </c>
      <c r="AP355">
        <f t="shared" si="244"/>
        <v>0</v>
      </c>
      <c r="AQ355">
        <f t="shared" si="245"/>
        <v>0</v>
      </c>
      <c r="AR355" s="125">
        <f t="shared" si="251"/>
        <v>0</v>
      </c>
      <c r="AS355">
        <f t="shared" si="246"/>
        <v>0</v>
      </c>
    </row>
    <row r="356" spans="5:45" x14ac:dyDescent="0.3">
      <c r="E356" s="5">
        <f t="shared" si="252"/>
        <v>0</v>
      </c>
      <c r="F356">
        <f t="shared" si="212"/>
        <v>0</v>
      </c>
      <c r="G356">
        <f t="shared" si="213"/>
        <v>0</v>
      </c>
      <c r="H356">
        <f t="shared" si="214"/>
        <v>0</v>
      </c>
      <c r="I356">
        <f t="shared" si="215"/>
        <v>0</v>
      </c>
      <c r="J356">
        <f t="shared" si="216"/>
        <v>0</v>
      </c>
      <c r="K356">
        <f t="shared" si="217"/>
        <v>0</v>
      </c>
      <c r="L356" s="31">
        <f t="shared" si="247"/>
        <v>0</v>
      </c>
      <c r="M356">
        <f t="shared" si="218"/>
        <v>0</v>
      </c>
      <c r="N356">
        <f t="shared" si="219"/>
        <v>0</v>
      </c>
      <c r="O356">
        <f t="shared" si="220"/>
        <v>0</v>
      </c>
      <c r="P356">
        <f t="shared" si="221"/>
        <v>0</v>
      </c>
      <c r="Q356">
        <f t="shared" si="222"/>
        <v>0</v>
      </c>
      <c r="R356">
        <f t="shared" si="223"/>
        <v>0</v>
      </c>
      <c r="S356">
        <f t="shared" si="224"/>
        <v>0</v>
      </c>
      <c r="T356" s="27">
        <f t="shared" si="248"/>
        <v>0</v>
      </c>
      <c r="U356">
        <f t="shared" si="225"/>
        <v>0</v>
      </c>
      <c r="V356">
        <f t="shared" si="226"/>
        <v>0</v>
      </c>
      <c r="W356">
        <f t="shared" si="227"/>
        <v>0</v>
      </c>
      <c r="X356">
        <f t="shared" si="228"/>
        <v>0</v>
      </c>
      <c r="Y356">
        <f t="shared" si="229"/>
        <v>0</v>
      </c>
      <c r="Z356">
        <f t="shared" si="230"/>
        <v>0</v>
      </c>
      <c r="AA356">
        <f t="shared" si="231"/>
        <v>0</v>
      </c>
      <c r="AB356" s="23">
        <f t="shared" si="249"/>
        <v>0</v>
      </c>
      <c r="AC356">
        <f t="shared" si="232"/>
        <v>0</v>
      </c>
      <c r="AD356">
        <f t="shared" si="233"/>
        <v>0</v>
      </c>
      <c r="AE356">
        <f t="shared" si="234"/>
        <v>0</v>
      </c>
      <c r="AF356">
        <f t="shared" si="235"/>
        <v>0</v>
      </c>
      <c r="AG356">
        <f t="shared" si="236"/>
        <v>0</v>
      </c>
      <c r="AH356">
        <f t="shared" si="237"/>
        <v>0</v>
      </c>
      <c r="AI356">
        <f t="shared" si="238"/>
        <v>0</v>
      </c>
      <c r="AJ356" s="19">
        <f t="shared" si="250"/>
        <v>0</v>
      </c>
      <c r="AK356">
        <f t="shared" si="239"/>
        <v>0</v>
      </c>
      <c r="AL356">
        <f t="shared" si="240"/>
        <v>0</v>
      </c>
      <c r="AM356">
        <f t="shared" si="241"/>
        <v>0</v>
      </c>
      <c r="AN356">
        <f t="shared" si="242"/>
        <v>0</v>
      </c>
      <c r="AO356">
        <f t="shared" si="243"/>
        <v>0</v>
      </c>
      <c r="AP356">
        <f t="shared" si="244"/>
        <v>0</v>
      </c>
      <c r="AQ356">
        <f t="shared" si="245"/>
        <v>0</v>
      </c>
      <c r="AR356" s="125">
        <f t="shared" si="251"/>
        <v>0</v>
      </c>
      <c r="AS356">
        <f t="shared" si="246"/>
        <v>0</v>
      </c>
    </row>
    <row r="357" spans="5:45" x14ac:dyDescent="0.3">
      <c r="E357" s="5">
        <f t="shared" si="252"/>
        <v>0</v>
      </c>
      <c r="F357">
        <f t="shared" si="212"/>
        <v>0</v>
      </c>
      <c r="G357">
        <f t="shared" si="213"/>
        <v>0</v>
      </c>
      <c r="H357">
        <f t="shared" si="214"/>
        <v>0</v>
      </c>
      <c r="I357">
        <f t="shared" si="215"/>
        <v>0</v>
      </c>
      <c r="J357">
        <f t="shared" si="216"/>
        <v>0</v>
      </c>
      <c r="K357">
        <f t="shared" si="217"/>
        <v>0</v>
      </c>
      <c r="L357" s="31">
        <f t="shared" si="247"/>
        <v>0</v>
      </c>
      <c r="M357">
        <f t="shared" si="218"/>
        <v>0</v>
      </c>
      <c r="N357">
        <f t="shared" si="219"/>
        <v>0</v>
      </c>
      <c r="O357">
        <f t="shared" si="220"/>
        <v>0</v>
      </c>
      <c r="P357">
        <f t="shared" si="221"/>
        <v>0</v>
      </c>
      <c r="Q357">
        <f t="shared" si="222"/>
        <v>0</v>
      </c>
      <c r="R357">
        <f t="shared" si="223"/>
        <v>0</v>
      </c>
      <c r="S357">
        <f t="shared" si="224"/>
        <v>0</v>
      </c>
      <c r="T357" s="27">
        <f t="shared" si="248"/>
        <v>0</v>
      </c>
      <c r="U357">
        <f t="shared" si="225"/>
        <v>0</v>
      </c>
      <c r="V357">
        <f t="shared" si="226"/>
        <v>0</v>
      </c>
      <c r="W357">
        <f t="shared" si="227"/>
        <v>0</v>
      </c>
      <c r="X357">
        <f t="shared" si="228"/>
        <v>0</v>
      </c>
      <c r="Y357">
        <f t="shared" si="229"/>
        <v>0</v>
      </c>
      <c r="Z357">
        <f t="shared" si="230"/>
        <v>0</v>
      </c>
      <c r="AA357">
        <f t="shared" si="231"/>
        <v>0</v>
      </c>
      <c r="AB357" s="23">
        <f t="shared" si="249"/>
        <v>0</v>
      </c>
      <c r="AC357">
        <f t="shared" si="232"/>
        <v>0</v>
      </c>
      <c r="AD357">
        <f t="shared" si="233"/>
        <v>0</v>
      </c>
      <c r="AE357">
        <f t="shared" si="234"/>
        <v>0</v>
      </c>
      <c r="AF357">
        <f t="shared" si="235"/>
        <v>0</v>
      </c>
      <c r="AG357">
        <f t="shared" si="236"/>
        <v>0</v>
      </c>
      <c r="AH357">
        <f t="shared" si="237"/>
        <v>0</v>
      </c>
      <c r="AI357">
        <f t="shared" si="238"/>
        <v>0</v>
      </c>
      <c r="AJ357" s="19">
        <f t="shared" si="250"/>
        <v>0</v>
      </c>
      <c r="AK357">
        <f t="shared" si="239"/>
        <v>0</v>
      </c>
      <c r="AL357">
        <f t="shared" si="240"/>
        <v>0</v>
      </c>
      <c r="AM357">
        <f t="shared" si="241"/>
        <v>0</v>
      </c>
      <c r="AN357">
        <f t="shared" si="242"/>
        <v>0</v>
      </c>
      <c r="AO357">
        <f t="shared" si="243"/>
        <v>0</v>
      </c>
      <c r="AP357">
        <f t="shared" si="244"/>
        <v>0</v>
      </c>
      <c r="AQ357">
        <f t="shared" si="245"/>
        <v>0</v>
      </c>
      <c r="AR357" s="125">
        <f t="shared" si="251"/>
        <v>0</v>
      </c>
      <c r="AS357">
        <f t="shared" si="246"/>
        <v>0</v>
      </c>
    </row>
    <row r="358" spans="5:45" x14ac:dyDescent="0.3">
      <c r="E358" s="5">
        <f t="shared" si="252"/>
        <v>0</v>
      </c>
      <c r="F358">
        <f t="shared" si="212"/>
        <v>0</v>
      </c>
      <c r="G358">
        <f t="shared" si="213"/>
        <v>0</v>
      </c>
      <c r="H358">
        <f t="shared" si="214"/>
        <v>0</v>
      </c>
      <c r="I358">
        <f t="shared" si="215"/>
        <v>0</v>
      </c>
      <c r="J358">
        <f t="shared" si="216"/>
        <v>0</v>
      </c>
      <c r="K358">
        <f t="shared" si="217"/>
        <v>0</v>
      </c>
      <c r="L358" s="31">
        <f t="shared" si="247"/>
        <v>0</v>
      </c>
      <c r="M358">
        <f t="shared" si="218"/>
        <v>0</v>
      </c>
      <c r="N358">
        <f t="shared" si="219"/>
        <v>0</v>
      </c>
      <c r="O358">
        <f t="shared" si="220"/>
        <v>0</v>
      </c>
      <c r="P358">
        <f t="shared" si="221"/>
        <v>0</v>
      </c>
      <c r="Q358">
        <f t="shared" si="222"/>
        <v>0</v>
      </c>
      <c r="R358">
        <f t="shared" si="223"/>
        <v>0</v>
      </c>
      <c r="S358">
        <f t="shared" si="224"/>
        <v>0</v>
      </c>
      <c r="T358" s="27">
        <f t="shared" si="248"/>
        <v>0</v>
      </c>
      <c r="U358">
        <f t="shared" si="225"/>
        <v>0</v>
      </c>
      <c r="V358">
        <f t="shared" si="226"/>
        <v>0</v>
      </c>
      <c r="W358">
        <f t="shared" si="227"/>
        <v>0</v>
      </c>
      <c r="X358">
        <f t="shared" si="228"/>
        <v>0</v>
      </c>
      <c r="Y358">
        <f t="shared" si="229"/>
        <v>0</v>
      </c>
      <c r="Z358">
        <f t="shared" si="230"/>
        <v>0</v>
      </c>
      <c r="AA358">
        <f t="shared" si="231"/>
        <v>0</v>
      </c>
      <c r="AB358" s="23">
        <f t="shared" si="249"/>
        <v>0</v>
      </c>
      <c r="AC358">
        <f t="shared" si="232"/>
        <v>0</v>
      </c>
      <c r="AD358">
        <f t="shared" si="233"/>
        <v>0</v>
      </c>
      <c r="AE358">
        <f t="shared" si="234"/>
        <v>0</v>
      </c>
      <c r="AF358">
        <f t="shared" si="235"/>
        <v>0</v>
      </c>
      <c r="AG358">
        <f t="shared" si="236"/>
        <v>0</v>
      </c>
      <c r="AH358">
        <f t="shared" si="237"/>
        <v>0</v>
      </c>
      <c r="AI358">
        <f t="shared" si="238"/>
        <v>0</v>
      </c>
      <c r="AJ358" s="19">
        <f t="shared" si="250"/>
        <v>0</v>
      </c>
      <c r="AK358">
        <f t="shared" si="239"/>
        <v>0</v>
      </c>
      <c r="AL358">
        <f t="shared" si="240"/>
        <v>0</v>
      </c>
      <c r="AM358">
        <f t="shared" si="241"/>
        <v>0</v>
      </c>
      <c r="AN358">
        <f t="shared" si="242"/>
        <v>0</v>
      </c>
      <c r="AO358">
        <f t="shared" si="243"/>
        <v>0</v>
      </c>
      <c r="AP358">
        <f t="shared" si="244"/>
        <v>0</v>
      </c>
      <c r="AQ358">
        <f t="shared" si="245"/>
        <v>0</v>
      </c>
      <c r="AR358" s="125">
        <f t="shared" si="251"/>
        <v>0</v>
      </c>
      <c r="AS358">
        <f t="shared" si="246"/>
        <v>0</v>
      </c>
    </row>
    <row r="359" spans="5:45" x14ac:dyDescent="0.3">
      <c r="E359" s="5">
        <f t="shared" si="252"/>
        <v>0</v>
      </c>
      <c r="F359">
        <f t="shared" si="212"/>
        <v>0</v>
      </c>
      <c r="G359">
        <f t="shared" si="213"/>
        <v>0</v>
      </c>
      <c r="H359">
        <f t="shared" si="214"/>
        <v>0</v>
      </c>
      <c r="I359">
        <f t="shared" si="215"/>
        <v>0</v>
      </c>
      <c r="J359">
        <f t="shared" si="216"/>
        <v>0</v>
      </c>
      <c r="K359">
        <f t="shared" si="217"/>
        <v>0</v>
      </c>
      <c r="L359" s="31">
        <f t="shared" si="247"/>
        <v>0</v>
      </c>
      <c r="M359">
        <f t="shared" si="218"/>
        <v>0</v>
      </c>
      <c r="N359">
        <f t="shared" si="219"/>
        <v>0</v>
      </c>
      <c r="O359">
        <f t="shared" si="220"/>
        <v>0</v>
      </c>
      <c r="P359">
        <f t="shared" si="221"/>
        <v>0</v>
      </c>
      <c r="Q359">
        <f t="shared" si="222"/>
        <v>0</v>
      </c>
      <c r="R359">
        <f t="shared" si="223"/>
        <v>0</v>
      </c>
      <c r="S359">
        <f t="shared" si="224"/>
        <v>0</v>
      </c>
      <c r="T359" s="27">
        <f t="shared" si="248"/>
        <v>0</v>
      </c>
      <c r="U359">
        <f t="shared" si="225"/>
        <v>0</v>
      </c>
      <c r="V359">
        <f t="shared" si="226"/>
        <v>0</v>
      </c>
      <c r="W359">
        <f t="shared" si="227"/>
        <v>0</v>
      </c>
      <c r="X359">
        <f t="shared" si="228"/>
        <v>0</v>
      </c>
      <c r="Y359">
        <f t="shared" si="229"/>
        <v>0</v>
      </c>
      <c r="Z359">
        <f t="shared" si="230"/>
        <v>0</v>
      </c>
      <c r="AA359">
        <f t="shared" si="231"/>
        <v>0</v>
      </c>
      <c r="AB359" s="23">
        <f t="shared" si="249"/>
        <v>0</v>
      </c>
      <c r="AC359">
        <f t="shared" si="232"/>
        <v>0</v>
      </c>
      <c r="AD359">
        <f t="shared" si="233"/>
        <v>0</v>
      </c>
      <c r="AE359">
        <f t="shared" si="234"/>
        <v>0</v>
      </c>
      <c r="AF359">
        <f t="shared" si="235"/>
        <v>0</v>
      </c>
      <c r="AG359">
        <f t="shared" si="236"/>
        <v>0</v>
      </c>
      <c r="AH359">
        <f t="shared" si="237"/>
        <v>0</v>
      </c>
      <c r="AI359">
        <f t="shared" si="238"/>
        <v>0</v>
      </c>
      <c r="AJ359" s="19">
        <f t="shared" si="250"/>
        <v>0</v>
      </c>
      <c r="AK359">
        <f t="shared" si="239"/>
        <v>0</v>
      </c>
      <c r="AL359">
        <f t="shared" si="240"/>
        <v>0</v>
      </c>
      <c r="AM359">
        <f t="shared" si="241"/>
        <v>0</v>
      </c>
      <c r="AN359">
        <f t="shared" si="242"/>
        <v>0</v>
      </c>
      <c r="AO359">
        <f t="shared" si="243"/>
        <v>0</v>
      </c>
      <c r="AP359">
        <f t="shared" si="244"/>
        <v>0</v>
      </c>
      <c r="AQ359">
        <f t="shared" si="245"/>
        <v>0</v>
      </c>
      <c r="AR359" s="125">
        <f t="shared" si="251"/>
        <v>0</v>
      </c>
      <c r="AS359">
        <f t="shared" si="246"/>
        <v>0</v>
      </c>
    </row>
    <row r="360" spans="5:45" x14ac:dyDescent="0.3">
      <c r="E360" s="5">
        <f t="shared" si="252"/>
        <v>0</v>
      </c>
      <c r="F360">
        <f t="shared" si="212"/>
        <v>0</v>
      </c>
      <c r="G360">
        <f t="shared" si="213"/>
        <v>0</v>
      </c>
      <c r="H360">
        <f t="shared" si="214"/>
        <v>0</v>
      </c>
      <c r="I360">
        <f t="shared" si="215"/>
        <v>0</v>
      </c>
      <c r="J360">
        <f t="shared" si="216"/>
        <v>0</v>
      </c>
      <c r="K360">
        <f t="shared" si="217"/>
        <v>0</v>
      </c>
      <c r="L360" s="31">
        <f t="shared" si="247"/>
        <v>0</v>
      </c>
      <c r="M360">
        <f t="shared" si="218"/>
        <v>0</v>
      </c>
      <c r="N360">
        <f t="shared" si="219"/>
        <v>0</v>
      </c>
      <c r="O360">
        <f t="shared" si="220"/>
        <v>0</v>
      </c>
      <c r="P360">
        <f t="shared" si="221"/>
        <v>0</v>
      </c>
      <c r="Q360">
        <f t="shared" si="222"/>
        <v>0</v>
      </c>
      <c r="R360">
        <f t="shared" si="223"/>
        <v>0</v>
      </c>
      <c r="S360">
        <f t="shared" si="224"/>
        <v>0</v>
      </c>
      <c r="T360" s="27">
        <f t="shared" si="248"/>
        <v>0</v>
      </c>
      <c r="U360">
        <f t="shared" si="225"/>
        <v>0</v>
      </c>
      <c r="V360">
        <f t="shared" si="226"/>
        <v>0</v>
      </c>
      <c r="W360">
        <f t="shared" si="227"/>
        <v>0</v>
      </c>
      <c r="X360">
        <f t="shared" si="228"/>
        <v>0</v>
      </c>
      <c r="Y360">
        <f t="shared" si="229"/>
        <v>0</v>
      </c>
      <c r="Z360">
        <f t="shared" si="230"/>
        <v>0</v>
      </c>
      <c r="AA360">
        <f t="shared" si="231"/>
        <v>0</v>
      </c>
      <c r="AB360" s="23">
        <f t="shared" si="249"/>
        <v>0</v>
      </c>
      <c r="AC360">
        <f t="shared" si="232"/>
        <v>0</v>
      </c>
      <c r="AD360">
        <f t="shared" si="233"/>
        <v>0</v>
      </c>
      <c r="AE360">
        <f t="shared" si="234"/>
        <v>0</v>
      </c>
      <c r="AF360">
        <f t="shared" si="235"/>
        <v>0</v>
      </c>
      <c r="AG360">
        <f t="shared" si="236"/>
        <v>0</v>
      </c>
      <c r="AH360">
        <f t="shared" si="237"/>
        <v>0</v>
      </c>
      <c r="AI360">
        <f t="shared" si="238"/>
        <v>0</v>
      </c>
      <c r="AJ360" s="19">
        <f t="shared" si="250"/>
        <v>0</v>
      </c>
      <c r="AK360">
        <f t="shared" si="239"/>
        <v>0</v>
      </c>
      <c r="AL360">
        <f t="shared" si="240"/>
        <v>0</v>
      </c>
      <c r="AM360">
        <f t="shared" si="241"/>
        <v>0</v>
      </c>
      <c r="AN360">
        <f t="shared" si="242"/>
        <v>0</v>
      </c>
      <c r="AO360">
        <f t="shared" si="243"/>
        <v>0</v>
      </c>
      <c r="AP360">
        <f t="shared" si="244"/>
        <v>0</v>
      </c>
      <c r="AQ360">
        <f t="shared" si="245"/>
        <v>0</v>
      </c>
      <c r="AR360" s="125">
        <f t="shared" si="251"/>
        <v>0</v>
      </c>
      <c r="AS360">
        <f t="shared" si="246"/>
        <v>0</v>
      </c>
    </row>
    <row r="361" spans="5:45" x14ac:dyDescent="0.3">
      <c r="E361" s="5">
        <f t="shared" si="252"/>
        <v>0</v>
      </c>
      <c r="F361">
        <f t="shared" si="212"/>
        <v>0</v>
      </c>
      <c r="G361">
        <f t="shared" si="213"/>
        <v>0</v>
      </c>
      <c r="H361">
        <f t="shared" si="214"/>
        <v>0</v>
      </c>
      <c r="I361">
        <f t="shared" si="215"/>
        <v>0</v>
      </c>
      <c r="J361">
        <f t="shared" si="216"/>
        <v>0</v>
      </c>
      <c r="K361">
        <f t="shared" si="217"/>
        <v>0</v>
      </c>
      <c r="L361" s="31">
        <f t="shared" si="247"/>
        <v>0</v>
      </c>
      <c r="M361">
        <f t="shared" si="218"/>
        <v>0</v>
      </c>
      <c r="N361">
        <f t="shared" si="219"/>
        <v>0</v>
      </c>
      <c r="O361">
        <f t="shared" si="220"/>
        <v>0</v>
      </c>
      <c r="P361">
        <f t="shared" si="221"/>
        <v>0</v>
      </c>
      <c r="Q361">
        <f t="shared" si="222"/>
        <v>0</v>
      </c>
      <c r="R361">
        <f t="shared" si="223"/>
        <v>0</v>
      </c>
      <c r="S361">
        <f t="shared" si="224"/>
        <v>0</v>
      </c>
      <c r="T361" s="27">
        <f t="shared" si="248"/>
        <v>0</v>
      </c>
      <c r="U361">
        <f t="shared" si="225"/>
        <v>0</v>
      </c>
      <c r="V361">
        <f t="shared" si="226"/>
        <v>0</v>
      </c>
      <c r="W361">
        <f t="shared" si="227"/>
        <v>0</v>
      </c>
      <c r="X361">
        <f t="shared" si="228"/>
        <v>0</v>
      </c>
      <c r="Y361">
        <f t="shared" si="229"/>
        <v>0</v>
      </c>
      <c r="Z361">
        <f t="shared" si="230"/>
        <v>0</v>
      </c>
      <c r="AA361">
        <f t="shared" si="231"/>
        <v>0</v>
      </c>
      <c r="AB361" s="23">
        <f t="shared" si="249"/>
        <v>0</v>
      </c>
      <c r="AC361">
        <f t="shared" si="232"/>
        <v>0</v>
      </c>
      <c r="AD361">
        <f t="shared" si="233"/>
        <v>0</v>
      </c>
      <c r="AE361">
        <f t="shared" si="234"/>
        <v>0</v>
      </c>
      <c r="AF361">
        <f t="shared" si="235"/>
        <v>0</v>
      </c>
      <c r="AG361">
        <f t="shared" si="236"/>
        <v>0</v>
      </c>
      <c r="AH361">
        <f t="shared" si="237"/>
        <v>0</v>
      </c>
      <c r="AI361">
        <f t="shared" si="238"/>
        <v>0</v>
      </c>
      <c r="AJ361" s="19">
        <f t="shared" si="250"/>
        <v>0</v>
      </c>
      <c r="AK361">
        <f t="shared" si="239"/>
        <v>0</v>
      </c>
      <c r="AL361">
        <f t="shared" si="240"/>
        <v>0</v>
      </c>
      <c r="AM361">
        <f t="shared" si="241"/>
        <v>0</v>
      </c>
      <c r="AN361">
        <f t="shared" si="242"/>
        <v>0</v>
      </c>
      <c r="AO361">
        <f t="shared" si="243"/>
        <v>0</v>
      </c>
      <c r="AP361">
        <f t="shared" si="244"/>
        <v>0</v>
      </c>
      <c r="AQ361">
        <f t="shared" si="245"/>
        <v>0</v>
      </c>
      <c r="AR361" s="125">
        <f t="shared" si="251"/>
        <v>0</v>
      </c>
      <c r="AS361">
        <f t="shared" si="246"/>
        <v>0</v>
      </c>
    </row>
    <row r="362" spans="5:45" x14ac:dyDescent="0.3">
      <c r="E362" s="5">
        <f t="shared" si="252"/>
        <v>0</v>
      </c>
      <c r="F362">
        <f t="shared" si="212"/>
        <v>0</v>
      </c>
      <c r="G362">
        <f t="shared" si="213"/>
        <v>0</v>
      </c>
      <c r="H362">
        <f t="shared" si="214"/>
        <v>0</v>
      </c>
      <c r="I362">
        <f t="shared" si="215"/>
        <v>0</v>
      </c>
      <c r="J362">
        <f t="shared" si="216"/>
        <v>0</v>
      </c>
      <c r="K362">
        <f t="shared" si="217"/>
        <v>0</v>
      </c>
      <c r="L362" s="31">
        <f t="shared" si="247"/>
        <v>0</v>
      </c>
      <c r="M362">
        <f t="shared" si="218"/>
        <v>0</v>
      </c>
      <c r="N362">
        <f t="shared" si="219"/>
        <v>0</v>
      </c>
      <c r="O362">
        <f t="shared" si="220"/>
        <v>0</v>
      </c>
      <c r="P362">
        <f t="shared" si="221"/>
        <v>0</v>
      </c>
      <c r="Q362">
        <f t="shared" si="222"/>
        <v>0</v>
      </c>
      <c r="R362">
        <f t="shared" si="223"/>
        <v>0</v>
      </c>
      <c r="S362">
        <f t="shared" si="224"/>
        <v>0</v>
      </c>
      <c r="T362" s="27">
        <f t="shared" si="248"/>
        <v>0</v>
      </c>
      <c r="U362">
        <f t="shared" si="225"/>
        <v>0</v>
      </c>
      <c r="V362">
        <f t="shared" si="226"/>
        <v>0</v>
      </c>
      <c r="W362">
        <f t="shared" si="227"/>
        <v>0</v>
      </c>
      <c r="X362">
        <f t="shared" si="228"/>
        <v>0</v>
      </c>
      <c r="Y362">
        <f t="shared" si="229"/>
        <v>0</v>
      </c>
      <c r="Z362">
        <f t="shared" si="230"/>
        <v>0</v>
      </c>
      <c r="AA362">
        <f t="shared" si="231"/>
        <v>0</v>
      </c>
      <c r="AB362" s="23">
        <f t="shared" si="249"/>
        <v>0</v>
      </c>
      <c r="AC362">
        <f t="shared" si="232"/>
        <v>0</v>
      </c>
      <c r="AD362">
        <f t="shared" si="233"/>
        <v>0</v>
      </c>
      <c r="AE362">
        <f t="shared" si="234"/>
        <v>0</v>
      </c>
      <c r="AF362">
        <f t="shared" si="235"/>
        <v>0</v>
      </c>
      <c r="AG362">
        <f t="shared" si="236"/>
        <v>0</v>
      </c>
      <c r="AH362">
        <f t="shared" si="237"/>
        <v>0</v>
      </c>
      <c r="AI362">
        <f t="shared" si="238"/>
        <v>0</v>
      </c>
      <c r="AJ362" s="19">
        <f t="shared" si="250"/>
        <v>0</v>
      </c>
      <c r="AK362">
        <f t="shared" si="239"/>
        <v>0</v>
      </c>
      <c r="AL362">
        <f t="shared" si="240"/>
        <v>0</v>
      </c>
      <c r="AM362">
        <f t="shared" si="241"/>
        <v>0</v>
      </c>
      <c r="AN362">
        <f t="shared" si="242"/>
        <v>0</v>
      </c>
      <c r="AO362">
        <f t="shared" si="243"/>
        <v>0</v>
      </c>
      <c r="AP362">
        <f t="shared" si="244"/>
        <v>0</v>
      </c>
      <c r="AQ362">
        <f t="shared" si="245"/>
        <v>0</v>
      </c>
      <c r="AR362" s="125">
        <f t="shared" si="251"/>
        <v>0</v>
      </c>
      <c r="AS362">
        <f t="shared" si="246"/>
        <v>0</v>
      </c>
    </row>
    <row r="363" spans="5:45" x14ac:dyDescent="0.3">
      <c r="E363" s="5">
        <f t="shared" si="252"/>
        <v>0</v>
      </c>
      <c r="F363">
        <f t="shared" si="212"/>
        <v>0</v>
      </c>
      <c r="G363">
        <f t="shared" si="213"/>
        <v>0</v>
      </c>
      <c r="H363">
        <f t="shared" si="214"/>
        <v>0</v>
      </c>
      <c r="I363">
        <f t="shared" si="215"/>
        <v>0</v>
      </c>
      <c r="J363">
        <f t="shared" si="216"/>
        <v>0</v>
      </c>
      <c r="K363">
        <f t="shared" si="217"/>
        <v>0</v>
      </c>
      <c r="L363" s="31">
        <f t="shared" si="247"/>
        <v>0</v>
      </c>
      <c r="M363">
        <f t="shared" si="218"/>
        <v>0</v>
      </c>
      <c r="N363">
        <f t="shared" si="219"/>
        <v>0</v>
      </c>
      <c r="O363">
        <f t="shared" si="220"/>
        <v>0</v>
      </c>
      <c r="P363">
        <f t="shared" si="221"/>
        <v>0</v>
      </c>
      <c r="Q363">
        <f t="shared" si="222"/>
        <v>0</v>
      </c>
      <c r="R363">
        <f t="shared" si="223"/>
        <v>0</v>
      </c>
      <c r="S363">
        <f t="shared" si="224"/>
        <v>0</v>
      </c>
      <c r="T363" s="27">
        <f t="shared" si="248"/>
        <v>0</v>
      </c>
      <c r="U363">
        <f t="shared" si="225"/>
        <v>0</v>
      </c>
      <c r="V363">
        <f t="shared" si="226"/>
        <v>0</v>
      </c>
      <c r="W363">
        <f t="shared" si="227"/>
        <v>0</v>
      </c>
      <c r="X363">
        <f t="shared" si="228"/>
        <v>0</v>
      </c>
      <c r="Y363">
        <f t="shared" si="229"/>
        <v>0</v>
      </c>
      <c r="Z363">
        <f t="shared" si="230"/>
        <v>0</v>
      </c>
      <c r="AA363">
        <f t="shared" si="231"/>
        <v>0</v>
      </c>
      <c r="AB363" s="23">
        <f t="shared" si="249"/>
        <v>0</v>
      </c>
      <c r="AC363">
        <f t="shared" si="232"/>
        <v>0</v>
      </c>
      <c r="AD363">
        <f t="shared" si="233"/>
        <v>0</v>
      </c>
      <c r="AE363">
        <f t="shared" si="234"/>
        <v>0</v>
      </c>
      <c r="AF363">
        <f t="shared" si="235"/>
        <v>0</v>
      </c>
      <c r="AG363">
        <f t="shared" si="236"/>
        <v>0</v>
      </c>
      <c r="AH363">
        <f t="shared" si="237"/>
        <v>0</v>
      </c>
      <c r="AI363">
        <f t="shared" si="238"/>
        <v>0</v>
      </c>
      <c r="AJ363" s="19">
        <f t="shared" si="250"/>
        <v>0</v>
      </c>
      <c r="AK363">
        <f t="shared" si="239"/>
        <v>0</v>
      </c>
      <c r="AL363">
        <f t="shared" si="240"/>
        <v>0</v>
      </c>
      <c r="AM363">
        <f t="shared" si="241"/>
        <v>0</v>
      </c>
      <c r="AN363">
        <f t="shared" si="242"/>
        <v>0</v>
      </c>
      <c r="AO363">
        <f t="shared" si="243"/>
        <v>0</v>
      </c>
      <c r="AP363">
        <f t="shared" si="244"/>
        <v>0</v>
      </c>
      <c r="AQ363">
        <f t="shared" si="245"/>
        <v>0</v>
      </c>
      <c r="AR363" s="125">
        <f t="shared" si="251"/>
        <v>0</v>
      </c>
      <c r="AS363">
        <f t="shared" si="246"/>
        <v>0</v>
      </c>
    </row>
    <row r="364" spans="5:45" x14ac:dyDescent="0.3">
      <c r="E364" s="5">
        <f t="shared" si="252"/>
        <v>0</v>
      </c>
      <c r="F364">
        <f t="shared" si="212"/>
        <v>0</v>
      </c>
      <c r="G364">
        <f t="shared" si="213"/>
        <v>0</v>
      </c>
      <c r="H364">
        <f t="shared" si="214"/>
        <v>0</v>
      </c>
      <c r="I364">
        <f t="shared" si="215"/>
        <v>0</v>
      </c>
      <c r="J364">
        <f t="shared" si="216"/>
        <v>0</v>
      </c>
      <c r="K364">
        <f t="shared" si="217"/>
        <v>0</v>
      </c>
      <c r="L364" s="31">
        <f t="shared" si="247"/>
        <v>0</v>
      </c>
      <c r="M364">
        <f t="shared" si="218"/>
        <v>0</v>
      </c>
      <c r="N364">
        <f t="shared" si="219"/>
        <v>0</v>
      </c>
      <c r="O364">
        <f t="shared" si="220"/>
        <v>0</v>
      </c>
      <c r="P364">
        <f t="shared" si="221"/>
        <v>0</v>
      </c>
      <c r="Q364">
        <f t="shared" si="222"/>
        <v>0</v>
      </c>
      <c r="R364">
        <f t="shared" si="223"/>
        <v>0</v>
      </c>
      <c r="S364">
        <f t="shared" si="224"/>
        <v>0</v>
      </c>
      <c r="T364" s="27">
        <f t="shared" si="248"/>
        <v>0</v>
      </c>
      <c r="U364">
        <f t="shared" si="225"/>
        <v>0</v>
      </c>
      <c r="V364">
        <f t="shared" si="226"/>
        <v>0</v>
      </c>
      <c r="W364">
        <f t="shared" si="227"/>
        <v>0</v>
      </c>
      <c r="X364">
        <f t="shared" si="228"/>
        <v>0</v>
      </c>
      <c r="Y364">
        <f t="shared" si="229"/>
        <v>0</v>
      </c>
      <c r="Z364">
        <f t="shared" si="230"/>
        <v>0</v>
      </c>
      <c r="AA364">
        <f t="shared" si="231"/>
        <v>0</v>
      </c>
      <c r="AB364" s="23">
        <f t="shared" si="249"/>
        <v>0</v>
      </c>
      <c r="AC364">
        <f t="shared" si="232"/>
        <v>0</v>
      </c>
      <c r="AD364">
        <f t="shared" si="233"/>
        <v>0</v>
      </c>
      <c r="AE364">
        <f t="shared" si="234"/>
        <v>0</v>
      </c>
      <c r="AF364">
        <f t="shared" si="235"/>
        <v>0</v>
      </c>
      <c r="AG364">
        <f t="shared" si="236"/>
        <v>0</v>
      </c>
      <c r="AH364">
        <f t="shared" si="237"/>
        <v>0</v>
      </c>
      <c r="AI364">
        <f t="shared" si="238"/>
        <v>0</v>
      </c>
      <c r="AJ364" s="19">
        <f t="shared" si="250"/>
        <v>0</v>
      </c>
      <c r="AK364">
        <f t="shared" si="239"/>
        <v>0</v>
      </c>
      <c r="AL364">
        <f t="shared" si="240"/>
        <v>0</v>
      </c>
      <c r="AM364">
        <f t="shared" si="241"/>
        <v>0</v>
      </c>
      <c r="AN364">
        <f t="shared" si="242"/>
        <v>0</v>
      </c>
      <c r="AO364">
        <f t="shared" si="243"/>
        <v>0</v>
      </c>
      <c r="AP364">
        <f t="shared" si="244"/>
        <v>0</v>
      </c>
      <c r="AQ364">
        <f t="shared" si="245"/>
        <v>0</v>
      </c>
      <c r="AR364" s="125">
        <f t="shared" si="251"/>
        <v>0</v>
      </c>
      <c r="AS364">
        <f t="shared" si="246"/>
        <v>0</v>
      </c>
    </row>
    <row r="365" spans="5:45" x14ac:dyDescent="0.3">
      <c r="E365" s="5">
        <f t="shared" si="252"/>
        <v>0</v>
      </c>
      <c r="F365">
        <f t="shared" si="212"/>
        <v>0</v>
      </c>
      <c r="G365">
        <f t="shared" si="213"/>
        <v>0</v>
      </c>
      <c r="H365">
        <f t="shared" si="214"/>
        <v>0</v>
      </c>
      <c r="I365">
        <f t="shared" si="215"/>
        <v>0</v>
      </c>
      <c r="J365">
        <f t="shared" si="216"/>
        <v>0</v>
      </c>
      <c r="K365">
        <f t="shared" si="217"/>
        <v>0</v>
      </c>
      <c r="L365" s="31">
        <f t="shared" si="247"/>
        <v>0</v>
      </c>
      <c r="M365">
        <f t="shared" si="218"/>
        <v>0</v>
      </c>
      <c r="N365">
        <f t="shared" si="219"/>
        <v>0</v>
      </c>
      <c r="O365">
        <f t="shared" si="220"/>
        <v>0</v>
      </c>
      <c r="P365">
        <f t="shared" si="221"/>
        <v>0</v>
      </c>
      <c r="Q365">
        <f t="shared" si="222"/>
        <v>0</v>
      </c>
      <c r="R365">
        <f t="shared" si="223"/>
        <v>0</v>
      </c>
      <c r="S365">
        <f t="shared" si="224"/>
        <v>0</v>
      </c>
      <c r="T365" s="27">
        <f t="shared" si="248"/>
        <v>0</v>
      </c>
      <c r="U365">
        <f t="shared" si="225"/>
        <v>0</v>
      </c>
      <c r="V365">
        <f t="shared" si="226"/>
        <v>0</v>
      </c>
      <c r="W365">
        <f t="shared" si="227"/>
        <v>0</v>
      </c>
      <c r="X365">
        <f t="shared" si="228"/>
        <v>0</v>
      </c>
      <c r="Y365">
        <f t="shared" si="229"/>
        <v>0</v>
      </c>
      <c r="Z365">
        <f t="shared" si="230"/>
        <v>0</v>
      </c>
      <c r="AA365">
        <f t="shared" si="231"/>
        <v>0</v>
      </c>
      <c r="AB365" s="23">
        <f t="shared" si="249"/>
        <v>0</v>
      </c>
      <c r="AC365">
        <f t="shared" si="232"/>
        <v>0</v>
      </c>
      <c r="AD365">
        <f t="shared" si="233"/>
        <v>0</v>
      </c>
      <c r="AE365">
        <f t="shared" si="234"/>
        <v>0</v>
      </c>
      <c r="AF365">
        <f t="shared" si="235"/>
        <v>0</v>
      </c>
      <c r="AG365">
        <f t="shared" si="236"/>
        <v>0</v>
      </c>
      <c r="AH365">
        <f t="shared" si="237"/>
        <v>0</v>
      </c>
      <c r="AI365">
        <f t="shared" si="238"/>
        <v>0</v>
      </c>
      <c r="AJ365" s="19">
        <f t="shared" si="250"/>
        <v>0</v>
      </c>
      <c r="AK365">
        <f t="shared" si="239"/>
        <v>0</v>
      </c>
      <c r="AL365">
        <f t="shared" si="240"/>
        <v>0</v>
      </c>
      <c r="AM365">
        <f t="shared" si="241"/>
        <v>0</v>
      </c>
      <c r="AN365">
        <f t="shared" si="242"/>
        <v>0</v>
      </c>
      <c r="AO365">
        <f t="shared" si="243"/>
        <v>0</v>
      </c>
      <c r="AP365">
        <f t="shared" si="244"/>
        <v>0</v>
      </c>
      <c r="AQ365">
        <f t="shared" si="245"/>
        <v>0</v>
      </c>
      <c r="AR365" s="125">
        <f t="shared" si="251"/>
        <v>0</v>
      </c>
      <c r="AS365">
        <f t="shared" si="246"/>
        <v>0</v>
      </c>
    </row>
    <row r="366" spans="5:45" x14ac:dyDescent="0.3">
      <c r="E366" s="5">
        <f t="shared" si="252"/>
        <v>0</v>
      </c>
      <c r="F366">
        <f t="shared" si="212"/>
        <v>0</v>
      </c>
      <c r="G366">
        <f t="shared" si="213"/>
        <v>0</v>
      </c>
      <c r="H366">
        <f t="shared" si="214"/>
        <v>0</v>
      </c>
      <c r="I366">
        <f t="shared" si="215"/>
        <v>0</v>
      </c>
      <c r="J366">
        <f t="shared" si="216"/>
        <v>0</v>
      </c>
      <c r="K366">
        <f t="shared" si="217"/>
        <v>0</v>
      </c>
      <c r="L366" s="31">
        <f t="shared" si="247"/>
        <v>0</v>
      </c>
      <c r="M366">
        <f t="shared" si="218"/>
        <v>0</v>
      </c>
      <c r="N366">
        <f t="shared" si="219"/>
        <v>0</v>
      </c>
      <c r="O366">
        <f t="shared" si="220"/>
        <v>0</v>
      </c>
      <c r="P366">
        <f t="shared" si="221"/>
        <v>0</v>
      </c>
      <c r="Q366">
        <f t="shared" si="222"/>
        <v>0</v>
      </c>
      <c r="R366">
        <f t="shared" si="223"/>
        <v>0</v>
      </c>
      <c r="S366">
        <f t="shared" si="224"/>
        <v>0</v>
      </c>
      <c r="T366" s="27">
        <f t="shared" si="248"/>
        <v>0</v>
      </c>
      <c r="U366">
        <f t="shared" si="225"/>
        <v>0</v>
      </c>
      <c r="V366">
        <f t="shared" si="226"/>
        <v>0</v>
      </c>
      <c r="W366">
        <f t="shared" si="227"/>
        <v>0</v>
      </c>
      <c r="X366">
        <f t="shared" si="228"/>
        <v>0</v>
      </c>
      <c r="Y366">
        <f t="shared" si="229"/>
        <v>0</v>
      </c>
      <c r="Z366">
        <f t="shared" si="230"/>
        <v>0</v>
      </c>
      <c r="AA366">
        <f t="shared" si="231"/>
        <v>0</v>
      </c>
      <c r="AB366" s="23">
        <f t="shared" si="249"/>
        <v>0</v>
      </c>
      <c r="AC366">
        <f t="shared" si="232"/>
        <v>0</v>
      </c>
      <c r="AD366">
        <f t="shared" si="233"/>
        <v>0</v>
      </c>
      <c r="AE366">
        <f t="shared" si="234"/>
        <v>0</v>
      </c>
      <c r="AF366">
        <f t="shared" si="235"/>
        <v>0</v>
      </c>
      <c r="AG366">
        <f t="shared" si="236"/>
        <v>0</v>
      </c>
      <c r="AH366">
        <f t="shared" si="237"/>
        <v>0</v>
      </c>
      <c r="AI366">
        <f t="shared" si="238"/>
        <v>0</v>
      </c>
      <c r="AJ366" s="19">
        <f t="shared" si="250"/>
        <v>0</v>
      </c>
      <c r="AK366">
        <f t="shared" si="239"/>
        <v>0</v>
      </c>
      <c r="AL366">
        <f t="shared" si="240"/>
        <v>0</v>
      </c>
      <c r="AM366">
        <f t="shared" si="241"/>
        <v>0</v>
      </c>
      <c r="AN366">
        <f t="shared" si="242"/>
        <v>0</v>
      </c>
      <c r="AO366">
        <f t="shared" si="243"/>
        <v>0</v>
      </c>
      <c r="AP366">
        <f t="shared" si="244"/>
        <v>0</v>
      </c>
      <c r="AQ366">
        <f t="shared" si="245"/>
        <v>0</v>
      </c>
      <c r="AR366" s="125">
        <f t="shared" si="251"/>
        <v>0</v>
      </c>
      <c r="AS366">
        <f t="shared" si="246"/>
        <v>0</v>
      </c>
    </row>
    <row r="367" spans="5:45" x14ac:dyDescent="0.3">
      <c r="E367" s="5">
        <f t="shared" si="252"/>
        <v>0</v>
      </c>
      <c r="F367">
        <f t="shared" si="212"/>
        <v>0</v>
      </c>
      <c r="G367">
        <f t="shared" si="213"/>
        <v>0</v>
      </c>
      <c r="H367">
        <f t="shared" si="214"/>
        <v>0</v>
      </c>
      <c r="I367">
        <f t="shared" si="215"/>
        <v>0</v>
      </c>
      <c r="J367">
        <f t="shared" si="216"/>
        <v>0</v>
      </c>
      <c r="K367">
        <f t="shared" si="217"/>
        <v>0</v>
      </c>
      <c r="L367" s="31">
        <f t="shared" si="247"/>
        <v>0</v>
      </c>
      <c r="M367">
        <f t="shared" si="218"/>
        <v>0</v>
      </c>
      <c r="N367">
        <f t="shared" si="219"/>
        <v>0</v>
      </c>
      <c r="O367">
        <f t="shared" si="220"/>
        <v>0</v>
      </c>
      <c r="P367">
        <f t="shared" si="221"/>
        <v>0</v>
      </c>
      <c r="Q367">
        <f t="shared" si="222"/>
        <v>0</v>
      </c>
      <c r="R367">
        <f t="shared" si="223"/>
        <v>0</v>
      </c>
      <c r="S367">
        <f t="shared" si="224"/>
        <v>0</v>
      </c>
      <c r="T367" s="27">
        <f t="shared" si="248"/>
        <v>0</v>
      </c>
      <c r="U367">
        <f t="shared" si="225"/>
        <v>0</v>
      </c>
      <c r="V367">
        <f t="shared" si="226"/>
        <v>0</v>
      </c>
      <c r="W367">
        <f t="shared" si="227"/>
        <v>0</v>
      </c>
      <c r="X367">
        <f t="shared" si="228"/>
        <v>0</v>
      </c>
      <c r="Y367">
        <f t="shared" si="229"/>
        <v>0</v>
      </c>
      <c r="Z367">
        <f t="shared" si="230"/>
        <v>0</v>
      </c>
      <c r="AA367">
        <f t="shared" si="231"/>
        <v>0</v>
      </c>
      <c r="AB367" s="23">
        <f t="shared" si="249"/>
        <v>0</v>
      </c>
      <c r="AC367">
        <f t="shared" si="232"/>
        <v>0</v>
      </c>
      <c r="AD367">
        <f t="shared" si="233"/>
        <v>0</v>
      </c>
      <c r="AE367">
        <f t="shared" si="234"/>
        <v>0</v>
      </c>
      <c r="AF367">
        <f t="shared" si="235"/>
        <v>0</v>
      </c>
      <c r="AG367">
        <f t="shared" si="236"/>
        <v>0</v>
      </c>
      <c r="AH367">
        <f t="shared" si="237"/>
        <v>0</v>
      </c>
      <c r="AI367">
        <f t="shared" si="238"/>
        <v>0</v>
      </c>
      <c r="AJ367" s="19">
        <f t="shared" si="250"/>
        <v>0</v>
      </c>
      <c r="AK367">
        <f t="shared" si="239"/>
        <v>0</v>
      </c>
      <c r="AL367">
        <f t="shared" si="240"/>
        <v>0</v>
      </c>
      <c r="AM367">
        <f t="shared" si="241"/>
        <v>0</v>
      </c>
      <c r="AN367">
        <f t="shared" si="242"/>
        <v>0</v>
      </c>
      <c r="AO367">
        <f t="shared" si="243"/>
        <v>0</v>
      </c>
      <c r="AP367">
        <f t="shared" si="244"/>
        <v>0</v>
      </c>
      <c r="AQ367">
        <f t="shared" si="245"/>
        <v>0</v>
      </c>
      <c r="AR367" s="125">
        <f t="shared" si="251"/>
        <v>0</v>
      </c>
      <c r="AS367">
        <f t="shared" si="246"/>
        <v>0</v>
      </c>
    </row>
    <row r="368" spans="5:45" x14ac:dyDescent="0.3">
      <c r="E368" s="5">
        <f t="shared" si="252"/>
        <v>0</v>
      </c>
      <c r="F368">
        <f t="shared" si="212"/>
        <v>0</v>
      </c>
      <c r="G368">
        <f t="shared" si="213"/>
        <v>0</v>
      </c>
      <c r="H368">
        <f t="shared" si="214"/>
        <v>0</v>
      </c>
      <c r="I368">
        <f t="shared" si="215"/>
        <v>0</v>
      </c>
      <c r="J368">
        <f t="shared" si="216"/>
        <v>0</v>
      </c>
      <c r="K368">
        <f t="shared" si="217"/>
        <v>0</v>
      </c>
      <c r="L368" s="31">
        <f t="shared" si="247"/>
        <v>0</v>
      </c>
      <c r="M368">
        <f t="shared" si="218"/>
        <v>0</v>
      </c>
      <c r="N368">
        <f t="shared" si="219"/>
        <v>0</v>
      </c>
      <c r="O368">
        <f t="shared" si="220"/>
        <v>0</v>
      </c>
      <c r="P368">
        <f t="shared" si="221"/>
        <v>0</v>
      </c>
      <c r="Q368">
        <f t="shared" si="222"/>
        <v>0</v>
      </c>
      <c r="R368">
        <f t="shared" si="223"/>
        <v>0</v>
      </c>
      <c r="S368">
        <f t="shared" si="224"/>
        <v>0</v>
      </c>
      <c r="T368" s="27">
        <f t="shared" si="248"/>
        <v>0</v>
      </c>
      <c r="U368">
        <f t="shared" si="225"/>
        <v>0</v>
      </c>
      <c r="V368">
        <f t="shared" si="226"/>
        <v>0</v>
      </c>
      <c r="W368">
        <f t="shared" si="227"/>
        <v>0</v>
      </c>
      <c r="X368">
        <f t="shared" si="228"/>
        <v>0</v>
      </c>
      <c r="Y368">
        <f t="shared" si="229"/>
        <v>0</v>
      </c>
      <c r="Z368">
        <f t="shared" si="230"/>
        <v>0</v>
      </c>
      <c r="AA368">
        <f t="shared" si="231"/>
        <v>0</v>
      </c>
      <c r="AB368" s="23">
        <f t="shared" si="249"/>
        <v>0</v>
      </c>
      <c r="AC368">
        <f t="shared" si="232"/>
        <v>0</v>
      </c>
      <c r="AD368">
        <f t="shared" si="233"/>
        <v>0</v>
      </c>
      <c r="AE368">
        <f t="shared" si="234"/>
        <v>0</v>
      </c>
      <c r="AF368">
        <f t="shared" si="235"/>
        <v>0</v>
      </c>
      <c r="AG368">
        <f t="shared" si="236"/>
        <v>0</v>
      </c>
      <c r="AH368">
        <f t="shared" si="237"/>
        <v>0</v>
      </c>
      <c r="AI368">
        <f t="shared" si="238"/>
        <v>0</v>
      </c>
      <c r="AJ368" s="19">
        <f t="shared" si="250"/>
        <v>0</v>
      </c>
      <c r="AK368">
        <f t="shared" si="239"/>
        <v>0</v>
      </c>
      <c r="AL368">
        <f t="shared" si="240"/>
        <v>0</v>
      </c>
      <c r="AM368">
        <f t="shared" si="241"/>
        <v>0</v>
      </c>
      <c r="AN368">
        <f t="shared" si="242"/>
        <v>0</v>
      </c>
      <c r="AO368">
        <f t="shared" si="243"/>
        <v>0</v>
      </c>
      <c r="AP368">
        <f t="shared" si="244"/>
        <v>0</v>
      </c>
      <c r="AQ368">
        <f t="shared" si="245"/>
        <v>0</v>
      </c>
      <c r="AR368" s="125">
        <f t="shared" si="251"/>
        <v>0</v>
      </c>
      <c r="AS368">
        <f t="shared" si="246"/>
        <v>0</v>
      </c>
    </row>
    <row r="369" spans="5:45" x14ac:dyDescent="0.3">
      <c r="E369" s="5">
        <f t="shared" si="252"/>
        <v>0</v>
      </c>
      <c r="F369">
        <f t="shared" si="212"/>
        <v>0</v>
      </c>
      <c r="G369">
        <f t="shared" si="213"/>
        <v>0</v>
      </c>
      <c r="H369">
        <f t="shared" si="214"/>
        <v>0</v>
      </c>
      <c r="I369">
        <f t="shared" si="215"/>
        <v>0</v>
      </c>
      <c r="J369">
        <f t="shared" si="216"/>
        <v>0</v>
      </c>
      <c r="K369">
        <f t="shared" si="217"/>
        <v>0</v>
      </c>
      <c r="L369" s="31">
        <f t="shared" si="247"/>
        <v>0</v>
      </c>
      <c r="M369">
        <f t="shared" si="218"/>
        <v>0</v>
      </c>
      <c r="N369">
        <f t="shared" si="219"/>
        <v>0</v>
      </c>
      <c r="O369">
        <f t="shared" si="220"/>
        <v>0</v>
      </c>
      <c r="P369">
        <f t="shared" si="221"/>
        <v>0</v>
      </c>
      <c r="Q369">
        <f t="shared" si="222"/>
        <v>0</v>
      </c>
      <c r="R369">
        <f t="shared" si="223"/>
        <v>0</v>
      </c>
      <c r="S369">
        <f t="shared" si="224"/>
        <v>0</v>
      </c>
      <c r="T369" s="27">
        <f t="shared" si="248"/>
        <v>0</v>
      </c>
      <c r="U369">
        <f t="shared" si="225"/>
        <v>0</v>
      </c>
      <c r="V369">
        <f t="shared" si="226"/>
        <v>0</v>
      </c>
      <c r="W369">
        <f t="shared" si="227"/>
        <v>0</v>
      </c>
      <c r="X369">
        <f t="shared" si="228"/>
        <v>0</v>
      </c>
      <c r="Y369">
        <f t="shared" si="229"/>
        <v>0</v>
      </c>
      <c r="Z369">
        <f t="shared" si="230"/>
        <v>0</v>
      </c>
      <c r="AA369">
        <f t="shared" si="231"/>
        <v>0</v>
      </c>
      <c r="AB369" s="23">
        <f t="shared" si="249"/>
        <v>0</v>
      </c>
      <c r="AC369">
        <f t="shared" si="232"/>
        <v>0</v>
      </c>
      <c r="AD369">
        <f t="shared" si="233"/>
        <v>0</v>
      </c>
      <c r="AE369">
        <f t="shared" si="234"/>
        <v>0</v>
      </c>
      <c r="AF369">
        <f t="shared" si="235"/>
        <v>0</v>
      </c>
      <c r="AG369">
        <f t="shared" si="236"/>
        <v>0</v>
      </c>
      <c r="AH369">
        <f t="shared" si="237"/>
        <v>0</v>
      </c>
      <c r="AI369">
        <f t="shared" si="238"/>
        <v>0</v>
      </c>
      <c r="AJ369" s="19">
        <f t="shared" si="250"/>
        <v>0</v>
      </c>
      <c r="AK369">
        <f t="shared" si="239"/>
        <v>0</v>
      </c>
      <c r="AL369">
        <f t="shared" si="240"/>
        <v>0</v>
      </c>
      <c r="AM369">
        <f t="shared" si="241"/>
        <v>0</v>
      </c>
      <c r="AN369">
        <f t="shared" si="242"/>
        <v>0</v>
      </c>
      <c r="AO369">
        <f t="shared" si="243"/>
        <v>0</v>
      </c>
      <c r="AP369">
        <f t="shared" si="244"/>
        <v>0</v>
      </c>
      <c r="AQ369">
        <f t="shared" si="245"/>
        <v>0</v>
      </c>
      <c r="AR369" s="125">
        <f t="shared" si="251"/>
        <v>0</v>
      </c>
      <c r="AS369">
        <f t="shared" si="246"/>
        <v>0</v>
      </c>
    </row>
    <row r="370" spans="5:45" x14ac:dyDescent="0.3">
      <c r="E370" s="5">
        <f t="shared" si="252"/>
        <v>0</v>
      </c>
      <c r="F370">
        <f t="shared" si="212"/>
        <v>0</v>
      </c>
      <c r="G370">
        <f t="shared" si="213"/>
        <v>0</v>
      </c>
      <c r="H370">
        <f t="shared" si="214"/>
        <v>0</v>
      </c>
      <c r="I370">
        <f t="shared" si="215"/>
        <v>0</v>
      </c>
      <c r="J370">
        <f t="shared" si="216"/>
        <v>0</v>
      </c>
      <c r="K370">
        <f t="shared" si="217"/>
        <v>0</v>
      </c>
      <c r="L370" s="31">
        <f t="shared" si="247"/>
        <v>0</v>
      </c>
      <c r="M370">
        <f t="shared" si="218"/>
        <v>0</v>
      </c>
      <c r="N370">
        <f t="shared" si="219"/>
        <v>0</v>
      </c>
      <c r="O370">
        <f t="shared" si="220"/>
        <v>0</v>
      </c>
      <c r="P370">
        <f t="shared" si="221"/>
        <v>0</v>
      </c>
      <c r="Q370">
        <f t="shared" si="222"/>
        <v>0</v>
      </c>
      <c r="R370">
        <f t="shared" si="223"/>
        <v>0</v>
      </c>
      <c r="S370">
        <f t="shared" si="224"/>
        <v>0</v>
      </c>
      <c r="T370" s="27">
        <f t="shared" si="248"/>
        <v>0</v>
      </c>
      <c r="U370">
        <f t="shared" si="225"/>
        <v>0</v>
      </c>
      <c r="V370">
        <f t="shared" si="226"/>
        <v>0</v>
      </c>
      <c r="W370">
        <f t="shared" si="227"/>
        <v>0</v>
      </c>
      <c r="X370">
        <f t="shared" si="228"/>
        <v>0</v>
      </c>
      <c r="Y370">
        <f t="shared" si="229"/>
        <v>0</v>
      </c>
      <c r="Z370">
        <f t="shared" si="230"/>
        <v>0</v>
      </c>
      <c r="AA370">
        <f t="shared" si="231"/>
        <v>0</v>
      </c>
      <c r="AB370" s="23">
        <f t="shared" si="249"/>
        <v>0</v>
      </c>
      <c r="AC370">
        <f t="shared" si="232"/>
        <v>0</v>
      </c>
      <c r="AD370">
        <f t="shared" si="233"/>
        <v>0</v>
      </c>
      <c r="AE370">
        <f t="shared" si="234"/>
        <v>0</v>
      </c>
      <c r="AF370">
        <f t="shared" si="235"/>
        <v>0</v>
      </c>
      <c r="AG370">
        <f t="shared" si="236"/>
        <v>0</v>
      </c>
      <c r="AH370">
        <f t="shared" si="237"/>
        <v>0</v>
      </c>
      <c r="AI370">
        <f t="shared" si="238"/>
        <v>0</v>
      </c>
      <c r="AJ370" s="19">
        <f t="shared" si="250"/>
        <v>0</v>
      </c>
      <c r="AK370">
        <f t="shared" si="239"/>
        <v>0</v>
      </c>
      <c r="AL370">
        <f t="shared" si="240"/>
        <v>0</v>
      </c>
      <c r="AM370">
        <f t="shared" si="241"/>
        <v>0</v>
      </c>
      <c r="AN370">
        <f t="shared" si="242"/>
        <v>0</v>
      </c>
      <c r="AO370">
        <f t="shared" si="243"/>
        <v>0</v>
      </c>
      <c r="AP370">
        <f t="shared" si="244"/>
        <v>0</v>
      </c>
      <c r="AQ370">
        <f t="shared" si="245"/>
        <v>0</v>
      </c>
      <c r="AR370" s="125">
        <f t="shared" si="251"/>
        <v>0</v>
      </c>
      <c r="AS370">
        <f t="shared" si="246"/>
        <v>0</v>
      </c>
    </row>
    <row r="371" spans="5:45" x14ac:dyDescent="0.3">
      <c r="E371" s="5">
        <f t="shared" si="252"/>
        <v>0</v>
      </c>
      <c r="F371">
        <f t="shared" si="212"/>
        <v>0</v>
      </c>
      <c r="G371">
        <f t="shared" si="213"/>
        <v>0</v>
      </c>
      <c r="H371">
        <f t="shared" si="214"/>
        <v>0</v>
      </c>
      <c r="I371">
        <f t="shared" si="215"/>
        <v>0</v>
      </c>
      <c r="J371">
        <f t="shared" si="216"/>
        <v>0</v>
      </c>
      <c r="K371">
        <f t="shared" si="217"/>
        <v>0</v>
      </c>
      <c r="L371" s="31">
        <f t="shared" si="247"/>
        <v>0</v>
      </c>
      <c r="M371">
        <f t="shared" si="218"/>
        <v>0</v>
      </c>
      <c r="N371">
        <f t="shared" si="219"/>
        <v>0</v>
      </c>
      <c r="O371">
        <f t="shared" si="220"/>
        <v>0</v>
      </c>
      <c r="P371">
        <f t="shared" si="221"/>
        <v>0</v>
      </c>
      <c r="Q371">
        <f t="shared" si="222"/>
        <v>0</v>
      </c>
      <c r="R371">
        <f t="shared" si="223"/>
        <v>0</v>
      </c>
      <c r="S371">
        <f t="shared" si="224"/>
        <v>0</v>
      </c>
      <c r="T371" s="27">
        <f t="shared" si="248"/>
        <v>0</v>
      </c>
      <c r="U371">
        <f t="shared" si="225"/>
        <v>0</v>
      </c>
      <c r="V371">
        <f t="shared" si="226"/>
        <v>0</v>
      </c>
      <c r="W371">
        <f t="shared" si="227"/>
        <v>0</v>
      </c>
      <c r="X371">
        <f t="shared" si="228"/>
        <v>0</v>
      </c>
      <c r="Y371">
        <f t="shared" si="229"/>
        <v>0</v>
      </c>
      <c r="Z371">
        <f t="shared" si="230"/>
        <v>0</v>
      </c>
      <c r="AA371">
        <f t="shared" si="231"/>
        <v>0</v>
      </c>
      <c r="AB371" s="23">
        <f t="shared" si="249"/>
        <v>0</v>
      </c>
      <c r="AC371">
        <f t="shared" si="232"/>
        <v>0</v>
      </c>
      <c r="AD371">
        <f t="shared" si="233"/>
        <v>0</v>
      </c>
      <c r="AE371">
        <f t="shared" si="234"/>
        <v>0</v>
      </c>
      <c r="AF371">
        <f t="shared" si="235"/>
        <v>0</v>
      </c>
      <c r="AG371">
        <f t="shared" si="236"/>
        <v>0</v>
      </c>
      <c r="AH371">
        <f t="shared" si="237"/>
        <v>0</v>
      </c>
      <c r="AI371">
        <f t="shared" si="238"/>
        <v>0</v>
      </c>
      <c r="AJ371" s="19">
        <f t="shared" si="250"/>
        <v>0</v>
      </c>
      <c r="AK371">
        <f t="shared" si="239"/>
        <v>0</v>
      </c>
      <c r="AL371">
        <f t="shared" si="240"/>
        <v>0</v>
      </c>
      <c r="AM371">
        <f t="shared" si="241"/>
        <v>0</v>
      </c>
      <c r="AN371">
        <f t="shared" si="242"/>
        <v>0</v>
      </c>
      <c r="AO371">
        <f t="shared" si="243"/>
        <v>0</v>
      </c>
      <c r="AP371">
        <f t="shared" si="244"/>
        <v>0</v>
      </c>
      <c r="AQ371">
        <f t="shared" si="245"/>
        <v>0</v>
      </c>
      <c r="AR371" s="125">
        <f t="shared" si="251"/>
        <v>0</v>
      </c>
      <c r="AS371">
        <f t="shared" si="246"/>
        <v>0</v>
      </c>
    </row>
    <row r="372" spans="5:45" x14ac:dyDescent="0.3">
      <c r="E372" s="5">
        <f t="shared" si="252"/>
        <v>0</v>
      </c>
      <c r="F372">
        <f t="shared" si="212"/>
        <v>0</v>
      </c>
      <c r="G372">
        <f t="shared" si="213"/>
        <v>0</v>
      </c>
      <c r="H372">
        <f t="shared" si="214"/>
        <v>0</v>
      </c>
      <c r="I372">
        <f t="shared" si="215"/>
        <v>0</v>
      </c>
      <c r="J372">
        <f t="shared" si="216"/>
        <v>0</v>
      </c>
      <c r="K372">
        <f t="shared" si="217"/>
        <v>0</v>
      </c>
      <c r="L372" s="31">
        <f t="shared" si="247"/>
        <v>0</v>
      </c>
      <c r="M372">
        <f t="shared" si="218"/>
        <v>0</v>
      </c>
      <c r="N372">
        <f t="shared" si="219"/>
        <v>0</v>
      </c>
      <c r="O372">
        <f t="shared" si="220"/>
        <v>0</v>
      </c>
      <c r="P372">
        <f t="shared" si="221"/>
        <v>0</v>
      </c>
      <c r="Q372">
        <f t="shared" si="222"/>
        <v>0</v>
      </c>
      <c r="R372">
        <f t="shared" si="223"/>
        <v>0</v>
      </c>
      <c r="S372">
        <f t="shared" si="224"/>
        <v>0</v>
      </c>
      <c r="T372" s="27">
        <f t="shared" si="248"/>
        <v>0</v>
      </c>
      <c r="U372">
        <f t="shared" si="225"/>
        <v>0</v>
      </c>
      <c r="V372">
        <f t="shared" si="226"/>
        <v>0</v>
      </c>
      <c r="W372">
        <f t="shared" si="227"/>
        <v>0</v>
      </c>
      <c r="X372">
        <f t="shared" si="228"/>
        <v>0</v>
      </c>
      <c r="Y372">
        <f t="shared" si="229"/>
        <v>0</v>
      </c>
      <c r="Z372">
        <f t="shared" si="230"/>
        <v>0</v>
      </c>
      <c r="AA372">
        <f t="shared" si="231"/>
        <v>0</v>
      </c>
      <c r="AB372" s="23">
        <f t="shared" si="249"/>
        <v>0</v>
      </c>
      <c r="AC372">
        <f t="shared" si="232"/>
        <v>0</v>
      </c>
      <c r="AD372">
        <f t="shared" si="233"/>
        <v>0</v>
      </c>
      <c r="AE372">
        <f t="shared" si="234"/>
        <v>0</v>
      </c>
      <c r="AF372">
        <f t="shared" si="235"/>
        <v>0</v>
      </c>
      <c r="AG372">
        <f t="shared" si="236"/>
        <v>0</v>
      </c>
      <c r="AH372">
        <f t="shared" si="237"/>
        <v>0</v>
      </c>
      <c r="AI372">
        <f t="shared" si="238"/>
        <v>0</v>
      </c>
      <c r="AJ372" s="19">
        <f t="shared" si="250"/>
        <v>0</v>
      </c>
      <c r="AK372">
        <f t="shared" si="239"/>
        <v>0</v>
      </c>
      <c r="AL372">
        <f t="shared" si="240"/>
        <v>0</v>
      </c>
      <c r="AM372">
        <f t="shared" si="241"/>
        <v>0</v>
      </c>
      <c r="AN372">
        <f t="shared" si="242"/>
        <v>0</v>
      </c>
      <c r="AO372">
        <f t="shared" si="243"/>
        <v>0</v>
      </c>
      <c r="AP372">
        <f t="shared" si="244"/>
        <v>0</v>
      </c>
      <c r="AQ372">
        <f t="shared" si="245"/>
        <v>0</v>
      </c>
      <c r="AR372" s="125">
        <f t="shared" si="251"/>
        <v>0</v>
      </c>
      <c r="AS372">
        <f t="shared" si="246"/>
        <v>0</v>
      </c>
    </row>
    <row r="373" spans="5:45" x14ac:dyDescent="0.3">
      <c r="E373" s="5">
        <f t="shared" si="252"/>
        <v>0</v>
      </c>
      <c r="F373">
        <f t="shared" si="212"/>
        <v>0</v>
      </c>
      <c r="G373">
        <f t="shared" si="213"/>
        <v>0</v>
      </c>
      <c r="H373">
        <f t="shared" si="214"/>
        <v>0</v>
      </c>
      <c r="I373">
        <f t="shared" si="215"/>
        <v>0</v>
      </c>
      <c r="J373">
        <f t="shared" si="216"/>
        <v>0</v>
      </c>
      <c r="K373">
        <f t="shared" si="217"/>
        <v>0</v>
      </c>
      <c r="L373" s="31">
        <f t="shared" si="247"/>
        <v>0</v>
      </c>
      <c r="M373">
        <f t="shared" si="218"/>
        <v>0</v>
      </c>
      <c r="N373">
        <f t="shared" si="219"/>
        <v>0</v>
      </c>
      <c r="O373">
        <f t="shared" si="220"/>
        <v>0</v>
      </c>
      <c r="P373">
        <f t="shared" si="221"/>
        <v>0</v>
      </c>
      <c r="Q373">
        <f t="shared" si="222"/>
        <v>0</v>
      </c>
      <c r="R373">
        <f t="shared" si="223"/>
        <v>0</v>
      </c>
      <c r="S373">
        <f t="shared" si="224"/>
        <v>0</v>
      </c>
      <c r="T373" s="27">
        <f t="shared" si="248"/>
        <v>0</v>
      </c>
      <c r="U373">
        <f t="shared" si="225"/>
        <v>0</v>
      </c>
      <c r="V373">
        <f t="shared" si="226"/>
        <v>0</v>
      </c>
      <c r="W373">
        <f t="shared" si="227"/>
        <v>0</v>
      </c>
      <c r="X373">
        <f t="shared" si="228"/>
        <v>0</v>
      </c>
      <c r="Y373">
        <f t="shared" si="229"/>
        <v>0</v>
      </c>
      <c r="Z373">
        <f t="shared" si="230"/>
        <v>0</v>
      </c>
      <c r="AA373">
        <f t="shared" si="231"/>
        <v>0</v>
      </c>
      <c r="AB373" s="23">
        <f t="shared" si="249"/>
        <v>0</v>
      </c>
      <c r="AC373">
        <f t="shared" si="232"/>
        <v>0</v>
      </c>
      <c r="AD373">
        <f t="shared" si="233"/>
        <v>0</v>
      </c>
      <c r="AE373">
        <f t="shared" si="234"/>
        <v>0</v>
      </c>
      <c r="AF373">
        <f t="shared" si="235"/>
        <v>0</v>
      </c>
      <c r="AG373">
        <f t="shared" si="236"/>
        <v>0</v>
      </c>
      <c r="AH373">
        <f t="shared" si="237"/>
        <v>0</v>
      </c>
      <c r="AI373">
        <f t="shared" si="238"/>
        <v>0</v>
      </c>
      <c r="AJ373" s="19">
        <f t="shared" si="250"/>
        <v>0</v>
      </c>
      <c r="AK373">
        <f t="shared" si="239"/>
        <v>0</v>
      </c>
      <c r="AL373">
        <f t="shared" si="240"/>
        <v>0</v>
      </c>
      <c r="AM373">
        <f t="shared" si="241"/>
        <v>0</v>
      </c>
      <c r="AN373">
        <f t="shared" si="242"/>
        <v>0</v>
      </c>
      <c r="AO373">
        <f t="shared" si="243"/>
        <v>0</v>
      </c>
      <c r="AP373">
        <f t="shared" si="244"/>
        <v>0</v>
      </c>
      <c r="AQ373">
        <f t="shared" si="245"/>
        <v>0</v>
      </c>
      <c r="AR373" s="125">
        <f t="shared" si="251"/>
        <v>0</v>
      </c>
      <c r="AS373">
        <f t="shared" si="246"/>
        <v>0</v>
      </c>
    </row>
    <row r="374" spans="5:45" x14ac:dyDescent="0.3">
      <c r="E374" s="5">
        <f t="shared" si="252"/>
        <v>0</v>
      </c>
      <c r="F374">
        <f t="shared" si="212"/>
        <v>0</v>
      </c>
      <c r="G374">
        <f t="shared" si="213"/>
        <v>0</v>
      </c>
      <c r="H374">
        <f t="shared" si="214"/>
        <v>0</v>
      </c>
      <c r="I374">
        <f t="shared" si="215"/>
        <v>0</v>
      </c>
      <c r="J374">
        <f t="shared" si="216"/>
        <v>0</v>
      </c>
      <c r="K374">
        <f t="shared" si="217"/>
        <v>0</v>
      </c>
      <c r="L374" s="31">
        <f t="shared" si="247"/>
        <v>0</v>
      </c>
      <c r="M374">
        <f t="shared" si="218"/>
        <v>0</v>
      </c>
      <c r="N374">
        <f t="shared" si="219"/>
        <v>0</v>
      </c>
      <c r="O374">
        <f t="shared" si="220"/>
        <v>0</v>
      </c>
      <c r="P374">
        <f t="shared" si="221"/>
        <v>0</v>
      </c>
      <c r="Q374">
        <f t="shared" si="222"/>
        <v>0</v>
      </c>
      <c r="R374">
        <f t="shared" si="223"/>
        <v>0</v>
      </c>
      <c r="S374">
        <f t="shared" si="224"/>
        <v>0</v>
      </c>
      <c r="T374" s="27">
        <f t="shared" si="248"/>
        <v>0</v>
      </c>
      <c r="U374">
        <f t="shared" si="225"/>
        <v>0</v>
      </c>
      <c r="V374">
        <f t="shared" si="226"/>
        <v>0</v>
      </c>
      <c r="W374">
        <f t="shared" si="227"/>
        <v>0</v>
      </c>
      <c r="X374">
        <f t="shared" si="228"/>
        <v>0</v>
      </c>
      <c r="Y374">
        <f t="shared" si="229"/>
        <v>0</v>
      </c>
      <c r="Z374">
        <f t="shared" si="230"/>
        <v>0</v>
      </c>
      <c r="AA374">
        <f t="shared" si="231"/>
        <v>0</v>
      </c>
      <c r="AB374" s="23">
        <f t="shared" si="249"/>
        <v>0</v>
      </c>
      <c r="AC374">
        <f t="shared" si="232"/>
        <v>0</v>
      </c>
      <c r="AD374">
        <f t="shared" si="233"/>
        <v>0</v>
      </c>
      <c r="AE374">
        <f t="shared" si="234"/>
        <v>0</v>
      </c>
      <c r="AF374">
        <f t="shared" si="235"/>
        <v>0</v>
      </c>
      <c r="AG374">
        <f t="shared" si="236"/>
        <v>0</v>
      </c>
      <c r="AH374">
        <f t="shared" si="237"/>
        <v>0</v>
      </c>
      <c r="AI374">
        <f t="shared" si="238"/>
        <v>0</v>
      </c>
      <c r="AJ374" s="19">
        <f t="shared" si="250"/>
        <v>0</v>
      </c>
      <c r="AK374">
        <f t="shared" si="239"/>
        <v>0</v>
      </c>
      <c r="AL374">
        <f t="shared" si="240"/>
        <v>0</v>
      </c>
      <c r="AM374">
        <f t="shared" si="241"/>
        <v>0</v>
      </c>
      <c r="AN374">
        <f t="shared" si="242"/>
        <v>0</v>
      </c>
      <c r="AO374">
        <f t="shared" si="243"/>
        <v>0</v>
      </c>
      <c r="AP374">
        <f t="shared" si="244"/>
        <v>0</v>
      </c>
      <c r="AQ374">
        <f t="shared" si="245"/>
        <v>0</v>
      </c>
      <c r="AR374" s="125">
        <f t="shared" si="251"/>
        <v>0</v>
      </c>
      <c r="AS374">
        <f t="shared" si="246"/>
        <v>0</v>
      </c>
    </row>
    <row r="375" spans="5:45" x14ac:dyDescent="0.3">
      <c r="E375" s="5">
        <f t="shared" si="252"/>
        <v>0</v>
      </c>
      <c r="F375">
        <f t="shared" si="212"/>
        <v>0</v>
      </c>
      <c r="G375">
        <f t="shared" si="213"/>
        <v>0</v>
      </c>
      <c r="H375">
        <f t="shared" si="214"/>
        <v>0</v>
      </c>
      <c r="I375">
        <f t="shared" si="215"/>
        <v>0</v>
      </c>
      <c r="J375">
        <f t="shared" si="216"/>
        <v>0</v>
      </c>
      <c r="K375">
        <f t="shared" si="217"/>
        <v>0</v>
      </c>
      <c r="L375" s="31">
        <f t="shared" si="247"/>
        <v>0</v>
      </c>
      <c r="M375">
        <f t="shared" si="218"/>
        <v>0</v>
      </c>
      <c r="N375">
        <f t="shared" si="219"/>
        <v>0</v>
      </c>
      <c r="O375">
        <f t="shared" si="220"/>
        <v>0</v>
      </c>
      <c r="P375">
        <f t="shared" si="221"/>
        <v>0</v>
      </c>
      <c r="Q375">
        <f t="shared" si="222"/>
        <v>0</v>
      </c>
      <c r="R375">
        <f t="shared" si="223"/>
        <v>0</v>
      </c>
      <c r="S375">
        <f t="shared" si="224"/>
        <v>0</v>
      </c>
      <c r="T375" s="27">
        <f t="shared" si="248"/>
        <v>0</v>
      </c>
      <c r="U375">
        <f t="shared" si="225"/>
        <v>0</v>
      </c>
      <c r="V375">
        <f t="shared" si="226"/>
        <v>0</v>
      </c>
      <c r="W375">
        <f t="shared" si="227"/>
        <v>0</v>
      </c>
      <c r="X375">
        <f t="shared" si="228"/>
        <v>0</v>
      </c>
      <c r="Y375">
        <f t="shared" si="229"/>
        <v>0</v>
      </c>
      <c r="Z375">
        <f t="shared" si="230"/>
        <v>0</v>
      </c>
      <c r="AA375">
        <f t="shared" si="231"/>
        <v>0</v>
      </c>
      <c r="AB375" s="23">
        <f t="shared" si="249"/>
        <v>0</v>
      </c>
      <c r="AC375">
        <f t="shared" si="232"/>
        <v>0</v>
      </c>
      <c r="AD375">
        <f t="shared" si="233"/>
        <v>0</v>
      </c>
      <c r="AE375">
        <f t="shared" si="234"/>
        <v>0</v>
      </c>
      <c r="AF375">
        <f t="shared" si="235"/>
        <v>0</v>
      </c>
      <c r="AG375">
        <f t="shared" si="236"/>
        <v>0</v>
      </c>
      <c r="AH375">
        <f t="shared" si="237"/>
        <v>0</v>
      </c>
      <c r="AI375">
        <f t="shared" si="238"/>
        <v>0</v>
      </c>
      <c r="AJ375" s="19">
        <f t="shared" si="250"/>
        <v>0</v>
      </c>
      <c r="AK375">
        <f t="shared" si="239"/>
        <v>0</v>
      </c>
      <c r="AL375">
        <f t="shared" si="240"/>
        <v>0</v>
      </c>
      <c r="AM375">
        <f t="shared" si="241"/>
        <v>0</v>
      </c>
      <c r="AN375">
        <f t="shared" si="242"/>
        <v>0</v>
      </c>
      <c r="AO375">
        <f t="shared" si="243"/>
        <v>0</v>
      </c>
      <c r="AP375">
        <f t="shared" si="244"/>
        <v>0</v>
      </c>
      <c r="AQ375">
        <f t="shared" si="245"/>
        <v>0</v>
      </c>
      <c r="AR375" s="125">
        <f t="shared" si="251"/>
        <v>0</v>
      </c>
      <c r="AS375">
        <f t="shared" si="246"/>
        <v>0</v>
      </c>
    </row>
    <row r="376" spans="5:45" x14ac:dyDescent="0.3">
      <c r="E376" s="5">
        <f t="shared" si="252"/>
        <v>0</v>
      </c>
      <c r="F376">
        <f t="shared" si="212"/>
        <v>0</v>
      </c>
      <c r="G376">
        <f t="shared" si="213"/>
        <v>0</v>
      </c>
      <c r="H376">
        <f t="shared" si="214"/>
        <v>0</v>
      </c>
      <c r="I376">
        <f t="shared" si="215"/>
        <v>0</v>
      </c>
      <c r="J376">
        <f t="shared" si="216"/>
        <v>0</v>
      </c>
      <c r="K376">
        <f t="shared" si="217"/>
        <v>0</v>
      </c>
      <c r="L376" s="31">
        <f t="shared" si="247"/>
        <v>0</v>
      </c>
      <c r="M376">
        <f t="shared" si="218"/>
        <v>0</v>
      </c>
      <c r="N376">
        <f t="shared" si="219"/>
        <v>0</v>
      </c>
      <c r="O376">
        <f t="shared" si="220"/>
        <v>0</v>
      </c>
      <c r="P376">
        <f t="shared" si="221"/>
        <v>0</v>
      </c>
      <c r="Q376">
        <f t="shared" si="222"/>
        <v>0</v>
      </c>
      <c r="R376">
        <f t="shared" si="223"/>
        <v>0</v>
      </c>
      <c r="S376">
        <f t="shared" si="224"/>
        <v>0</v>
      </c>
      <c r="T376" s="27">
        <f t="shared" si="248"/>
        <v>0</v>
      </c>
      <c r="U376">
        <f t="shared" si="225"/>
        <v>0</v>
      </c>
      <c r="V376">
        <f t="shared" si="226"/>
        <v>0</v>
      </c>
      <c r="W376">
        <f t="shared" si="227"/>
        <v>0</v>
      </c>
      <c r="X376">
        <f t="shared" si="228"/>
        <v>0</v>
      </c>
      <c r="Y376">
        <f t="shared" si="229"/>
        <v>0</v>
      </c>
      <c r="Z376">
        <f t="shared" si="230"/>
        <v>0</v>
      </c>
      <c r="AA376">
        <f t="shared" si="231"/>
        <v>0</v>
      </c>
      <c r="AB376" s="23">
        <f t="shared" si="249"/>
        <v>0</v>
      </c>
      <c r="AC376">
        <f t="shared" si="232"/>
        <v>0</v>
      </c>
      <c r="AD376">
        <f t="shared" si="233"/>
        <v>0</v>
      </c>
      <c r="AE376">
        <f t="shared" si="234"/>
        <v>0</v>
      </c>
      <c r="AF376">
        <f t="shared" si="235"/>
        <v>0</v>
      </c>
      <c r="AG376">
        <f t="shared" si="236"/>
        <v>0</v>
      </c>
      <c r="AH376">
        <f t="shared" si="237"/>
        <v>0</v>
      </c>
      <c r="AI376">
        <f t="shared" si="238"/>
        <v>0</v>
      </c>
      <c r="AJ376" s="19">
        <f t="shared" si="250"/>
        <v>0</v>
      </c>
      <c r="AK376">
        <f t="shared" si="239"/>
        <v>0</v>
      </c>
      <c r="AL376">
        <f t="shared" si="240"/>
        <v>0</v>
      </c>
      <c r="AM376">
        <f t="shared" si="241"/>
        <v>0</v>
      </c>
      <c r="AN376">
        <f t="shared" si="242"/>
        <v>0</v>
      </c>
      <c r="AO376">
        <f t="shared" si="243"/>
        <v>0</v>
      </c>
      <c r="AP376">
        <f t="shared" si="244"/>
        <v>0</v>
      </c>
      <c r="AQ376">
        <f t="shared" si="245"/>
        <v>0</v>
      </c>
      <c r="AR376" s="125">
        <f t="shared" si="251"/>
        <v>0</v>
      </c>
      <c r="AS376">
        <f t="shared" si="246"/>
        <v>0</v>
      </c>
    </row>
    <row r="377" spans="5:45" x14ac:dyDescent="0.3">
      <c r="E377" s="5">
        <f t="shared" si="252"/>
        <v>0</v>
      </c>
      <c r="F377">
        <f t="shared" si="212"/>
        <v>0</v>
      </c>
      <c r="G377">
        <f t="shared" si="213"/>
        <v>0</v>
      </c>
      <c r="H377">
        <f t="shared" si="214"/>
        <v>0</v>
      </c>
      <c r="I377">
        <f t="shared" si="215"/>
        <v>0</v>
      </c>
      <c r="J377">
        <f t="shared" si="216"/>
        <v>0</v>
      </c>
      <c r="K377">
        <f t="shared" si="217"/>
        <v>0</v>
      </c>
      <c r="L377" s="31">
        <f t="shared" si="247"/>
        <v>0</v>
      </c>
      <c r="M377">
        <f t="shared" si="218"/>
        <v>0</v>
      </c>
      <c r="N377">
        <f t="shared" si="219"/>
        <v>0</v>
      </c>
      <c r="O377">
        <f t="shared" si="220"/>
        <v>0</v>
      </c>
      <c r="P377">
        <f t="shared" si="221"/>
        <v>0</v>
      </c>
      <c r="Q377">
        <f t="shared" si="222"/>
        <v>0</v>
      </c>
      <c r="R377">
        <f t="shared" si="223"/>
        <v>0</v>
      </c>
      <c r="S377">
        <f t="shared" si="224"/>
        <v>0</v>
      </c>
      <c r="T377" s="27">
        <f t="shared" si="248"/>
        <v>0</v>
      </c>
      <c r="U377">
        <f t="shared" si="225"/>
        <v>0</v>
      </c>
      <c r="V377">
        <f t="shared" si="226"/>
        <v>0</v>
      </c>
      <c r="W377">
        <f t="shared" si="227"/>
        <v>0</v>
      </c>
      <c r="X377">
        <f t="shared" si="228"/>
        <v>0</v>
      </c>
      <c r="Y377">
        <f t="shared" si="229"/>
        <v>0</v>
      </c>
      <c r="Z377">
        <f t="shared" si="230"/>
        <v>0</v>
      </c>
      <c r="AA377">
        <f t="shared" si="231"/>
        <v>0</v>
      </c>
      <c r="AB377" s="23">
        <f t="shared" si="249"/>
        <v>0</v>
      </c>
      <c r="AC377">
        <f t="shared" si="232"/>
        <v>0</v>
      </c>
      <c r="AD377">
        <f t="shared" si="233"/>
        <v>0</v>
      </c>
      <c r="AE377">
        <f t="shared" si="234"/>
        <v>0</v>
      </c>
      <c r="AF377">
        <f t="shared" si="235"/>
        <v>0</v>
      </c>
      <c r="AG377">
        <f t="shared" si="236"/>
        <v>0</v>
      </c>
      <c r="AH377">
        <f t="shared" si="237"/>
        <v>0</v>
      </c>
      <c r="AI377">
        <f t="shared" si="238"/>
        <v>0</v>
      </c>
      <c r="AJ377" s="19">
        <f t="shared" si="250"/>
        <v>0</v>
      </c>
      <c r="AK377">
        <f t="shared" si="239"/>
        <v>0</v>
      </c>
      <c r="AL377">
        <f t="shared" si="240"/>
        <v>0</v>
      </c>
      <c r="AM377">
        <f t="shared" si="241"/>
        <v>0</v>
      </c>
      <c r="AN377">
        <f t="shared" si="242"/>
        <v>0</v>
      </c>
      <c r="AO377">
        <f t="shared" si="243"/>
        <v>0</v>
      </c>
      <c r="AP377">
        <f t="shared" si="244"/>
        <v>0</v>
      </c>
      <c r="AQ377">
        <f t="shared" si="245"/>
        <v>0</v>
      </c>
      <c r="AR377" s="125">
        <f t="shared" si="251"/>
        <v>0</v>
      </c>
      <c r="AS377">
        <f t="shared" si="246"/>
        <v>0</v>
      </c>
    </row>
    <row r="378" spans="5:45" x14ac:dyDescent="0.3">
      <c r="E378" s="5">
        <f t="shared" si="252"/>
        <v>0</v>
      </c>
      <c r="F378">
        <f t="shared" si="212"/>
        <v>0</v>
      </c>
      <c r="G378">
        <f t="shared" si="213"/>
        <v>0</v>
      </c>
      <c r="H378">
        <f t="shared" si="214"/>
        <v>0</v>
      </c>
      <c r="I378">
        <f t="shared" si="215"/>
        <v>0</v>
      </c>
      <c r="J378">
        <f t="shared" si="216"/>
        <v>0</v>
      </c>
      <c r="K378">
        <f t="shared" si="217"/>
        <v>0</v>
      </c>
      <c r="L378" s="31">
        <f t="shared" si="247"/>
        <v>0</v>
      </c>
      <c r="M378">
        <f t="shared" si="218"/>
        <v>0</v>
      </c>
      <c r="N378">
        <f t="shared" si="219"/>
        <v>0</v>
      </c>
      <c r="O378">
        <f t="shared" si="220"/>
        <v>0</v>
      </c>
      <c r="P378">
        <f t="shared" si="221"/>
        <v>0</v>
      </c>
      <c r="Q378">
        <f t="shared" si="222"/>
        <v>0</v>
      </c>
      <c r="R378">
        <f t="shared" si="223"/>
        <v>0</v>
      </c>
      <c r="S378">
        <f t="shared" si="224"/>
        <v>0</v>
      </c>
      <c r="T378" s="27">
        <f t="shared" si="248"/>
        <v>0</v>
      </c>
      <c r="U378">
        <f t="shared" si="225"/>
        <v>0</v>
      </c>
      <c r="V378">
        <f t="shared" si="226"/>
        <v>0</v>
      </c>
      <c r="W378">
        <f t="shared" si="227"/>
        <v>0</v>
      </c>
      <c r="X378">
        <f t="shared" si="228"/>
        <v>0</v>
      </c>
      <c r="Y378">
        <f t="shared" si="229"/>
        <v>0</v>
      </c>
      <c r="Z378">
        <f t="shared" si="230"/>
        <v>0</v>
      </c>
      <c r="AA378">
        <f t="shared" si="231"/>
        <v>0</v>
      </c>
      <c r="AB378" s="23">
        <f t="shared" si="249"/>
        <v>0</v>
      </c>
      <c r="AC378">
        <f t="shared" si="232"/>
        <v>0</v>
      </c>
      <c r="AD378">
        <f t="shared" si="233"/>
        <v>0</v>
      </c>
      <c r="AE378">
        <f t="shared" si="234"/>
        <v>0</v>
      </c>
      <c r="AF378">
        <f t="shared" si="235"/>
        <v>0</v>
      </c>
      <c r="AG378">
        <f t="shared" si="236"/>
        <v>0</v>
      </c>
      <c r="AH378">
        <f t="shared" si="237"/>
        <v>0</v>
      </c>
      <c r="AI378">
        <f t="shared" si="238"/>
        <v>0</v>
      </c>
      <c r="AJ378" s="19">
        <f t="shared" si="250"/>
        <v>0</v>
      </c>
      <c r="AK378">
        <f t="shared" si="239"/>
        <v>0</v>
      </c>
      <c r="AL378">
        <f t="shared" si="240"/>
        <v>0</v>
      </c>
      <c r="AM378">
        <f t="shared" si="241"/>
        <v>0</v>
      </c>
      <c r="AN378">
        <f t="shared" si="242"/>
        <v>0</v>
      </c>
      <c r="AO378">
        <f t="shared" si="243"/>
        <v>0</v>
      </c>
      <c r="AP378">
        <f t="shared" si="244"/>
        <v>0</v>
      </c>
      <c r="AQ378">
        <f t="shared" si="245"/>
        <v>0</v>
      </c>
      <c r="AR378" s="125">
        <f t="shared" si="251"/>
        <v>0</v>
      </c>
      <c r="AS378">
        <f t="shared" si="246"/>
        <v>0</v>
      </c>
    </row>
    <row r="379" spans="5:45" x14ac:dyDescent="0.3">
      <c r="E379" s="5">
        <f t="shared" si="252"/>
        <v>0</v>
      </c>
      <c r="F379">
        <f t="shared" si="212"/>
        <v>0</v>
      </c>
      <c r="G379">
        <f t="shared" si="213"/>
        <v>0</v>
      </c>
      <c r="H379">
        <f t="shared" si="214"/>
        <v>0</v>
      </c>
      <c r="I379">
        <f t="shared" si="215"/>
        <v>0</v>
      </c>
      <c r="J379">
        <f t="shared" si="216"/>
        <v>0</v>
      </c>
      <c r="K379">
        <f t="shared" si="217"/>
        <v>0</v>
      </c>
      <c r="L379" s="31">
        <f t="shared" si="247"/>
        <v>0</v>
      </c>
      <c r="M379">
        <f t="shared" si="218"/>
        <v>0</v>
      </c>
      <c r="N379">
        <f t="shared" si="219"/>
        <v>0</v>
      </c>
      <c r="O379">
        <f t="shared" si="220"/>
        <v>0</v>
      </c>
      <c r="P379">
        <f t="shared" si="221"/>
        <v>0</v>
      </c>
      <c r="Q379">
        <f t="shared" si="222"/>
        <v>0</v>
      </c>
      <c r="R379">
        <f t="shared" si="223"/>
        <v>0</v>
      </c>
      <c r="S379">
        <f t="shared" si="224"/>
        <v>0</v>
      </c>
      <c r="T379" s="27">
        <f t="shared" si="248"/>
        <v>0</v>
      </c>
      <c r="U379">
        <f t="shared" si="225"/>
        <v>0</v>
      </c>
      <c r="V379">
        <f t="shared" si="226"/>
        <v>0</v>
      </c>
      <c r="W379">
        <f t="shared" si="227"/>
        <v>0</v>
      </c>
      <c r="X379">
        <f t="shared" si="228"/>
        <v>0</v>
      </c>
      <c r="Y379">
        <f t="shared" si="229"/>
        <v>0</v>
      </c>
      <c r="Z379">
        <f t="shared" si="230"/>
        <v>0</v>
      </c>
      <c r="AA379">
        <f t="shared" si="231"/>
        <v>0</v>
      </c>
      <c r="AB379" s="23">
        <f t="shared" si="249"/>
        <v>0</v>
      </c>
      <c r="AC379">
        <f t="shared" si="232"/>
        <v>0</v>
      </c>
      <c r="AD379">
        <f t="shared" si="233"/>
        <v>0</v>
      </c>
      <c r="AE379">
        <f t="shared" si="234"/>
        <v>0</v>
      </c>
      <c r="AF379">
        <f t="shared" si="235"/>
        <v>0</v>
      </c>
      <c r="AG379">
        <f t="shared" si="236"/>
        <v>0</v>
      </c>
      <c r="AH379">
        <f t="shared" si="237"/>
        <v>0</v>
      </c>
      <c r="AI379">
        <f t="shared" si="238"/>
        <v>0</v>
      </c>
      <c r="AJ379" s="19">
        <f t="shared" si="250"/>
        <v>0</v>
      </c>
      <c r="AK379">
        <f t="shared" si="239"/>
        <v>0</v>
      </c>
      <c r="AL379">
        <f t="shared" si="240"/>
        <v>0</v>
      </c>
      <c r="AM379">
        <f t="shared" si="241"/>
        <v>0</v>
      </c>
      <c r="AN379">
        <f t="shared" si="242"/>
        <v>0</v>
      </c>
      <c r="AO379">
        <f t="shared" si="243"/>
        <v>0</v>
      </c>
      <c r="AP379">
        <f t="shared" si="244"/>
        <v>0</v>
      </c>
      <c r="AQ379">
        <f t="shared" si="245"/>
        <v>0</v>
      </c>
      <c r="AR379" s="125">
        <f t="shared" si="251"/>
        <v>0</v>
      </c>
      <c r="AS379">
        <f t="shared" si="246"/>
        <v>0</v>
      </c>
    </row>
    <row r="380" spans="5:45" x14ac:dyDescent="0.3">
      <c r="E380" s="5">
        <f t="shared" si="252"/>
        <v>0</v>
      </c>
      <c r="F380">
        <f t="shared" si="212"/>
        <v>0</v>
      </c>
      <c r="G380">
        <f t="shared" si="213"/>
        <v>0</v>
      </c>
      <c r="H380">
        <f t="shared" si="214"/>
        <v>0</v>
      </c>
      <c r="I380">
        <f t="shared" si="215"/>
        <v>0</v>
      </c>
      <c r="J380">
        <f t="shared" si="216"/>
        <v>0</v>
      </c>
      <c r="K380">
        <f t="shared" si="217"/>
        <v>0</v>
      </c>
      <c r="L380" s="31">
        <f t="shared" si="247"/>
        <v>0</v>
      </c>
      <c r="M380">
        <f t="shared" si="218"/>
        <v>0</v>
      </c>
      <c r="N380">
        <f t="shared" si="219"/>
        <v>0</v>
      </c>
      <c r="O380">
        <f t="shared" si="220"/>
        <v>0</v>
      </c>
      <c r="P380">
        <f t="shared" si="221"/>
        <v>0</v>
      </c>
      <c r="Q380">
        <f t="shared" si="222"/>
        <v>0</v>
      </c>
      <c r="R380">
        <f t="shared" si="223"/>
        <v>0</v>
      </c>
      <c r="S380">
        <f t="shared" si="224"/>
        <v>0</v>
      </c>
      <c r="T380" s="27">
        <f t="shared" si="248"/>
        <v>0</v>
      </c>
      <c r="U380">
        <f t="shared" si="225"/>
        <v>0</v>
      </c>
      <c r="V380">
        <f t="shared" si="226"/>
        <v>0</v>
      </c>
      <c r="W380">
        <f t="shared" si="227"/>
        <v>0</v>
      </c>
      <c r="X380">
        <f t="shared" si="228"/>
        <v>0</v>
      </c>
      <c r="Y380">
        <f t="shared" si="229"/>
        <v>0</v>
      </c>
      <c r="Z380">
        <f t="shared" si="230"/>
        <v>0</v>
      </c>
      <c r="AA380">
        <f t="shared" si="231"/>
        <v>0</v>
      </c>
      <c r="AB380" s="23">
        <f t="shared" si="249"/>
        <v>0</v>
      </c>
      <c r="AC380">
        <f t="shared" si="232"/>
        <v>0</v>
      </c>
      <c r="AD380">
        <f t="shared" si="233"/>
        <v>0</v>
      </c>
      <c r="AE380">
        <f t="shared" si="234"/>
        <v>0</v>
      </c>
      <c r="AF380">
        <f t="shared" si="235"/>
        <v>0</v>
      </c>
      <c r="AG380">
        <f t="shared" si="236"/>
        <v>0</v>
      </c>
      <c r="AH380">
        <f t="shared" si="237"/>
        <v>0</v>
      </c>
      <c r="AI380">
        <f t="shared" si="238"/>
        <v>0</v>
      </c>
      <c r="AJ380" s="19">
        <f t="shared" si="250"/>
        <v>0</v>
      </c>
      <c r="AK380">
        <f t="shared" si="239"/>
        <v>0</v>
      </c>
      <c r="AL380">
        <f t="shared" si="240"/>
        <v>0</v>
      </c>
      <c r="AM380">
        <f t="shared" si="241"/>
        <v>0</v>
      </c>
      <c r="AN380">
        <f t="shared" si="242"/>
        <v>0</v>
      </c>
      <c r="AO380">
        <f t="shared" si="243"/>
        <v>0</v>
      </c>
      <c r="AP380">
        <f t="shared" si="244"/>
        <v>0</v>
      </c>
      <c r="AQ380">
        <f t="shared" si="245"/>
        <v>0</v>
      </c>
      <c r="AR380" s="125">
        <f t="shared" si="251"/>
        <v>0</v>
      </c>
      <c r="AS380">
        <f t="shared" si="246"/>
        <v>0</v>
      </c>
    </row>
    <row r="381" spans="5:45" x14ac:dyDescent="0.3">
      <c r="E381" s="5">
        <f t="shared" si="252"/>
        <v>0</v>
      </c>
      <c r="F381">
        <f t="shared" si="212"/>
        <v>0</v>
      </c>
      <c r="G381">
        <f t="shared" si="213"/>
        <v>0</v>
      </c>
      <c r="H381">
        <f t="shared" si="214"/>
        <v>0</v>
      </c>
      <c r="I381">
        <f t="shared" si="215"/>
        <v>0</v>
      </c>
      <c r="J381">
        <f t="shared" si="216"/>
        <v>0</v>
      </c>
      <c r="K381">
        <f t="shared" si="217"/>
        <v>0</v>
      </c>
      <c r="L381" s="31">
        <f t="shared" si="247"/>
        <v>0</v>
      </c>
      <c r="M381">
        <f t="shared" si="218"/>
        <v>0</v>
      </c>
      <c r="N381">
        <f t="shared" si="219"/>
        <v>0</v>
      </c>
      <c r="O381">
        <f t="shared" si="220"/>
        <v>0</v>
      </c>
      <c r="P381">
        <f t="shared" si="221"/>
        <v>0</v>
      </c>
      <c r="Q381">
        <f t="shared" si="222"/>
        <v>0</v>
      </c>
      <c r="R381">
        <f t="shared" si="223"/>
        <v>0</v>
      </c>
      <c r="S381">
        <f t="shared" si="224"/>
        <v>0</v>
      </c>
      <c r="T381" s="27">
        <f t="shared" si="248"/>
        <v>0</v>
      </c>
      <c r="U381">
        <f t="shared" si="225"/>
        <v>0</v>
      </c>
      <c r="V381">
        <f t="shared" si="226"/>
        <v>0</v>
      </c>
      <c r="W381">
        <f t="shared" si="227"/>
        <v>0</v>
      </c>
      <c r="X381">
        <f t="shared" si="228"/>
        <v>0</v>
      </c>
      <c r="Y381">
        <f t="shared" si="229"/>
        <v>0</v>
      </c>
      <c r="Z381">
        <f t="shared" si="230"/>
        <v>0</v>
      </c>
      <c r="AA381">
        <f t="shared" si="231"/>
        <v>0</v>
      </c>
      <c r="AB381" s="23">
        <f t="shared" si="249"/>
        <v>0</v>
      </c>
      <c r="AC381">
        <f t="shared" si="232"/>
        <v>0</v>
      </c>
      <c r="AD381">
        <f t="shared" si="233"/>
        <v>0</v>
      </c>
      <c r="AE381">
        <f t="shared" si="234"/>
        <v>0</v>
      </c>
      <c r="AF381">
        <f t="shared" si="235"/>
        <v>0</v>
      </c>
      <c r="AG381">
        <f t="shared" si="236"/>
        <v>0</v>
      </c>
      <c r="AH381">
        <f t="shared" si="237"/>
        <v>0</v>
      </c>
      <c r="AI381">
        <f t="shared" si="238"/>
        <v>0</v>
      </c>
      <c r="AJ381" s="19">
        <f t="shared" si="250"/>
        <v>0</v>
      </c>
      <c r="AK381">
        <f t="shared" si="239"/>
        <v>0</v>
      </c>
      <c r="AL381">
        <f t="shared" si="240"/>
        <v>0</v>
      </c>
      <c r="AM381">
        <f t="shared" si="241"/>
        <v>0</v>
      </c>
      <c r="AN381">
        <f t="shared" si="242"/>
        <v>0</v>
      </c>
      <c r="AO381">
        <f t="shared" si="243"/>
        <v>0</v>
      </c>
      <c r="AP381">
        <f t="shared" si="244"/>
        <v>0</v>
      </c>
      <c r="AQ381">
        <f t="shared" si="245"/>
        <v>0</v>
      </c>
      <c r="AR381" s="125">
        <f t="shared" si="251"/>
        <v>0</v>
      </c>
      <c r="AS381">
        <f t="shared" si="246"/>
        <v>0</v>
      </c>
    </row>
    <row r="382" spans="5:45" x14ac:dyDescent="0.3">
      <c r="E382" s="5">
        <f t="shared" si="252"/>
        <v>0</v>
      </c>
      <c r="F382">
        <f t="shared" si="212"/>
        <v>0</v>
      </c>
      <c r="G382">
        <f t="shared" si="213"/>
        <v>0</v>
      </c>
      <c r="H382">
        <f t="shared" si="214"/>
        <v>0</v>
      </c>
      <c r="I382">
        <f t="shared" si="215"/>
        <v>0</v>
      </c>
      <c r="J382">
        <f t="shared" si="216"/>
        <v>0</v>
      </c>
      <c r="K382">
        <f t="shared" si="217"/>
        <v>0</v>
      </c>
      <c r="L382" s="31">
        <f t="shared" si="247"/>
        <v>0</v>
      </c>
      <c r="M382">
        <f t="shared" si="218"/>
        <v>0</v>
      </c>
      <c r="N382">
        <f t="shared" si="219"/>
        <v>0</v>
      </c>
      <c r="O382">
        <f t="shared" si="220"/>
        <v>0</v>
      </c>
      <c r="P382">
        <f t="shared" si="221"/>
        <v>0</v>
      </c>
      <c r="Q382">
        <f t="shared" si="222"/>
        <v>0</v>
      </c>
      <c r="R382">
        <f t="shared" si="223"/>
        <v>0</v>
      </c>
      <c r="S382">
        <f t="shared" si="224"/>
        <v>0</v>
      </c>
      <c r="T382" s="27">
        <f t="shared" si="248"/>
        <v>0</v>
      </c>
      <c r="U382">
        <f t="shared" si="225"/>
        <v>0</v>
      </c>
      <c r="V382">
        <f t="shared" si="226"/>
        <v>0</v>
      </c>
      <c r="W382">
        <f t="shared" si="227"/>
        <v>0</v>
      </c>
      <c r="X382">
        <f t="shared" si="228"/>
        <v>0</v>
      </c>
      <c r="Y382">
        <f t="shared" si="229"/>
        <v>0</v>
      </c>
      <c r="Z382">
        <f t="shared" si="230"/>
        <v>0</v>
      </c>
      <c r="AA382">
        <f t="shared" si="231"/>
        <v>0</v>
      </c>
      <c r="AB382" s="23">
        <f t="shared" si="249"/>
        <v>0</v>
      </c>
      <c r="AC382">
        <f t="shared" si="232"/>
        <v>0</v>
      </c>
      <c r="AD382">
        <f t="shared" si="233"/>
        <v>0</v>
      </c>
      <c r="AE382">
        <f t="shared" si="234"/>
        <v>0</v>
      </c>
      <c r="AF382">
        <f t="shared" si="235"/>
        <v>0</v>
      </c>
      <c r="AG382">
        <f t="shared" si="236"/>
        <v>0</v>
      </c>
      <c r="AH382">
        <f t="shared" si="237"/>
        <v>0</v>
      </c>
      <c r="AI382">
        <f t="shared" si="238"/>
        <v>0</v>
      </c>
      <c r="AJ382" s="19">
        <f t="shared" si="250"/>
        <v>0</v>
      </c>
      <c r="AK382">
        <f t="shared" si="239"/>
        <v>0</v>
      </c>
      <c r="AL382">
        <f t="shared" si="240"/>
        <v>0</v>
      </c>
      <c r="AM382">
        <f t="shared" si="241"/>
        <v>0</v>
      </c>
      <c r="AN382">
        <f t="shared" si="242"/>
        <v>0</v>
      </c>
      <c r="AO382">
        <f t="shared" si="243"/>
        <v>0</v>
      </c>
      <c r="AP382">
        <f t="shared" si="244"/>
        <v>0</v>
      </c>
      <c r="AQ382">
        <f t="shared" si="245"/>
        <v>0</v>
      </c>
      <c r="AR382" s="125">
        <f t="shared" si="251"/>
        <v>0</v>
      </c>
      <c r="AS382">
        <f t="shared" si="246"/>
        <v>0</v>
      </c>
    </row>
    <row r="383" spans="5:45" x14ac:dyDescent="0.3">
      <c r="E383" s="5">
        <f t="shared" si="252"/>
        <v>0</v>
      </c>
      <c r="F383">
        <f t="shared" si="212"/>
        <v>0</v>
      </c>
      <c r="G383">
        <f t="shared" si="213"/>
        <v>0</v>
      </c>
      <c r="H383">
        <f t="shared" si="214"/>
        <v>0</v>
      </c>
      <c r="I383">
        <f t="shared" si="215"/>
        <v>0</v>
      </c>
      <c r="J383">
        <f t="shared" si="216"/>
        <v>0</v>
      </c>
      <c r="K383">
        <f t="shared" si="217"/>
        <v>0</v>
      </c>
      <c r="L383" s="31">
        <f t="shared" si="247"/>
        <v>0</v>
      </c>
      <c r="M383">
        <f t="shared" si="218"/>
        <v>0</v>
      </c>
      <c r="N383">
        <f t="shared" si="219"/>
        <v>0</v>
      </c>
      <c r="O383">
        <f t="shared" si="220"/>
        <v>0</v>
      </c>
      <c r="P383">
        <f t="shared" si="221"/>
        <v>0</v>
      </c>
      <c r="Q383">
        <f t="shared" si="222"/>
        <v>0</v>
      </c>
      <c r="R383">
        <f t="shared" si="223"/>
        <v>0</v>
      </c>
      <c r="S383">
        <f t="shared" si="224"/>
        <v>0</v>
      </c>
      <c r="T383" s="27">
        <f t="shared" si="248"/>
        <v>0</v>
      </c>
      <c r="U383">
        <f t="shared" si="225"/>
        <v>0</v>
      </c>
      <c r="V383">
        <f t="shared" si="226"/>
        <v>0</v>
      </c>
      <c r="W383">
        <f t="shared" si="227"/>
        <v>0</v>
      </c>
      <c r="X383">
        <f t="shared" si="228"/>
        <v>0</v>
      </c>
      <c r="Y383">
        <f t="shared" si="229"/>
        <v>0</v>
      </c>
      <c r="Z383">
        <f t="shared" si="230"/>
        <v>0</v>
      </c>
      <c r="AA383">
        <f t="shared" si="231"/>
        <v>0</v>
      </c>
      <c r="AB383" s="23">
        <f t="shared" si="249"/>
        <v>0</v>
      </c>
      <c r="AC383">
        <f t="shared" si="232"/>
        <v>0</v>
      </c>
      <c r="AD383">
        <f t="shared" si="233"/>
        <v>0</v>
      </c>
      <c r="AE383">
        <f t="shared" si="234"/>
        <v>0</v>
      </c>
      <c r="AF383">
        <f t="shared" si="235"/>
        <v>0</v>
      </c>
      <c r="AG383">
        <f t="shared" si="236"/>
        <v>0</v>
      </c>
      <c r="AH383">
        <f t="shared" si="237"/>
        <v>0</v>
      </c>
      <c r="AI383">
        <f t="shared" si="238"/>
        <v>0</v>
      </c>
      <c r="AJ383" s="19">
        <f t="shared" si="250"/>
        <v>0</v>
      </c>
      <c r="AK383">
        <f t="shared" si="239"/>
        <v>0</v>
      </c>
      <c r="AL383">
        <f t="shared" si="240"/>
        <v>0</v>
      </c>
      <c r="AM383">
        <f t="shared" si="241"/>
        <v>0</v>
      </c>
      <c r="AN383">
        <f t="shared" si="242"/>
        <v>0</v>
      </c>
      <c r="AO383">
        <f t="shared" si="243"/>
        <v>0</v>
      </c>
      <c r="AP383">
        <f t="shared" si="244"/>
        <v>0</v>
      </c>
      <c r="AQ383">
        <f t="shared" si="245"/>
        <v>0</v>
      </c>
      <c r="AR383" s="125">
        <f t="shared" si="251"/>
        <v>0</v>
      </c>
      <c r="AS383">
        <f t="shared" si="246"/>
        <v>0</v>
      </c>
    </row>
    <row r="384" spans="5:45" x14ac:dyDescent="0.3">
      <c r="E384" s="5">
        <f t="shared" si="252"/>
        <v>0</v>
      </c>
      <c r="F384">
        <f t="shared" si="212"/>
        <v>0</v>
      </c>
      <c r="G384">
        <f t="shared" si="213"/>
        <v>0</v>
      </c>
      <c r="H384">
        <f t="shared" si="214"/>
        <v>0</v>
      </c>
      <c r="I384">
        <f t="shared" si="215"/>
        <v>0</v>
      </c>
      <c r="J384">
        <f t="shared" si="216"/>
        <v>0</v>
      </c>
      <c r="K384">
        <f t="shared" si="217"/>
        <v>0</v>
      </c>
      <c r="L384" s="31">
        <f t="shared" si="247"/>
        <v>0</v>
      </c>
      <c r="M384">
        <f t="shared" si="218"/>
        <v>0</v>
      </c>
      <c r="N384">
        <f t="shared" si="219"/>
        <v>0</v>
      </c>
      <c r="O384">
        <f t="shared" si="220"/>
        <v>0</v>
      </c>
      <c r="P384">
        <f t="shared" si="221"/>
        <v>0</v>
      </c>
      <c r="Q384">
        <f t="shared" si="222"/>
        <v>0</v>
      </c>
      <c r="R384">
        <f t="shared" si="223"/>
        <v>0</v>
      </c>
      <c r="S384">
        <f t="shared" si="224"/>
        <v>0</v>
      </c>
      <c r="T384" s="27">
        <f t="shared" si="248"/>
        <v>0</v>
      </c>
      <c r="U384">
        <f t="shared" si="225"/>
        <v>0</v>
      </c>
      <c r="V384">
        <f t="shared" si="226"/>
        <v>0</v>
      </c>
      <c r="W384">
        <f t="shared" si="227"/>
        <v>0</v>
      </c>
      <c r="X384">
        <f t="shared" si="228"/>
        <v>0</v>
      </c>
      <c r="Y384">
        <f t="shared" si="229"/>
        <v>0</v>
      </c>
      <c r="Z384">
        <f t="shared" si="230"/>
        <v>0</v>
      </c>
      <c r="AA384">
        <f t="shared" si="231"/>
        <v>0</v>
      </c>
      <c r="AB384" s="23">
        <f t="shared" si="249"/>
        <v>0</v>
      </c>
      <c r="AC384">
        <f t="shared" si="232"/>
        <v>0</v>
      </c>
      <c r="AD384">
        <f t="shared" si="233"/>
        <v>0</v>
      </c>
      <c r="AE384">
        <f t="shared" si="234"/>
        <v>0</v>
      </c>
      <c r="AF384">
        <f t="shared" si="235"/>
        <v>0</v>
      </c>
      <c r="AG384">
        <f t="shared" si="236"/>
        <v>0</v>
      </c>
      <c r="AH384">
        <f t="shared" si="237"/>
        <v>0</v>
      </c>
      <c r="AI384">
        <f t="shared" si="238"/>
        <v>0</v>
      </c>
      <c r="AJ384" s="19">
        <f t="shared" si="250"/>
        <v>0</v>
      </c>
      <c r="AK384">
        <f t="shared" si="239"/>
        <v>0</v>
      </c>
      <c r="AL384">
        <f t="shared" si="240"/>
        <v>0</v>
      </c>
      <c r="AM384">
        <f t="shared" si="241"/>
        <v>0</v>
      </c>
      <c r="AN384">
        <f t="shared" si="242"/>
        <v>0</v>
      </c>
      <c r="AO384">
        <f t="shared" si="243"/>
        <v>0</v>
      </c>
      <c r="AP384">
        <f t="shared" si="244"/>
        <v>0</v>
      </c>
      <c r="AQ384">
        <f t="shared" si="245"/>
        <v>0</v>
      </c>
      <c r="AR384" s="125">
        <f t="shared" si="251"/>
        <v>0</v>
      </c>
      <c r="AS384">
        <f t="shared" si="246"/>
        <v>0</v>
      </c>
    </row>
    <row r="385" spans="5:45" x14ac:dyDescent="0.3">
      <c r="E385" s="5">
        <f t="shared" si="252"/>
        <v>0</v>
      </c>
      <c r="F385">
        <f t="shared" si="212"/>
        <v>0</v>
      </c>
      <c r="G385">
        <f t="shared" si="213"/>
        <v>0</v>
      </c>
      <c r="H385">
        <f t="shared" si="214"/>
        <v>0</v>
      </c>
      <c r="I385">
        <f t="shared" si="215"/>
        <v>0</v>
      </c>
      <c r="J385">
        <f t="shared" si="216"/>
        <v>0</v>
      </c>
      <c r="K385">
        <f t="shared" si="217"/>
        <v>0</v>
      </c>
      <c r="L385" s="31">
        <f t="shared" si="247"/>
        <v>0</v>
      </c>
      <c r="M385">
        <f t="shared" si="218"/>
        <v>0</v>
      </c>
      <c r="N385">
        <f t="shared" si="219"/>
        <v>0</v>
      </c>
      <c r="O385">
        <f t="shared" si="220"/>
        <v>0</v>
      </c>
      <c r="P385">
        <f t="shared" si="221"/>
        <v>0</v>
      </c>
      <c r="Q385">
        <f t="shared" si="222"/>
        <v>0</v>
      </c>
      <c r="R385">
        <f t="shared" si="223"/>
        <v>0</v>
      </c>
      <c r="S385">
        <f t="shared" si="224"/>
        <v>0</v>
      </c>
      <c r="T385" s="27">
        <f t="shared" si="248"/>
        <v>0</v>
      </c>
      <c r="U385">
        <f t="shared" si="225"/>
        <v>0</v>
      </c>
      <c r="V385">
        <f t="shared" si="226"/>
        <v>0</v>
      </c>
      <c r="W385">
        <f t="shared" si="227"/>
        <v>0</v>
      </c>
      <c r="X385">
        <f t="shared" si="228"/>
        <v>0</v>
      </c>
      <c r="Y385">
        <f t="shared" si="229"/>
        <v>0</v>
      </c>
      <c r="Z385">
        <f t="shared" si="230"/>
        <v>0</v>
      </c>
      <c r="AA385">
        <f t="shared" si="231"/>
        <v>0</v>
      </c>
      <c r="AB385" s="23">
        <f t="shared" si="249"/>
        <v>0</v>
      </c>
      <c r="AC385">
        <f t="shared" si="232"/>
        <v>0</v>
      </c>
      <c r="AD385">
        <f t="shared" si="233"/>
        <v>0</v>
      </c>
      <c r="AE385">
        <f t="shared" si="234"/>
        <v>0</v>
      </c>
      <c r="AF385">
        <f t="shared" si="235"/>
        <v>0</v>
      </c>
      <c r="AG385">
        <f t="shared" si="236"/>
        <v>0</v>
      </c>
      <c r="AH385">
        <f t="shared" si="237"/>
        <v>0</v>
      </c>
      <c r="AI385">
        <f t="shared" si="238"/>
        <v>0</v>
      </c>
      <c r="AJ385" s="19">
        <f t="shared" si="250"/>
        <v>0</v>
      </c>
      <c r="AK385">
        <f t="shared" si="239"/>
        <v>0</v>
      </c>
      <c r="AL385">
        <f t="shared" si="240"/>
        <v>0</v>
      </c>
      <c r="AM385">
        <f t="shared" si="241"/>
        <v>0</v>
      </c>
      <c r="AN385">
        <f t="shared" si="242"/>
        <v>0</v>
      </c>
      <c r="AO385">
        <f t="shared" si="243"/>
        <v>0</v>
      </c>
      <c r="AP385">
        <f t="shared" si="244"/>
        <v>0</v>
      </c>
      <c r="AQ385">
        <f t="shared" si="245"/>
        <v>0</v>
      </c>
      <c r="AR385" s="125">
        <f t="shared" si="251"/>
        <v>0</v>
      </c>
      <c r="AS385">
        <f t="shared" si="246"/>
        <v>0</v>
      </c>
    </row>
    <row r="386" spans="5:45" x14ac:dyDescent="0.3">
      <c r="E386" s="5">
        <f t="shared" si="252"/>
        <v>0</v>
      </c>
      <c r="F386">
        <f t="shared" si="212"/>
        <v>0</v>
      </c>
      <c r="G386">
        <f t="shared" si="213"/>
        <v>0</v>
      </c>
      <c r="H386">
        <f t="shared" si="214"/>
        <v>0</v>
      </c>
      <c r="I386">
        <f t="shared" si="215"/>
        <v>0</v>
      </c>
      <c r="J386">
        <f t="shared" si="216"/>
        <v>0</v>
      </c>
      <c r="K386">
        <f t="shared" si="217"/>
        <v>0</v>
      </c>
      <c r="L386" s="31">
        <f t="shared" si="247"/>
        <v>0</v>
      </c>
      <c r="M386">
        <f t="shared" si="218"/>
        <v>0</v>
      </c>
      <c r="N386">
        <f t="shared" si="219"/>
        <v>0</v>
      </c>
      <c r="O386">
        <f t="shared" si="220"/>
        <v>0</v>
      </c>
      <c r="P386">
        <f t="shared" si="221"/>
        <v>0</v>
      </c>
      <c r="Q386">
        <f t="shared" si="222"/>
        <v>0</v>
      </c>
      <c r="R386">
        <f t="shared" si="223"/>
        <v>0</v>
      </c>
      <c r="S386">
        <f t="shared" si="224"/>
        <v>0</v>
      </c>
      <c r="T386" s="27">
        <f t="shared" si="248"/>
        <v>0</v>
      </c>
      <c r="U386">
        <f t="shared" si="225"/>
        <v>0</v>
      </c>
      <c r="V386">
        <f t="shared" si="226"/>
        <v>0</v>
      </c>
      <c r="W386">
        <f t="shared" si="227"/>
        <v>0</v>
      </c>
      <c r="X386">
        <f t="shared" si="228"/>
        <v>0</v>
      </c>
      <c r="Y386">
        <f t="shared" si="229"/>
        <v>0</v>
      </c>
      <c r="Z386">
        <f t="shared" si="230"/>
        <v>0</v>
      </c>
      <c r="AA386">
        <f t="shared" si="231"/>
        <v>0</v>
      </c>
      <c r="AB386" s="23">
        <f t="shared" si="249"/>
        <v>0</v>
      </c>
      <c r="AC386">
        <f t="shared" si="232"/>
        <v>0</v>
      </c>
      <c r="AD386">
        <f t="shared" si="233"/>
        <v>0</v>
      </c>
      <c r="AE386">
        <f t="shared" si="234"/>
        <v>0</v>
      </c>
      <c r="AF386">
        <f t="shared" si="235"/>
        <v>0</v>
      </c>
      <c r="AG386">
        <f t="shared" si="236"/>
        <v>0</v>
      </c>
      <c r="AH386">
        <f t="shared" si="237"/>
        <v>0</v>
      </c>
      <c r="AI386">
        <f t="shared" si="238"/>
        <v>0</v>
      </c>
      <c r="AJ386" s="19">
        <f t="shared" si="250"/>
        <v>0</v>
      </c>
      <c r="AK386">
        <f t="shared" si="239"/>
        <v>0</v>
      </c>
      <c r="AL386">
        <f t="shared" si="240"/>
        <v>0</v>
      </c>
      <c r="AM386">
        <f t="shared" si="241"/>
        <v>0</v>
      </c>
      <c r="AN386">
        <f t="shared" si="242"/>
        <v>0</v>
      </c>
      <c r="AO386">
        <f t="shared" si="243"/>
        <v>0</v>
      </c>
      <c r="AP386">
        <f t="shared" si="244"/>
        <v>0</v>
      </c>
      <c r="AQ386">
        <f t="shared" si="245"/>
        <v>0</v>
      </c>
      <c r="AR386" s="125">
        <f t="shared" si="251"/>
        <v>0</v>
      </c>
      <c r="AS386">
        <f t="shared" si="246"/>
        <v>0</v>
      </c>
    </row>
    <row r="387" spans="5:45" x14ac:dyDescent="0.3">
      <c r="E387" s="5">
        <f t="shared" si="252"/>
        <v>0</v>
      </c>
      <c r="F387">
        <f t="shared" si="212"/>
        <v>0</v>
      </c>
      <c r="G387">
        <f t="shared" si="213"/>
        <v>0</v>
      </c>
      <c r="H387">
        <f t="shared" si="214"/>
        <v>0</v>
      </c>
      <c r="I387">
        <f t="shared" si="215"/>
        <v>0</v>
      </c>
      <c r="J387">
        <f t="shared" si="216"/>
        <v>0</v>
      </c>
      <c r="K387">
        <f t="shared" si="217"/>
        <v>0</v>
      </c>
      <c r="L387" s="31">
        <f t="shared" si="247"/>
        <v>0</v>
      </c>
      <c r="M387">
        <f t="shared" si="218"/>
        <v>0</v>
      </c>
      <c r="N387">
        <f t="shared" si="219"/>
        <v>0</v>
      </c>
      <c r="O387">
        <f t="shared" si="220"/>
        <v>0</v>
      </c>
      <c r="P387">
        <f t="shared" si="221"/>
        <v>0</v>
      </c>
      <c r="Q387">
        <f t="shared" si="222"/>
        <v>0</v>
      </c>
      <c r="R387">
        <f t="shared" si="223"/>
        <v>0</v>
      </c>
      <c r="S387">
        <f t="shared" si="224"/>
        <v>0</v>
      </c>
      <c r="T387" s="27">
        <f t="shared" si="248"/>
        <v>0</v>
      </c>
      <c r="U387">
        <f t="shared" si="225"/>
        <v>0</v>
      </c>
      <c r="V387">
        <f t="shared" si="226"/>
        <v>0</v>
      </c>
      <c r="W387">
        <f t="shared" si="227"/>
        <v>0</v>
      </c>
      <c r="X387">
        <f t="shared" si="228"/>
        <v>0</v>
      </c>
      <c r="Y387">
        <f t="shared" si="229"/>
        <v>0</v>
      </c>
      <c r="Z387">
        <f t="shared" si="230"/>
        <v>0</v>
      </c>
      <c r="AA387">
        <f t="shared" si="231"/>
        <v>0</v>
      </c>
      <c r="AB387" s="23">
        <f t="shared" si="249"/>
        <v>0</v>
      </c>
      <c r="AC387">
        <f t="shared" si="232"/>
        <v>0</v>
      </c>
      <c r="AD387">
        <f t="shared" si="233"/>
        <v>0</v>
      </c>
      <c r="AE387">
        <f t="shared" si="234"/>
        <v>0</v>
      </c>
      <c r="AF387">
        <f t="shared" si="235"/>
        <v>0</v>
      </c>
      <c r="AG387">
        <f t="shared" si="236"/>
        <v>0</v>
      </c>
      <c r="AH387">
        <f t="shared" si="237"/>
        <v>0</v>
      </c>
      <c r="AI387">
        <f t="shared" si="238"/>
        <v>0</v>
      </c>
      <c r="AJ387" s="19">
        <f t="shared" si="250"/>
        <v>0</v>
      </c>
      <c r="AK387">
        <f t="shared" si="239"/>
        <v>0</v>
      </c>
      <c r="AL387">
        <f t="shared" si="240"/>
        <v>0</v>
      </c>
      <c r="AM387">
        <f t="shared" si="241"/>
        <v>0</v>
      </c>
      <c r="AN387">
        <f t="shared" si="242"/>
        <v>0</v>
      </c>
      <c r="AO387">
        <f t="shared" si="243"/>
        <v>0</v>
      </c>
      <c r="AP387">
        <f t="shared" si="244"/>
        <v>0</v>
      </c>
      <c r="AQ387">
        <f t="shared" si="245"/>
        <v>0</v>
      </c>
      <c r="AR387" s="125">
        <f t="shared" si="251"/>
        <v>0</v>
      </c>
      <c r="AS387">
        <f t="shared" si="246"/>
        <v>0</v>
      </c>
    </row>
    <row r="388" spans="5:45" x14ac:dyDescent="0.3">
      <c r="E388" s="5">
        <f t="shared" si="252"/>
        <v>0</v>
      </c>
      <c r="F388">
        <f t="shared" si="212"/>
        <v>0</v>
      </c>
      <c r="G388">
        <f t="shared" si="213"/>
        <v>0</v>
      </c>
      <c r="H388">
        <f t="shared" si="214"/>
        <v>0</v>
      </c>
      <c r="I388">
        <f t="shared" si="215"/>
        <v>0</v>
      </c>
      <c r="J388">
        <f t="shared" si="216"/>
        <v>0</v>
      </c>
      <c r="K388">
        <f t="shared" si="217"/>
        <v>0</v>
      </c>
      <c r="L388" s="31">
        <f t="shared" si="247"/>
        <v>0</v>
      </c>
      <c r="M388">
        <f t="shared" si="218"/>
        <v>0</v>
      </c>
      <c r="N388">
        <f t="shared" si="219"/>
        <v>0</v>
      </c>
      <c r="O388">
        <f t="shared" si="220"/>
        <v>0</v>
      </c>
      <c r="P388">
        <f t="shared" si="221"/>
        <v>0</v>
      </c>
      <c r="Q388">
        <f t="shared" si="222"/>
        <v>0</v>
      </c>
      <c r="R388">
        <f t="shared" si="223"/>
        <v>0</v>
      </c>
      <c r="S388">
        <f t="shared" si="224"/>
        <v>0</v>
      </c>
      <c r="T388" s="27">
        <f t="shared" si="248"/>
        <v>0</v>
      </c>
      <c r="U388">
        <f t="shared" si="225"/>
        <v>0</v>
      </c>
      <c r="V388">
        <f t="shared" si="226"/>
        <v>0</v>
      </c>
      <c r="W388">
        <f t="shared" si="227"/>
        <v>0</v>
      </c>
      <c r="X388">
        <f t="shared" si="228"/>
        <v>0</v>
      </c>
      <c r="Y388">
        <f t="shared" si="229"/>
        <v>0</v>
      </c>
      <c r="Z388">
        <f t="shared" si="230"/>
        <v>0</v>
      </c>
      <c r="AA388">
        <f t="shared" si="231"/>
        <v>0</v>
      </c>
      <c r="AB388" s="23">
        <f t="shared" si="249"/>
        <v>0</v>
      </c>
      <c r="AC388">
        <f t="shared" si="232"/>
        <v>0</v>
      </c>
      <c r="AD388">
        <f t="shared" si="233"/>
        <v>0</v>
      </c>
      <c r="AE388">
        <f t="shared" si="234"/>
        <v>0</v>
      </c>
      <c r="AF388">
        <f t="shared" si="235"/>
        <v>0</v>
      </c>
      <c r="AG388">
        <f t="shared" si="236"/>
        <v>0</v>
      </c>
      <c r="AH388">
        <f t="shared" si="237"/>
        <v>0</v>
      </c>
      <c r="AI388">
        <f t="shared" si="238"/>
        <v>0</v>
      </c>
      <c r="AJ388" s="19">
        <f t="shared" si="250"/>
        <v>0</v>
      </c>
      <c r="AK388">
        <f t="shared" si="239"/>
        <v>0</v>
      </c>
      <c r="AL388">
        <f t="shared" si="240"/>
        <v>0</v>
      </c>
      <c r="AM388">
        <f t="shared" si="241"/>
        <v>0</v>
      </c>
      <c r="AN388">
        <f t="shared" si="242"/>
        <v>0</v>
      </c>
      <c r="AO388">
        <f t="shared" si="243"/>
        <v>0</v>
      </c>
      <c r="AP388">
        <f t="shared" si="244"/>
        <v>0</v>
      </c>
      <c r="AQ388">
        <f t="shared" si="245"/>
        <v>0</v>
      </c>
      <c r="AR388" s="125">
        <f t="shared" si="251"/>
        <v>0</v>
      </c>
      <c r="AS388">
        <f t="shared" si="246"/>
        <v>0</v>
      </c>
    </row>
    <row r="389" spans="5:45" x14ac:dyDescent="0.3">
      <c r="E389" s="5">
        <f t="shared" si="252"/>
        <v>0</v>
      </c>
      <c r="F389">
        <f t="shared" ref="F389:F452" si="253">K389*$F$3</f>
        <v>0</v>
      </c>
      <c r="G389">
        <f t="shared" ref="G389:G452" si="254">K389*$G$2</f>
        <v>0</v>
      </c>
      <c r="H389">
        <f t="shared" ref="H389:H452" si="255">K389*$H$2</f>
        <v>0</v>
      </c>
      <c r="I389">
        <f t="shared" ref="I389:I452" si="256">K389*$I$2</f>
        <v>0</v>
      </c>
      <c r="J389">
        <f t="shared" ref="J389:J452" si="257">K389*$J$2</f>
        <v>0</v>
      </c>
      <c r="K389">
        <f t="shared" ref="K389:K452" si="258">E389*$J$1</f>
        <v>0</v>
      </c>
      <c r="L389" s="31">
        <f t="shared" si="247"/>
        <v>0</v>
      </c>
      <c r="M389">
        <f t="shared" ref="M389:M452" si="259">S389*$M$3</f>
        <v>0</v>
      </c>
      <c r="N389">
        <f t="shared" ref="N389:N452" si="260">S389*$N$2</f>
        <v>0</v>
      </c>
      <c r="O389">
        <f t="shared" ref="O389:O452" si="261">S389*$O$2</f>
        <v>0</v>
      </c>
      <c r="P389">
        <f t="shared" ref="P389:P452" si="262">S389*$P$2</f>
        <v>0</v>
      </c>
      <c r="Q389">
        <f t="shared" ref="Q389:Q452" si="263">S389*$Q$2</f>
        <v>0</v>
      </c>
      <c r="R389">
        <f t="shared" ref="R389:R452" si="264">S389*$R$3</f>
        <v>0</v>
      </c>
      <c r="S389">
        <f t="shared" ref="S389:S452" si="265">E389*$S$1</f>
        <v>0</v>
      </c>
      <c r="T389" s="27">
        <f t="shared" si="248"/>
        <v>0</v>
      </c>
      <c r="U389">
        <f t="shared" ref="U389:U452" si="266">AA389*$U$3</f>
        <v>0</v>
      </c>
      <c r="V389">
        <f t="shared" ref="V389:V452" si="267">AA389*$V$3</f>
        <v>0</v>
      </c>
      <c r="W389">
        <f t="shared" ref="W389:W452" si="268">AA389*$W$3</f>
        <v>0</v>
      </c>
      <c r="X389">
        <f t="shared" ref="X389:X452" si="269">AA389*$X$3</f>
        <v>0</v>
      </c>
      <c r="Y389">
        <f t="shared" ref="Y389:Y452" si="270">AA389*$Y$3</f>
        <v>0</v>
      </c>
      <c r="Z389">
        <f t="shared" ref="Z389:Z452" si="271">AA389*$Z$3</f>
        <v>0</v>
      </c>
      <c r="AA389">
        <f t="shared" ref="AA389:AA452" si="272">E389*$AA$1</f>
        <v>0</v>
      </c>
      <c r="AB389" s="23">
        <f t="shared" si="249"/>
        <v>0</v>
      </c>
      <c r="AC389">
        <f t="shared" ref="AC389:AC452" si="273">AI389*$AC$3</f>
        <v>0</v>
      </c>
      <c r="AD389">
        <f t="shared" ref="AD389:AD452" si="274">AI389*$AD$3</f>
        <v>0</v>
      </c>
      <c r="AE389">
        <f t="shared" ref="AE389:AE452" si="275">AI389*$AE$3</f>
        <v>0</v>
      </c>
      <c r="AF389">
        <f t="shared" ref="AF389:AF452" si="276">AI389*$AF$3</f>
        <v>0</v>
      </c>
      <c r="AG389">
        <f t="shared" ref="AG389:AG452" si="277">AI389*$AG$3</f>
        <v>0</v>
      </c>
      <c r="AH389">
        <f t="shared" ref="AH389:AH452" si="278">AI389*$AH$3</f>
        <v>0</v>
      </c>
      <c r="AI389">
        <f t="shared" ref="AI389:AI452" si="279">E389*$AI$1</f>
        <v>0</v>
      </c>
      <c r="AJ389" s="19">
        <f t="shared" si="250"/>
        <v>0</v>
      </c>
      <c r="AK389">
        <f t="shared" ref="AK389:AK452" si="280">AQ389*$AK$3</f>
        <v>0</v>
      </c>
      <c r="AL389">
        <f t="shared" ref="AL389:AL452" si="281">AQ389*$AL$3</f>
        <v>0</v>
      </c>
      <c r="AM389">
        <f t="shared" ref="AM389:AM452" si="282">AQ389*$AM$3</f>
        <v>0</v>
      </c>
      <c r="AN389">
        <f t="shared" ref="AN389:AN452" si="283">AQ389*$AN$3</f>
        <v>0</v>
      </c>
      <c r="AO389">
        <f t="shared" ref="AO389:AO452" si="284">AQ389*$AO$3</f>
        <v>0</v>
      </c>
      <c r="AP389">
        <f t="shared" ref="AP389:AP452" si="285">AQ389*$AP$3</f>
        <v>0</v>
      </c>
      <c r="AQ389">
        <f t="shared" ref="AQ389:AQ452" si="286">E389*$AQ$1</f>
        <v>0</v>
      </c>
      <c r="AR389" s="125">
        <f t="shared" si="251"/>
        <v>0</v>
      </c>
      <c r="AS389">
        <f t="shared" ref="AS389:AS452" si="287">L389/1.21</f>
        <v>0</v>
      </c>
    </row>
    <row r="390" spans="5:45" x14ac:dyDescent="0.3">
      <c r="E390" s="5">
        <f t="shared" si="252"/>
        <v>0</v>
      </c>
      <c r="F390">
        <f t="shared" si="253"/>
        <v>0</v>
      </c>
      <c r="G390">
        <f t="shared" si="254"/>
        <v>0</v>
      </c>
      <c r="H390">
        <f t="shared" si="255"/>
        <v>0</v>
      </c>
      <c r="I390">
        <f t="shared" si="256"/>
        <v>0</v>
      </c>
      <c r="J390">
        <f t="shared" si="257"/>
        <v>0</v>
      </c>
      <c r="K390">
        <f t="shared" si="258"/>
        <v>0</v>
      </c>
      <c r="L390" s="31">
        <f t="shared" ref="L390:L453" si="288">F390+H390+J390+E390</f>
        <v>0</v>
      </c>
      <c r="M390">
        <f t="shared" si="259"/>
        <v>0</v>
      </c>
      <c r="N390">
        <f t="shared" si="260"/>
        <v>0</v>
      </c>
      <c r="O390">
        <f t="shared" si="261"/>
        <v>0</v>
      </c>
      <c r="P390">
        <f t="shared" si="262"/>
        <v>0</v>
      </c>
      <c r="Q390">
        <f t="shared" si="263"/>
        <v>0</v>
      </c>
      <c r="R390">
        <f t="shared" si="264"/>
        <v>0</v>
      </c>
      <c r="S390">
        <f t="shared" si="265"/>
        <v>0</v>
      </c>
      <c r="T390" s="27">
        <f t="shared" ref="T390:T453" si="289">R390+Q390+O390+M390+E390</f>
        <v>0</v>
      </c>
      <c r="U390">
        <f t="shared" si="266"/>
        <v>0</v>
      </c>
      <c r="V390">
        <f t="shared" si="267"/>
        <v>0</v>
      </c>
      <c r="W390">
        <f t="shared" si="268"/>
        <v>0</v>
      </c>
      <c r="X390">
        <f t="shared" si="269"/>
        <v>0</v>
      </c>
      <c r="Y390">
        <f t="shared" si="270"/>
        <v>0</v>
      </c>
      <c r="Z390">
        <f t="shared" si="271"/>
        <v>0</v>
      </c>
      <c r="AA390">
        <f t="shared" si="272"/>
        <v>0</v>
      </c>
      <c r="AB390" s="23">
        <f t="shared" ref="AB390:AB453" si="290">U390+W390+Y390+Z390+E390</f>
        <v>0</v>
      </c>
      <c r="AC390">
        <f t="shared" si="273"/>
        <v>0</v>
      </c>
      <c r="AD390">
        <f t="shared" si="274"/>
        <v>0</v>
      </c>
      <c r="AE390">
        <f t="shared" si="275"/>
        <v>0</v>
      </c>
      <c r="AF390">
        <f t="shared" si="276"/>
        <v>0</v>
      </c>
      <c r="AG390">
        <f t="shared" si="277"/>
        <v>0</v>
      </c>
      <c r="AH390">
        <f t="shared" si="278"/>
        <v>0</v>
      </c>
      <c r="AI390">
        <f t="shared" si="279"/>
        <v>0</v>
      </c>
      <c r="AJ390" s="19">
        <f t="shared" ref="AJ390:AJ453" si="291">AC390+AE390+AG390+AH390+E390</f>
        <v>0</v>
      </c>
      <c r="AK390">
        <f t="shared" si="280"/>
        <v>0</v>
      </c>
      <c r="AL390">
        <f t="shared" si="281"/>
        <v>0</v>
      </c>
      <c r="AM390">
        <f t="shared" si="282"/>
        <v>0</v>
      </c>
      <c r="AN390">
        <f t="shared" si="283"/>
        <v>0</v>
      </c>
      <c r="AO390">
        <f t="shared" si="284"/>
        <v>0</v>
      </c>
      <c r="AP390">
        <f t="shared" si="285"/>
        <v>0</v>
      </c>
      <c r="AQ390">
        <f t="shared" si="286"/>
        <v>0</v>
      </c>
      <c r="AR390" s="125">
        <f t="shared" ref="AR390:AR453" si="292">AK390+AM390+AO390+AP390+E390</f>
        <v>0</v>
      </c>
      <c r="AS390">
        <f t="shared" si="287"/>
        <v>0</v>
      </c>
    </row>
    <row r="391" spans="5:45" x14ac:dyDescent="0.3">
      <c r="E391" s="5">
        <f t="shared" si="252"/>
        <v>0</v>
      </c>
      <c r="F391">
        <f t="shared" si="253"/>
        <v>0</v>
      </c>
      <c r="G391">
        <f t="shared" si="254"/>
        <v>0</v>
      </c>
      <c r="H391">
        <f t="shared" si="255"/>
        <v>0</v>
      </c>
      <c r="I391">
        <f t="shared" si="256"/>
        <v>0</v>
      </c>
      <c r="J391">
        <f t="shared" si="257"/>
        <v>0</v>
      </c>
      <c r="K391">
        <f t="shared" si="258"/>
        <v>0</v>
      </c>
      <c r="L391" s="31">
        <f t="shared" si="288"/>
        <v>0</v>
      </c>
      <c r="M391">
        <f t="shared" si="259"/>
        <v>0</v>
      </c>
      <c r="N391">
        <f t="shared" si="260"/>
        <v>0</v>
      </c>
      <c r="O391">
        <f t="shared" si="261"/>
        <v>0</v>
      </c>
      <c r="P391">
        <f t="shared" si="262"/>
        <v>0</v>
      </c>
      <c r="Q391">
        <f t="shared" si="263"/>
        <v>0</v>
      </c>
      <c r="R391">
        <f t="shared" si="264"/>
        <v>0</v>
      </c>
      <c r="S391">
        <f t="shared" si="265"/>
        <v>0</v>
      </c>
      <c r="T391" s="27">
        <f t="shared" si="289"/>
        <v>0</v>
      </c>
      <c r="U391">
        <f t="shared" si="266"/>
        <v>0</v>
      </c>
      <c r="V391">
        <f t="shared" si="267"/>
        <v>0</v>
      </c>
      <c r="W391">
        <f t="shared" si="268"/>
        <v>0</v>
      </c>
      <c r="X391">
        <f t="shared" si="269"/>
        <v>0</v>
      </c>
      <c r="Y391">
        <f t="shared" si="270"/>
        <v>0</v>
      </c>
      <c r="Z391">
        <f t="shared" si="271"/>
        <v>0</v>
      </c>
      <c r="AA391">
        <f t="shared" si="272"/>
        <v>0</v>
      </c>
      <c r="AB391" s="23">
        <f t="shared" si="290"/>
        <v>0</v>
      </c>
      <c r="AC391">
        <f t="shared" si="273"/>
        <v>0</v>
      </c>
      <c r="AD391">
        <f t="shared" si="274"/>
        <v>0</v>
      </c>
      <c r="AE391">
        <f t="shared" si="275"/>
        <v>0</v>
      </c>
      <c r="AF391">
        <f t="shared" si="276"/>
        <v>0</v>
      </c>
      <c r="AG391">
        <f t="shared" si="277"/>
        <v>0</v>
      </c>
      <c r="AH391">
        <f t="shared" si="278"/>
        <v>0</v>
      </c>
      <c r="AI391">
        <f t="shared" si="279"/>
        <v>0</v>
      </c>
      <c r="AJ391" s="19">
        <f t="shared" si="291"/>
        <v>0</v>
      </c>
      <c r="AK391">
        <f t="shared" si="280"/>
        <v>0</v>
      </c>
      <c r="AL391">
        <f t="shared" si="281"/>
        <v>0</v>
      </c>
      <c r="AM391">
        <f t="shared" si="282"/>
        <v>0</v>
      </c>
      <c r="AN391">
        <f t="shared" si="283"/>
        <v>0</v>
      </c>
      <c r="AO391">
        <f t="shared" si="284"/>
        <v>0</v>
      </c>
      <c r="AP391">
        <f t="shared" si="285"/>
        <v>0</v>
      </c>
      <c r="AQ391">
        <f t="shared" si="286"/>
        <v>0</v>
      </c>
      <c r="AR391" s="125">
        <f t="shared" si="292"/>
        <v>0</v>
      </c>
      <c r="AS391">
        <f t="shared" si="287"/>
        <v>0</v>
      </c>
    </row>
    <row r="392" spans="5:45" x14ac:dyDescent="0.3">
      <c r="E392" s="5">
        <f t="shared" si="252"/>
        <v>0</v>
      </c>
      <c r="F392">
        <f t="shared" si="253"/>
        <v>0</v>
      </c>
      <c r="G392">
        <f t="shared" si="254"/>
        <v>0</v>
      </c>
      <c r="H392">
        <f t="shared" si="255"/>
        <v>0</v>
      </c>
      <c r="I392">
        <f t="shared" si="256"/>
        <v>0</v>
      </c>
      <c r="J392">
        <f t="shared" si="257"/>
        <v>0</v>
      </c>
      <c r="K392">
        <f t="shared" si="258"/>
        <v>0</v>
      </c>
      <c r="L392" s="31">
        <f t="shared" si="288"/>
        <v>0</v>
      </c>
      <c r="M392">
        <f t="shared" si="259"/>
        <v>0</v>
      </c>
      <c r="N392">
        <f t="shared" si="260"/>
        <v>0</v>
      </c>
      <c r="O392">
        <f t="shared" si="261"/>
        <v>0</v>
      </c>
      <c r="P392">
        <f t="shared" si="262"/>
        <v>0</v>
      </c>
      <c r="Q392">
        <f t="shared" si="263"/>
        <v>0</v>
      </c>
      <c r="R392">
        <f t="shared" si="264"/>
        <v>0</v>
      </c>
      <c r="S392">
        <f t="shared" si="265"/>
        <v>0</v>
      </c>
      <c r="T392" s="27">
        <f t="shared" si="289"/>
        <v>0</v>
      </c>
      <c r="U392">
        <f t="shared" si="266"/>
        <v>0</v>
      </c>
      <c r="V392">
        <f t="shared" si="267"/>
        <v>0</v>
      </c>
      <c r="W392">
        <f t="shared" si="268"/>
        <v>0</v>
      </c>
      <c r="X392">
        <f t="shared" si="269"/>
        <v>0</v>
      </c>
      <c r="Y392">
        <f t="shared" si="270"/>
        <v>0</v>
      </c>
      <c r="Z392">
        <f t="shared" si="271"/>
        <v>0</v>
      </c>
      <c r="AA392">
        <f t="shared" si="272"/>
        <v>0</v>
      </c>
      <c r="AB392" s="23">
        <f t="shared" si="290"/>
        <v>0</v>
      </c>
      <c r="AC392">
        <f t="shared" si="273"/>
        <v>0</v>
      </c>
      <c r="AD392">
        <f t="shared" si="274"/>
        <v>0</v>
      </c>
      <c r="AE392">
        <f t="shared" si="275"/>
        <v>0</v>
      </c>
      <c r="AF392">
        <f t="shared" si="276"/>
        <v>0</v>
      </c>
      <c r="AG392">
        <f t="shared" si="277"/>
        <v>0</v>
      </c>
      <c r="AH392">
        <f t="shared" si="278"/>
        <v>0</v>
      </c>
      <c r="AI392">
        <f t="shared" si="279"/>
        <v>0</v>
      </c>
      <c r="AJ392" s="19">
        <f t="shared" si="291"/>
        <v>0</v>
      </c>
      <c r="AK392">
        <f t="shared" si="280"/>
        <v>0</v>
      </c>
      <c r="AL392">
        <f t="shared" si="281"/>
        <v>0</v>
      </c>
      <c r="AM392">
        <f t="shared" si="282"/>
        <v>0</v>
      </c>
      <c r="AN392">
        <f t="shared" si="283"/>
        <v>0</v>
      </c>
      <c r="AO392">
        <f t="shared" si="284"/>
        <v>0</v>
      </c>
      <c r="AP392">
        <f t="shared" si="285"/>
        <v>0</v>
      </c>
      <c r="AQ392">
        <f t="shared" si="286"/>
        <v>0</v>
      </c>
      <c r="AR392" s="125">
        <f t="shared" si="292"/>
        <v>0</v>
      </c>
      <c r="AS392">
        <f t="shared" si="287"/>
        <v>0</v>
      </c>
    </row>
    <row r="393" spans="5:45" x14ac:dyDescent="0.3">
      <c r="E393" s="5">
        <f t="shared" si="252"/>
        <v>0</v>
      </c>
      <c r="F393">
        <f t="shared" si="253"/>
        <v>0</v>
      </c>
      <c r="G393">
        <f t="shared" si="254"/>
        <v>0</v>
      </c>
      <c r="H393">
        <f t="shared" si="255"/>
        <v>0</v>
      </c>
      <c r="I393">
        <f t="shared" si="256"/>
        <v>0</v>
      </c>
      <c r="J393">
        <f t="shared" si="257"/>
        <v>0</v>
      </c>
      <c r="K393">
        <f t="shared" si="258"/>
        <v>0</v>
      </c>
      <c r="L393" s="31">
        <f t="shared" si="288"/>
        <v>0</v>
      </c>
      <c r="M393">
        <f t="shared" si="259"/>
        <v>0</v>
      </c>
      <c r="N393">
        <f t="shared" si="260"/>
        <v>0</v>
      </c>
      <c r="O393">
        <f t="shared" si="261"/>
        <v>0</v>
      </c>
      <c r="P393">
        <f t="shared" si="262"/>
        <v>0</v>
      </c>
      <c r="Q393">
        <f t="shared" si="263"/>
        <v>0</v>
      </c>
      <c r="R393">
        <f t="shared" si="264"/>
        <v>0</v>
      </c>
      <c r="S393">
        <f t="shared" si="265"/>
        <v>0</v>
      </c>
      <c r="T393" s="27">
        <f t="shared" si="289"/>
        <v>0</v>
      </c>
      <c r="U393">
        <f t="shared" si="266"/>
        <v>0</v>
      </c>
      <c r="V393">
        <f t="shared" si="267"/>
        <v>0</v>
      </c>
      <c r="W393">
        <f t="shared" si="268"/>
        <v>0</v>
      </c>
      <c r="X393">
        <f t="shared" si="269"/>
        <v>0</v>
      </c>
      <c r="Y393">
        <f t="shared" si="270"/>
        <v>0</v>
      </c>
      <c r="Z393">
        <f t="shared" si="271"/>
        <v>0</v>
      </c>
      <c r="AA393">
        <f t="shared" si="272"/>
        <v>0</v>
      </c>
      <c r="AB393" s="23">
        <f t="shared" si="290"/>
        <v>0</v>
      </c>
      <c r="AC393">
        <f t="shared" si="273"/>
        <v>0</v>
      </c>
      <c r="AD393">
        <f t="shared" si="274"/>
        <v>0</v>
      </c>
      <c r="AE393">
        <f t="shared" si="275"/>
        <v>0</v>
      </c>
      <c r="AF393">
        <f t="shared" si="276"/>
        <v>0</v>
      </c>
      <c r="AG393">
        <f t="shared" si="277"/>
        <v>0</v>
      </c>
      <c r="AH393">
        <f t="shared" si="278"/>
        <v>0</v>
      </c>
      <c r="AI393">
        <f t="shared" si="279"/>
        <v>0</v>
      </c>
      <c r="AJ393" s="19">
        <f t="shared" si="291"/>
        <v>0</v>
      </c>
      <c r="AK393">
        <f t="shared" si="280"/>
        <v>0</v>
      </c>
      <c r="AL393">
        <f t="shared" si="281"/>
        <v>0</v>
      </c>
      <c r="AM393">
        <f t="shared" si="282"/>
        <v>0</v>
      </c>
      <c r="AN393">
        <f t="shared" si="283"/>
        <v>0</v>
      </c>
      <c r="AO393">
        <f t="shared" si="284"/>
        <v>0</v>
      </c>
      <c r="AP393">
        <f t="shared" si="285"/>
        <v>0</v>
      </c>
      <c r="AQ393">
        <f t="shared" si="286"/>
        <v>0</v>
      </c>
      <c r="AR393" s="125">
        <f t="shared" si="292"/>
        <v>0</v>
      </c>
      <c r="AS393">
        <f t="shared" si="287"/>
        <v>0</v>
      </c>
    </row>
    <row r="394" spans="5:45" x14ac:dyDescent="0.3">
      <c r="E394" s="5">
        <f t="shared" si="252"/>
        <v>0</v>
      </c>
      <c r="F394">
        <f t="shared" si="253"/>
        <v>0</v>
      </c>
      <c r="G394">
        <f t="shared" si="254"/>
        <v>0</v>
      </c>
      <c r="H394">
        <f t="shared" si="255"/>
        <v>0</v>
      </c>
      <c r="I394">
        <f t="shared" si="256"/>
        <v>0</v>
      </c>
      <c r="J394">
        <f t="shared" si="257"/>
        <v>0</v>
      </c>
      <c r="K394">
        <f t="shared" si="258"/>
        <v>0</v>
      </c>
      <c r="L394" s="31">
        <f t="shared" si="288"/>
        <v>0</v>
      </c>
      <c r="M394">
        <f t="shared" si="259"/>
        <v>0</v>
      </c>
      <c r="N394">
        <f t="shared" si="260"/>
        <v>0</v>
      </c>
      <c r="O394">
        <f t="shared" si="261"/>
        <v>0</v>
      </c>
      <c r="P394">
        <f t="shared" si="262"/>
        <v>0</v>
      </c>
      <c r="Q394">
        <f t="shared" si="263"/>
        <v>0</v>
      </c>
      <c r="R394">
        <f t="shared" si="264"/>
        <v>0</v>
      </c>
      <c r="S394">
        <f t="shared" si="265"/>
        <v>0</v>
      </c>
      <c r="T394" s="27">
        <f t="shared" si="289"/>
        <v>0</v>
      </c>
      <c r="U394">
        <f t="shared" si="266"/>
        <v>0</v>
      </c>
      <c r="V394">
        <f t="shared" si="267"/>
        <v>0</v>
      </c>
      <c r="W394">
        <f t="shared" si="268"/>
        <v>0</v>
      </c>
      <c r="X394">
        <f t="shared" si="269"/>
        <v>0</v>
      </c>
      <c r="Y394">
        <f t="shared" si="270"/>
        <v>0</v>
      </c>
      <c r="Z394">
        <f t="shared" si="271"/>
        <v>0</v>
      </c>
      <c r="AA394">
        <f t="shared" si="272"/>
        <v>0</v>
      </c>
      <c r="AB394" s="23">
        <f t="shared" si="290"/>
        <v>0</v>
      </c>
      <c r="AC394">
        <f t="shared" si="273"/>
        <v>0</v>
      </c>
      <c r="AD394">
        <f t="shared" si="274"/>
        <v>0</v>
      </c>
      <c r="AE394">
        <f t="shared" si="275"/>
        <v>0</v>
      </c>
      <c r="AF394">
        <f t="shared" si="276"/>
        <v>0</v>
      </c>
      <c r="AG394">
        <f t="shared" si="277"/>
        <v>0</v>
      </c>
      <c r="AH394">
        <f t="shared" si="278"/>
        <v>0</v>
      </c>
      <c r="AI394">
        <f t="shared" si="279"/>
        <v>0</v>
      </c>
      <c r="AJ394" s="19">
        <f t="shared" si="291"/>
        <v>0</v>
      </c>
      <c r="AK394">
        <f t="shared" si="280"/>
        <v>0</v>
      </c>
      <c r="AL394">
        <f t="shared" si="281"/>
        <v>0</v>
      </c>
      <c r="AM394">
        <f t="shared" si="282"/>
        <v>0</v>
      </c>
      <c r="AN394">
        <f t="shared" si="283"/>
        <v>0</v>
      </c>
      <c r="AO394">
        <f t="shared" si="284"/>
        <v>0</v>
      </c>
      <c r="AP394">
        <f t="shared" si="285"/>
        <v>0</v>
      </c>
      <c r="AQ394">
        <f t="shared" si="286"/>
        <v>0</v>
      </c>
      <c r="AR394" s="125">
        <f t="shared" si="292"/>
        <v>0</v>
      </c>
      <c r="AS394">
        <f t="shared" si="287"/>
        <v>0</v>
      </c>
    </row>
    <row r="395" spans="5:45" x14ac:dyDescent="0.3">
      <c r="E395" s="5">
        <f t="shared" si="252"/>
        <v>0</v>
      </c>
      <c r="F395">
        <f t="shared" si="253"/>
        <v>0</v>
      </c>
      <c r="G395">
        <f t="shared" si="254"/>
        <v>0</v>
      </c>
      <c r="H395">
        <f t="shared" si="255"/>
        <v>0</v>
      </c>
      <c r="I395">
        <f t="shared" si="256"/>
        <v>0</v>
      </c>
      <c r="J395">
        <f t="shared" si="257"/>
        <v>0</v>
      </c>
      <c r="K395">
        <f t="shared" si="258"/>
        <v>0</v>
      </c>
      <c r="L395" s="31">
        <f t="shared" si="288"/>
        <v>0</v>
      </c>
      <c r="M395">
        <f t="shared" si="259"/>
        <v>0</v>
      </c>
      <c r="N395">
        <f t="shared" si="260"/>
        <v>0</v>
      </c>
      <c r="O395">
        <f t="shared" si="261"/>
        <v>0</v>
      </c>
      <c r="P395">
        <f t="shared" si="262"/>
        <v>0</v>
      </c>
      <c r="Q395">
        <f t="shared" si="263"/>
        <v>0</v>
      </c>
      <c r="R395">
        <f t="shared" si="264"/>
        <v>0</v>
      </c>
      <c r="S395">
        <f t="shared" si="265"/>
        <v>0</v>
      </c>
      <c r="T395" s="27">
        <f t="shared" si="289"/>
        <v>0</v>
      </c>
      <c r="U395">
        <f t="shared" si="266"/>
        <v>0</v>
      </c>
      <c r="V395">
        <f t="shared" si="267"/>
        <v>0</v>
      </c>
      <c r="W395">
        <f t="shared" si="268"/>
        <v>0</v>
      </c>
      <c r="X395">
        <f t="shared" si="269"/>
        <v>0</v>
      </c>
      <c r="Y395">
        <f t="shared" si="270"/>
        <v>0</v>
      </c>
      <c r="Z395">
        <f t="shared" si="271"/>
        <v>0</v>
      </c>
      <c r="AA395">
        <f t="shared" si="272"/>
        <v>0</v>
      </c>
      <c r="AB395" s="23">
        <f t="shared" si="290"/>
        <v>0</v>
      </c>
      <c r="AC395">
        <f t="shared" si="273"/>
        <v>0</v>
      </c>
      <c r="AD395">
        <f t="shared" si="274"/>
        <v>0</v>
      </c>
      <c r="AE395">
        <f t="shared" si="275"/>
        <v>0</v>
      </c>
      <c r="AF395">
        <f t="shared" si="276"/>
        <v>0</v>
      </c>
      <c r="AG395">
        <f t="shared" si="277"/>
        <v>0</v>
      </c>
      <c r="AH395">
        <f t="shared" si="278"/>
        <v>0</v>
      </c>
      <c r="AI395">
        <f t="shared" si="279"/>
        <v>0</v>
      </c>
      <c r="AJ395" s="19">
        <f t="shared" si="291"/>
        <v>0</v>
      </c>
      <c r="AK395">
        <f t="shared" si="280"/>
        <v>0</v>
      </c>
      <c r="AL395">
        <f t="shared" si="281"/>
        <v>0</v>
      </c>
      <c r="AM395">
        <f t="shared" si="282"/>
        <v>0</v>
      </c>
      <c r="AN395">
        <f t="shared" si="283"/>
        <v>0</v>
      </c>
      <c r="AO395">
        <f t="shared" si="284"/>
        <v>0</v>
      </c>
      <c r="AP395">
        <f t="shared" si="285"/>
        <v>0</v>
      </c>
      <c r="AQ395">
        <f t="shared" si="286"/>
        <v>0</v>
      </c>
      <c r="AR395" s="125">
        <f t="shared" si="292"/>
        <v>0</v>
      </c>
      <c r="AS395">
        <f t="shared" si="287"/>
        <v>0</v>
      </c>
    </row>
    <row r="396" spans="5:45" x14ac:dyDescent="0.3">
      <c r="E396" s="5">
        <f t="shared" si="252"/>
        <v>0</v>
      </c>
      <c r="F396">
        <f t="shared" si="253"/>
        <v>0</v>
      </c>
      <c r="G396">
        <f t="shared" si="254"/>
        <v>0</v>
      </c>
      <c r="H396">
        <f t="shared" si="255"/>
        <v>0</v>
      </c>
      <c r="I396">
        <f t="shared" si="256"/>
        <v>0</v>
      </c>
      <c r="J396">
        <f t="shared" si="257"/>
        <v>0</v>
      </c>
      <c r="K396">
        <f t="shared" si="258"/>
        <v>0</v>
      </c>
      <c r="L396" s="31">
        <f t="shared" si="288"/>
        <v>0</v>
      </c>
      <c r="M396">
        <f t="shared" si="259"/>
        <v>0</v>
      </c>
      <c r="N396">
        <f t="shared" si="260"/>
        <v>0</v>
      </c>
      <c r="O396">
        <f t="shared" si="261"/>
        <v>0</v>
      </c>
      <c r="P396">
        <f t="shared" si="262"/>
        <v>0</v>
      </c>
      <c r="Q396">
        <f t="shared" si="263"/>
        <v>0</v>
      </c>
      <c r="R396">
        <f t="shared" si="264"/>
        <v>0</v>
      </c>
      <c r="S396">
        <f t="shared" si="265"/>
        <v>0</v>
      </c>
      <c r="T396" s="27">
        <f t="shared" si="289"/>
        <v>0</v>
      </c>
      <c r="U396">
        <f t="shared" si="266"/>
        <v>0</v>
      </c>
      <c r="V396">
        <f t="shared" si="267"/>
        <v>0</v>
      </c>
      <c r="W396">
        <f t="shared" si="268"/>
        <v>0</v>
      </c>
      <c r="X396">
        <f t="shared" si="269"/>
        <v>0</v>
      </c>
      <c r="Y396">
        <f t="shared" si="270"/>
        <v>0</v>
      </c>
      <c r="Z396">
        <f t="shared" si="271"/>
        <v>0</v>
      </c>
      <c r="AA396">
        <f t="shared" si="272"/>
        <v>0</v>
      </c>
      <c r="AB396" s="23">
        <f t="shared" si="290"/>
        <v>0</v>
      </c>
      <c r="AC396">
        <f t="shared" si="273"/>
        <v>0</v>
      </c>
      <c r="AD396">
        <f t="shared" si="274"/>
        <v>0</v>
      </c>
      <c r="AE396">
        <f t="shared" si="275"/>
        <v>0</v>
      </c>
      <c r="AF396">
        <f t="shared" si="276"/>
        <v>0</v>
      </c>
      <c r="AG396">
        <f t="shared" si="277"/>
        <v>0</v>
      </c>
      <c r="AH396">
        <f t="shared" si="278"/>
        <v>0</v>
      </c>
      <c r="AI396">
        <f t="shared" si="279"/>
        <v>0</v>
      </c>
      <c r="AJ396" s="19">
        <f t="shared" si="291"/>
        <v>0</v>
      </c>
      <c r="AK396">
        <f t="shared" si="280"/>
        <v>0</v>
      </c>
      <c r="AL396">
        <f t="shared" si="281"/>
        <v>0</v>
      </c>
      <c r="AM396">
        <f t="shared" si="282"/>
        <v>0</v>
      </c>
      <c r="AN396">
        <f t="shared" si="283"/>
        <v>0</v>
      </c>
      <c r="AO396">
        <f t="shared" si="284"/>
        <v>0</v>
      </c>
      <c r="AP396">
        <f t="shared" si="285"/>
        <v>0</v>
      </c>
      <c r="AQ396">
        <f t="shared" si="286"/>
        <v>0</v>
      </c>
      <c r="AR396" s="125">
        <f t="shared" si="292"/>
        <v>0</v>
      </c>
      <c r="AS396">
        <f t="shared" si="287"/>
        <v>0</v>
      </c>
    </row>
    <row r="397" spans="5:45" x14ac:dyDescent="0.3">
      <c r="E397" s="5">
        <f t="shared" si="252"/>
        <v>0</v>
      </c>
      <c r="F397">
        <f t="shared" si="253"/>
        <v>0</v>
      </c>
      <c r="G397">
        <f t="shared" si="254"/>
        <v>0</v>
      </c>
      <c r="H397">
        <f t="shared" si="255"/>
        <v>0</v>
      </c>
      <c r="I397">
        <f t="shared" si="256"/>
        <v>0</v>
      </c>
      <c r="J397">
        <f t="shared" si="257"/>
        <v>0</v>
      </c>
      <c r="K397">
        <f t="shared" si="258"/>
        <v>0</v>
      </c>
      <c r="L397" s="31">
        <f t="shared" si="288"/>
        <v>0</v>
      </c>
      <c r="M397">
        <f t="shared" si="259"/>
        <v>0</v>
      </c>
      <c r="N397">
        <f t="shared" si="260"/>
        <v>0</v>
      </c>
      <c r="O397">
        <f t="shared" si="261"/>
        <v>0</v>
      </c>
      <c r="P397">
        <f t="shared" si="262"/>
        <v>0</v>
      </c>
      <c r="Q397">
        <f t="shared" si="263"/>
        <v>0</v>
      </c>
      <c r="R397">
        <f t="shared" si="264"/>
        <v>0</v>
      </c>
      <c r="S397">
        <f t="shared" si="265"/>
        <v>0</v>
      </c>
      <c r="T397" s="27">
        <f t="shared" si="289"/>
        <v>0</v>
      </c>
      <c r="U397">
        <f t="shared" si="266"/>
        <v>0</v>
      </c>
      <c r="V397">
        <f t="shared" si="267"/>
        <v>0</v>
      </c>
      <c r="W397">
        <f t="shared" si="268"/>
        <v>0</v>
      </c>
      <c r="X397">
        <f t="shared" si="269"/>
        <v>0</v>
      </c>
      <c r="Y397">
        <f t="shared" si="270"/>
        <v>0</v>
      </c>
      <c r="Z397">
        <f t="shared" si="271"/>
        <v>0</v>
      </c>
      <c r="AA397">
        <f t="shared" si="272"/>
        <v>0</v>
      </c>
      <c r="AB397" s="23">
        <f t="shared" si="290"/>
        <v>0</v>
      </c>
      <c r="AC397">
        <f t="shared" si="273"/>
        <v>0</v>
      </c>
      <c r="AD397">
        <f t="shared" si="274"/>
        <v>0</v>
      </c>
      <c r="AE397">
        <f t="shared" si="275"/>
        <v>0</v>
      </c>
      <c r="AF397">
        <f t="shared" si="276"/>
        <v>0</v>
      </c>
      <c r="AG397">
        <f t="shared" si="277"/>
        <v>0</v>
      </c>
      <c r="AH397">
        <f t="shared" si="278"/>
        <v>0</v>
      </c>
      <c r="AI397">
        <f t="shared" si="279"/>
        <v>0</v>
      </c>
      <c r="AJ397" s="19">
        <f t="shared" si="291"/>
        <v>0</v>
      </c>
      <c r="AK397">
        <f t="shared" si="280"/>
        <v>0</v>
      </c>
      <c r="AL397">
        <f t="shared" si="281"/>
        <v>0</v>
      </c>
      <c r="AM397">
        <f t="shared" si="282"/>
        <v>0</v>
      </c>
      <c r="AN397">
        <f t="shared" si="283"/>
        <v>0</v>
      </c>
      <c r="AO397">
        <f t="shared" si="284"/>
        <v>0</v>
      </c>
      <c r="AP397">
        <f t="shared" si="285"/>
        <v>0</v>
      </c>
      <c r="AQ397">
        <f t="shared" si="286"/>
        <v>0</v>
      </c>
      <c r="AR397" s="125">
        <f t="shared" si="292"/>
        <v>0</v>
      </c>
      <c r="AS397">
        <f t="shared" si="287"/>
        <v>0</v>
      </c>
    </row>
    <row r="398" spans="5:45" x14ac:dyDescent="0.3">
      <c r="E398" s="5">
        <f t="shared" si="252"/>
        <v>0</v>
      </c>
      <c r="F398">
        <f t="shared" si="253"/>
        <v>0</v>
      </c>
      <c r="G398">
        <f t="shared" si="254"/>
        <v>0</v>
      </c>
      <c r="H398">
        <f t="shared" si="255"/>
        <v>0</v>
      </c>
      <c r="I398">
        <f t="shared" si="256"/>
        <v>0</v>
      </c>
      <c r="J398">
        <f t="shared" si="257"/>
        <v>0</v>
      </c>
      <c r="K398">
        <f t="shared" si="258"/>
        <v>0</v>
      </c>
      <c r="L398" s="31">
        <f t="shared" si="288"/>
        <v>0</v>
      </c>
      <c r="M398">
        <f t="shared" si="259"/>
        <v>0</v>
      </c>
      <c r="N398">
        <f t="shared" si="260"/>
        <v>0</v>
      </c>
      <c r="O398">
        <f t="shared" si="261"/>
        <v>0</v>
      </c>
      <c r="P398">
        <f t="shared" si="262"/>
        <v>0</v>
      </c>
      <c r="Q398">
        <f t="shared" si="263"/>
        <v>0</v>
      </c>
      <c r="R398">
        <f t="shared" si="264"/>
        <v>0</v>
      </c>
      <c r="S398">
        <f t="shared" si="265"/>
        <v>0</v>
      </c>
      <c r="T398" s="27">
        <f t="shared" si="289"/>
        <v>0</v>
      </c>
      <c r="U398">
        <f t="shared" si="266"/>
        <v>0</v>
      </c>
      <c r="V398">
        <f t="shared" si="267"/>
        <v>0</v>
      </c>
      <c r="W398">
        <f t="shared" si="268"/>
        <v>0</v>
      </c>
      <c r="X398">
        <f t="shared" si="269"/>
        <v>0</v>
      </c>
      <c r="Y398">
        <f t="shared" si="270"/>
        <v>0</v>
      </c>
      <c r="Z398">
        <f t="shared" si="271"/>
        <v>0</v>
      </c>
      <c r="AA398">
        <f t="shared" si="272"/>
        <v>0</v>
      </c>
      <c r="AB398" s="23">
        <f t="shared" si="290"/>
        <v>0</v>
      </c>
      <c r="AC398">
        <f t="shared" si="273"/>
        <v>0</v>
      </c>
      <c r="AD398">
        <f t="shared" si="274"/>
        <v>0</v>
      </c>
      <c r="AE398">
        <f t="shared" si="275"/>
        <v>0</v>
      </c>
      <c r="AF398">
        <f t="shared" si="276"/>
        <v>0</v>
      </c>
      <c r="AG398">
        <f t="shared" si="277"/>
        <v>0</v>
      </c>
      <c r="AH398">
        <f t="shared" si="278"/>
        <v>0</v>
      </c>
      <c r="AI398">
        <f t="shared" si="279"/>
        <v>0</v>
      </c>
      <c r="AJ398" s="19">
        <f t="shared" si="291"/>
        <v>0</v>
      </c>
      <c r="AK398">
        <f t="shared" si="280"/>
        <v>0</v>
      </c>
      <c r="AL398">
        <f t="shared" si="281"/>
        <v>0</v>
      </c>
      <c r="AM398">
        <f t="shared" si="282"/>
        <v>0</v>
      </c>
      <c r="AN398">
        <f t="shared" si="283"/>
        <v>0</v>
      </c>
      <c r="AO398">
        <f t="shared" si="284"/>
        <v>0</v>
      </c>
      <c r="AP398">
        <f t="shared" si="285"/>
        <v>0</v>
      </c>
      <c r="AQ398">
        <f t="shared" si="286"/>
        <v>0</v>
      </c>
      <c r="AR398" s="125">
        <f t="shared" si="292"/>
        <v>0</v>
      </c>
      <c r="AS398">
        <f t="shared" si="287"/>
        <v>0</v>
      </c>
    </row>
    <row r="399" spans="5:45" x14ac:dyDescent="0.3">
      <c r="E399" s="5">
        <f t="shared" si="252"/>
        <v>0</v>
      </c>
      <c r="F399">
        <f t="shared" si="253"/>
        <v>0</v>
      </c>
      <c r="G399">
        <f t="shared" si="254"/>
        <v>0</v>
      </c>
      <c r="H399">
        <f t="shared" si="255"/>
        <v>0</v>
      </c>
      <c r="I399">
        <f t="shared" si="256"/>
        <v>0</v>
      </c>
      <c r="J399">
        <f t="shared" si="257"/>
        <v>0</v>
      </c>
      <c r="K399">
        <f t="shared" si="258"/>
        <v>0</v>
      </c>
      <c r="L399" s="31">
        <f t="shared" si="288"/>
        <v>0</v>
      </c>
      <c r="M399">
        <f t="shared" si="259"/>
        <v>0</v>
      </c>
      <c r="N399">
        <f t="shared" si="260"/>
        <v>0</v>
      </c>
      <c r="O399">
        <f t="shared" si="261"/>
        <v>0</v>
      </c>
      <c r="P399">
        <f t="shared" si="262"/>
        <v>0</v>
      </c>
      <c r="Q399">
        <f t="shared" si="263"/>
        <v>0</v>
      </c>
      <c r="R399">
        <f t="shared" si="264"/>
        <v>0</v>
      </c>
      <c r="S399">
        <f t="shared" si="265"/>
        <v>0</v>
      </c>
      <c r="T399" s="27">
        <f t="shared" si="289"/>
        <v>0</v>
      </c>
      <c r="U399">
        <f t="shared" si="266"/>
        <v>0</v>
      </c>
      <c r="V399">
        <f t="shared" si="267"/>
        <v>0</v>
      </c>
      <c r="W399">
        <f t="shared" si="268"/>
        <v>0</v>
      </c>
      <c r="X399">
        <f t="shared" si="269"/>
        <v>0</v>
      </c>
      <c r="Y399">
        <f t="shared" si="270"/>
        <v>0</v>
      </c>
      <c r="Z399">
        <f t="shared" si="271"/>
        <v>0</v>
      </c>
      <c r="AA399">
        <f t="shared" si="272"/>
        <v>0</v>
      </c>
      <c r="AB399" s="23">
        <f t="shared" si="290"/>
        <v>0</v>
      </c>
      <c r="AC399">
        <f t="shared" si="273"/>
        <v>0</v>
      </c>
      <c r="AD399">
        <f t="shared" si="274"/>
        <v>0</v>
      </c>
      <c r="AE399">
        <f t="shared" si="275"/>
        <v>0</v>
      </c>
      <c r="AF399">
        <f t="shared" si="276"/>
        <v>0</v>
      </c>
      <c r="AG399">
        <f t="shared" si="277"/>
        <v>0</v>
      </c>
      <c r="AH399">
        <f t="shared" si="278"/>
        <v>0</v>
      </c>
      <c r="AI399">
        <f t="shared" si="279"/>
        <v>0</v>
      </c>
      <c r="AJ399" s="19">
        <f t="shared" si="291"/>
        <v>0</v>
      </c>
      <c r="AK399">
        <f t="shared" si="280"/>
        <v>0</v>
      </c>
      <c r="AL399">
        <f t="shared" si="281"/>
        <v>0</v>
      </c>
      <c r="AM399">
        <f t="shared" si="282"/>
        <v>0</v>
      </c>
      <c r="AN399">
        <f t="shared" si="283"/>
        <v>0</v>
      </c>
      <c r="AO399">
        <f t="shared" si="284"/>
        <v>0</v>
      </c>
      <c r="AP399">
        <f t="shared" si="285"/>
        <v>0</v>
      </c>
      <c r="AQ399">
        <f t="shared" si="286"/>
        <v>0</v>
      </c>
      <c r="AR399" s="125">
        <f t="shared" si="292"/>
        <v>0</v>
      </c>
      <c r="AS399">
        <f t="shared" si="287"/>
        <v>0</v>
      </c>
    </row>
    <row r="400" spans="5:45" x14ac:dyDescent="0.3">
      <c r="E400" s="5">
        <f t="shared" si="252"/>
        <v>0</v>
      </c>
      <c r="F400">
        <f t="shared" si="253"/>
        <v>0</v>
      </c>
      <c r="G400">
        <f t="shared" si="254"/>
        <v>0</v>
      </c>
      <c r="H400">
        <f t="shared" si="255"/>
        <v>0</v>
      </c>
      <c r="I400">
        <f t="shared" si="256"/>
        <v>0</v>
      </c>
      <c r="J400">
        <f t="shared" si="257"/>
        <v>0</v>
      </c>
      <c r="K400">
        <f t="shared" si="258"/>
        <v>0</v>
      </c>
      <c r="L400" s="31">
        <f t="shared" si="288"/>
        <v>0</v>
      </c>
      <c r="M400">
        <f t="shared" si="259"/>
        <v>0</v>
      </c>
      <c r="N400">
        <f t="shared" si="260"/>
        <v>0</v>
      </c>
      <c r="O400">
        <f t="shared" si="261"/>
        <v>0</v>
      </c>
      <c r="P400">
        <f t="shared" si="262"/>
        <v>0</v>
      </c>
      <c r="Q400">
        <f t="shared" si="263"/>
        <v>0</v>
      </c>
      <c r="R400">
        <f t="shared" si="264"/>
        <v>0</v>
      </c>
      <c r="S400">
        <f t="shared" si="265"/>
        <v>0</v>
      </c>
      <c r="T400" s="27">
        <f t="shared" si="289"/>
        <v>0</v>
      </c>
      <c r="U400">
        <f t="shared" si="266"/>
        <v>0</v>
      </c>
      <c r="V400">
        <f t="shared" si="267"/>
        <v>0</v>
      </c>
      <c r="W400">
        <f t="shared" si="268"/>
        <v>0</v>
      </c>
      <c r="X400">
        <f t="shared" si="269"/>
        <v>0</v>
      </c>
      <c r="Y400">
        <f t="shared" si="270"/>
        <v>0</v>
      </c>
      <c r="Z400">
        <f t="shared" si="271"/>
        <v>0</v>
      </c>
      <c r="AA400">
        <f t="shared" si="272"/>
        <v>0</v>
      </c>
      <c r="AB400" s="23">
        <f t="shared" si="290"/>
        <v>0</v>
      </c>
      <c r="AC400">
        <f t="shared" si="273"/>
        <v>0</v>
      </c>
      <c r="AD400">
        <f t="shared" si="274"/>
        <v>0</v>
      </c>
      <c r="AE400">
        <f t="shared" si="275"/>
        <v>0</v>
      </c>
      <c r="AF400">
        <f t="shared" si="276"/>
        <v>0</v>
      </c>
      <c r="AG400">
        <f t="shared" si="277"/>
        <v>0</v>
      </c>
      <c r="AH400">
        <f t="shared" si="278"/>
        <v>0</v>
      </c>
      <c r="AI400">
        <f t="shared" si="279"/>
        <v>0</v>
      </c>
      <c r="AJ400" s="19">
        <f t="shared" si="291"/>
        <v>0</v>
      </c>
      <c r="AK400">
        <f t="shared" si="280"/>
        <v>0</v>
      </c>
      <c r="AL400">
        <f t="shared" si="281"/>
        <v>0</v>
      </c>
      <c r="AM400">
        <f t="shared" si="282"/>
        <v>0</v>
      </c>
      <c r="AN400">
        <f t="shared" si="283"/>
        <v>0</v>
      </c>
      <c r="AO400">
        <f t="shared" si="284"/>
        <v>0</v>
      </c>
      <c r="AP400">
        <f t="shared" si="285"/>
        <v>0</v>
      </c>
      <c r="AQ400">
        <f t="shared" si="286"/>
        <v>0</v>
      </c>
      <c r="AR400" s="125">
        <f t="shared" si="292"/>
        <v>0</v>
      </c>
      <c r="AS400">
        <f t="shared" si="287"/>
        <v>0</v>
      </c>
    </row>
    <row r="401" spans="5:45" x14ac:dyDescent="0.3">
      <c r="E401" s="5">
        <f t="shared" si="252"/>
        <v>0</v>
      </c>
      <c r="F401">
        <f t="shared" si="253"/>
        <v>0</v>
      </c>
      <c r="G401">
        <f t="shared" si="254"/>
        <v>0</v>
      </c>
      <c r="H401">
        <f t="shared" si="255"/>
        <v>0</v>
      </c>
      <c r="I401">
        <f t="shared" si="256"/>
        <v>0</v>
      </c>
      <c r="J401">
        <f t="shared" si="257"/>
        <v>0</v>
      </c>
      <c r="K401">
        <f t="shared" si="258"/>
        <v>0</v>
      </c>
      <c r="L401" s="31">
        <f t="shared" si="288"/>
        <v>0</v>
      </c>
      <c r="M401">
        <f t="shared" si="259"/>
        <v>0</v>
      </c>
      <c r="N401">
        <f t="shared" si="260"/>
        <v>0</v>
      </c>
      <c r="O401">
        <f t="shared" si="261"/>
        <v>0</v>
      </c>
      <c r="P401">
        <f t="shared" si="262"/>
        <v>0</v>
      </c>
      <c r="Q401">
        <f t="shared" si="263"/>
        <v>0</v>
      </c>
      <c r="R401">
        <f t="shared" si="264"/>
        <v>0</v>
      </c>
      <c r="S401">
        <f t="shared" si="265"/>
        <v>0</v>
      </c>
      <c r="T401" s="27">
        <f t="shared" si="289"/>
        <v>0</v>
      </c>
      <c r="U401">
        <f t="shared" si="266"/>
        <v>0</v>
      </c>
      <c r="V401">
        <f t="shared" si="267"/>
        <v>0</v>
      </c>
      <c r="W401">
        <f t="shared" si="268"/>
        <v>0</v>
      </c>
      <c r="X401">
        <f t="shared" si="269"/>
        <v>0</v>
      </c>
      <c r="Y401">
        <f t="shared" si="270"/>
        <v>0</v>
      </c>
      <c r="Z401">
        <f t="shared" si="271"/>
        <v>0</v>
      </c>
      <c r="AA401">
        <f t="shared" si="272"/>
        <v>0</v>
      </c>
      <c r="AB401" s="23">
        <f t="shared" si="290"/>
        <v>0</v>
      </c>
      <c r="AC401">
        <f t="shared" si="273"/>
        <v>0</v>
      </c>
      <c r="AD401">
        <f t="shared" si="274"/>
        <v>0</v>
      </c>
      <c r="AE401">
        <f t="shared" si="275"/>
        <v>0</v>
      </c>
      <c r="AF401">
        <f t="shared" si="276"/>
        <v>0</v>
      </c>
      <c r="AG401">
        <f t="shared" si="277"/>
        <v>0</v>
      </c>
      <c r="AH401">
        <f t="shared" si="278"/>
        <v>0</v>
      </c>
      <c r="AI401">
        <f t="shared" si="279"/>
        <v>0</v>
      </c>
      <c r="AJ401" s="19">
        <f t="shared" si="291"/>
        <v>0</v>
      </c>
      <c r="AK401">
        <f t="shared" si="280"/>
        <v>0</v>
      </c>
      <c r="AL401">
        <f t="shared" si="281"/>
        <v>0</v>
      </c>
      <c r="AM401">
        <f t="shared" si="282"/>
        <v>0</v>
      </c>
      <c r="AN401">
        <f t="shared" si="283"/>
        <v>0</v>
      </c>
      <c r="AO401">
        <f t="shared" si="284"/>
        <v>0</v>
      </c>
      <c r="AP401">
        <f t="shared" si="285"/>
        <v>0</v>
      </c>
      <c r="AQ401">
        <f t="shared" si="286"/>
        <v>0</v>
      </c>
      <c r="AR401" s="125">
        <f t="shared" si="292"/>
        <v>0</v>
      </c>
      <c r="AS401">
        <f t="shared" si="287"/>
        <v>0</v>
      </c>
    </row>
    <row r="402" spans="5:45" x14ac:dyDescent="0.3">
      <c r="E402" s="5">
        <f t="shared" si="252"/>
        <v>0</v>
      </c>
      <c r="F402">
        <f t="shared" si="253"/>
        <v>0</v>
      </c>
      <c r="G402">
        <f t="shared" si="254"/>
        <v>0</v>
      </c>
      <c r="H402">
        <f t="shared" si="255"/>
        <v>0</v>
      </c>
      <c r="I402">
        <f t="shared" si="256"/>
        <v>0</v>
      </c>
      <c r="J402">
        <f t="shared" si="257"/>
        <v>0</v>
      </c>
      <c r="K402">
        <f t="shared" si="258"/>
        <v>0</v>
      </c>
      <c r="L402" s="31">
        <f t="shared" si="288"/>
        <v>0</v>
      </c>
      <c r="M402">
        <f t="shared" si="259"/>
        <v>0</v>
      </c>
      <c r="N402">
        <f t="shared" si="260"/>
        <v>0</v>
      </c>
      <c r="O402">
        <f t="shared" si="261"/>
        <v>0</v>
      </c>
      <c r="P402">
        <f t="shared" si="262"/>
        <v>0</v>
      </c>
      <c r="Q402">
        <f t="shared" si="263"/>
        <v>0</v>
      </c>
      <c r="R402">
        <f t="shared" si="264"/>
        <v>0</v>
      </c>
      <c r="S402">
        <f t="shared" si="265"/>
        <v>0</v>
      </c>
      <c r="T402" s="27">
        <f t="shared" si="289"/>
        <v>0</v>
      </c>
      <c r="U402">
        <f t="shared" si="266"/>
        <v>0</v>
      </c>
      <c r="V402">
        <f t="shared" si="267"/>
        <v>0</v>
      </c>
      <c r="W402">
        <f t="shared" si="268"/>
        <v>0</v>
      </c>
      <c r="X402">
        <f t="shared" si="269"/>
        <v>0</v>
      </c>
      <c r="Y402">
        <f t="shared" si="270"/>
        <v>0</v>
      </c>
      <c r="Z402">
        <f t="shared" si="271"/>
        <v>0</v>
      </c>
      <c r="AA402">
        <f t="shared" si="272"/>
        <v>0</v>
      </c>
      <c r="AB402" s="23">
        <f t="shared" si="290"/>
        <v>0</v>
      </c>
      <c r="AC402">
        <f t="shared" si="273"/>
        <v>0</v>
      </c>
      <c r="AD402">
        <f t="shared" si="274"/>
        <v>0</v>
      </c>
      <c r="AE402">
        <f t="shared" si="275"/>
        <v>0</v>
      </c>
      <c r="AF402">
        <f t="shared" si="276"/>
        <v>0</v>
      </c>
      <c r="AG402">
        <f t="shared" si="277"/>
        <v>0</v>
      </c>
      <c r="AH402">
        <f t="shared" si="278"/>
        <v>0</v>
      </c>
      <c r="AI402">
        <f t="shared" si="279"/>
        <v>0</v>
      </c>
      <c r="AJ402" s="19">
        <f t="shared" si="291"/>
        <v>0</v>
      </c>
      <c r="AK402">
        <f t="shared" si="280"/>
        <v>0</v>
      </c>
      <c r="AL402">
        <f t="shared" si="281"/>
        <v>0</v>
      </c>
      <c r="AM402">
        <f t="shared" si="282"/>
        <v>0</v>
      </c>
      <c r="AN402">
        <f t="shared" si="283"/>
        <v>0</v>
      </c>
      <c r="AO402">
        <f t="shared" si="284"/>
        <v>0</v>
      </c>
      <c r="AP402">
        <f t="shared" si="285"/>
        <v>0</v>
      </c>
      <c r="AQ402">
        <f t="shared" si="286"/>
        <v>0</v>
      </c>
      <c r="AR402" s="125">
        <f t="shared" si="292"/>
        <v>0</v>
      </c>
      <c r="AS402">
        <f t="shared" si="287"/>
        <v>0</v>
      </c>
    </row>
    <row r="403" spans="5:45" x14ac:dyDescent="0.3">
      <c r="E403" s="5">
        <f t="shared" si="252"/>
        <v>0</v>
      </c>
      <c r="F403">
        <f t="shared" si="253"/>
        <v>0</v>
      </c>
      <c r="G403">
        <f t="shared" si="254"/>
        <v>0</v>
      </c>
      <c r="H403">
        <f t="shared" si="255"/>
        <v>0</v>
      </c>
      <c r="I403">
        <f t="shared" si="256"/>
        <v>0</v>
      </c>
      <c r="J403">
        <f t="shared" si="257"/>
        <v>0</v>
      </c>
      <c r="K403">
        <f t="shared" si="258"/>
        <v>0</v>
      </c>
      <c r="L403" s="31">
        <f t="shared" si="288"/>
        <v>0</v>
      </c>
      <c r="M403">
        <f t="shared" si="259"/>
        <v>0</v>
      </c>
      <c r="N403">
        <f t="shared" si="260"/>
        <v>0</v>
      </c>
      <c r="O403">
        <f t="shared" si="261"/>
        <v>0</v>
      </c>
      <c r="P403">
        <f t="shared" si="262"/>
        <v>0</v>
      </c>
      <c r="Q403">
        <f t="shared" si="263"/>
        <v>0</v>
      </c>
      <c r="R403">
        <f t="shared" si="264"/>
        <v>0</v>
      </c>
      <c r="S403">
        <f t="shared" si="265"/>
        <v>0</v>
      </c>
      <c r="T403" s="27">
        <f t="shared" si="289"/>
        <v>0</v>
      </c>
      <c r="U403">
        <f t="shared" si="266"/>
        <v>0</v>
      </c>
      <c r="V403">
        <f t="shared" si="267"/>
        <v>0</v>
      </c>
      <c r="W403">
        <f t="shared" si="268"/>
        <v>0</v>
      </c>
      <c r="X403">
        <f t="shared" si="269"/>
        <v>0</v>
      </c>
      <c r="Y403">
        <f t="shared" si="270"/>
        <v>0</v>
      </c>
      <c r="Z403">
        <f t="shared" si="271"/>
        <v>0</v>
      </c>
      <c r="AA403">
        <f t="shared" si="272"/>
        <v>0</v>
      </c>
      <c r="AB403" s="23">
        <f t="shared" si="290"/>
        <v>0</v>
      </c>
      <c r="AC403">
        <f t="shared" si="273"/>
        <v>0</v>
      </c>
      <c r="AD403">
        <f t="shared" si="274"/>
        <v>0</v>
      </c>
      <c r="AE403">
        <f t="shared" si="275"/>
        <v>0</v>
      </c>
      <c r="AF403">
        <f t="shared" si="276"/>
        <v>0</v>
      </c>
      <c r="AG403">
        <f t="shared" si="277"/>
        <v>0</v>
      </c>
      <c r="AH403">
        <f t="shared" si="278"/>
        <v>0</v>
      </c>
      <c r="AI403">
        <f t="shared" si="279"/>
        <v>0</v>
      </c>
      <c r="AJ403" s="19">
        <f t="shared" si="291"/>
        <v>0</v>
      </c>
      <c r="AK403">
        <f t="shared" si="280"/>
        <v>0</v>
      </c>
      <c r="AL403">
        <f t="shared" si="281"/>
        <v>0</v>
      </c>
      <c r="AM403">
        <f t="shared" si="282"/>
        <v>0</v>
      </c>
      <c r="AN403">
        <f t="shared" si="283"/>
        <v>0</v>
      </c>
      <c r="AO403">
        <f t="shared" si="284"/>
        <v>0</v>
      </c>
      <c r="AP403">
        <f t="shared" si="285"/>
        <v>0</v>
      </c>
      <c r="AQ403">
        <f t="shared" si="286"/>
        <v>0</v>
      </c>
      <c r="AR403" s="125">
        <f t="shared" si="292"/>
        <v>0</v>
      </c>
      <c r="AS403">
        <f t="shared" si="287"/>
        <v>0</v>
      </c>
    </row>
    <row r="404" spans="5:45" x14ac:dyDescent="0.3">
      <c r="E404" s="5">
        <f t="shared" si="252"/>
        <v>0</v>
      </c>
      <c r="F404">
        <f t="shared" si="253"/>
        <v>0</v>
      </c>
      <c r="G404">
        <f t="shared" si="254"/>
        <v>0</v>
      </c>
      <c r="H404">
        <f t="shared" si="255"/>
        <v>0</v>
      </c>
      <c r="I404">
        <f t="shared" si="256"/>
        <v>0</v>
      </c>
      <c r="J404">
        <f t="shared" si="257"/>
        <v>0</v>
      </c>
      <c r="K404">
        <f t="shared" si="258"/>
        <v>0</v>
      </c>
      <c r="L404" s="31">
        <f t="shared" si="288"/>
        <v>0</v>
      </c>
      <c r="M404">
        <f t="shared" si="259"/>
        <v>0</v>
      </c>
      <c r="N404">
        <f t="shared" si="260"/>
        <v>0</v>
      </c>
      <c r="O404">
        <f t="shared" si="261"/>
        <v>0</v>
      </c>
      <c r="P404">
        <f t="shared" si="262"/>
        <v>0</v>
      </c>
      <c r="Q404">
        <f t="shared" si="263"/>
        <v>0</v>
      </c>
      <c r="R404">
        <f t="shared" si="264"/>
        <v>0</v>
      </c>
      <c r="S404">
        <f t="shared" si="265"/>
        <v>0</v>
      </c>
      <c r="T404" s="27">
        <f t="shared" si="289"/>
        <v>0</v>
      </c>
      <c r="U404">
        <f t="shared" si="266"/>
        <v>0</v>
      </c>
      <c r="V404">
        <f t="shared" si="267"/>
        <v>0</v>
      </c>
      <c r="W404">
        <f t="shared" si="268"/>
        <v>0</v>
      </c>
      <c r="X404">
        <f t="shared" si="269"/>
        <v>0</v>
      </c>
      <c r="Y404">
        <f t="shared" si="270"/>
        <v>0</v>
      </c>
      <c r="Z404">
        <f t="shared" si="271"/>
        <v>0</v>
      </c>
      <c r="AA404">
        <f t="shared" si="272"/>
        <v>0</v>
      </c>
      <c r="AB404" s="23">
        <f t="shared" si="290"/>
        <v>0</v>
      </c>
      <c r="AC404">
        <f t="shared" si="273"/>
        <v>0</v>
      </c>
      <c r="AD404">
        <f t="shared" si="274"/>
        <v>0</v>
      </c>
      <c r="AE404">
        <f t="shared" si="275"/>
        <v>0</v>
      </c>
      <c r="AF404">
        <f t="shared" si="276"/>
        <v>0</v>
      </c>
      <c r="AG404">
        <f t="shared" si="277"/>
        <v>0</v>
      </c>
      <c r="AH404">
        <f t="shared" si="278"/>
        <v>0</v>
      </c>
      <c r="AI404">
        <f t="shared" si="279"/>
        <v>0</v>
      </c>
      <c r="AJ404" s="19">
        <f t="shared" si="291"/>
        <v>0</v>
      </c>
      <c r="AK404">
        <f t="shared" si="280"/>
        <v>0</v>
      </c>
      <c r="AL404">
        <f t="shared" si="281"/>
        <v>0</v>
      </c>
      <c r="AM404">
        <f t="shared" si="282"/>
        <v>0</v>
      </c>
      <c r="AN404">
        <f t="shared" si="283"/>
        <v>0</v>
      </c>
      <c r="AO404">
        <f t="shared" si="284"/>
        <v>0</v>
      </c>
      <c r="AP404">
        <f t="shared" si="285"/>
        <v>0</v>
      </c>
      <c r="AQ404">
        <f t="shared" si="286"/>
        <v>0</v>
      </c>
      <c r="AR404" s="125">
        <f t="shared" si="292"/>
        <v>0</v>
      </c>
      <c r="AS404">
        <f t="shared" si="287"/>
        <v>0</v>
      </c>
    </row>
    <row r="405" spans="5:45" x14ac:dyDescent="0.3">
      <c r="E405" s="5">
        <f t="shared" si="252"/>
        <v>0</v>
      </c>
      <c r="F405">
        <f t="shared" si="253"/>
        <v>0</v>
      </c>
      <c r="G405">
        <f t="shared" si="254"/>
        <v>0</v>
      </c>
      <c r="H405">
        <f t="shared" si="255"/>
        <v>0</v>
      </c>
      <c r="I405">
        <f t="shared" si="256"/>
        <v>0</v>
      </c>
      <c r="J405">
        <f t="shared" si="257"/>
        <v>0</v>
      </c>
      <c r="K405">
        <f t="shared" si="258"/>
        <v>0</v>
      </c>
      <c r="L405" s="31">
        <f t="shared" si="288"/>
        <v>0</v>
      </c>
      <c r="M405">
        <f t="shared" si="259"/>
        <v>0</v>
      </c>
      <c r="N405">
        <f t="shared" si="260"/>
        <v>0</v>
      </c>
      <c r="O405">
        <f t="shared" si="261"/>
        <v>0</v>
      </c>
      <c r="P405">
        <f t="shared" si="262"/>
        <v>0</v>
      </c>
      <c r="Q405">
        <f t="shared" si="263"/>
        <v>0</v>
      </c>
      <c r="R405">
        <f t="shared" si="264"/>
        <v>0</v>
      </c>
      <c r="S405">
        <f t="shared" si="265"/>
        <v>0</v>
      </c>
      <c r="T405" s="27">
        <f t="shared" si="289"/>
        <v>0</v>
      </c>
      <c r="U405">
        <f t="shared" si="266"/>
        <v>0</v>
      </c>
      <c r="V405">
        <f t="shared" si="267"/>
        <v>0</v>
      </c>
      <c r="W405">
        <f t="shared" si="268"/>
        <v>0</v>
      </c>
      <c r="X405">
        <f t="shared" si="269"/>
        <v>0</v>
      </c>
      <c r="Y405">
        <f t="shared" si="270"/>
        <v>0</v>
      </c>
      <c r="Z405">
        <f t="shared" si="271"/>
        <v>0</v>
      </c>
      <c r="AA405">
        <f t="shared" si="272"/>
        <v>0</v>
      </c>
      <c r="AB405" s="23">
        <f t="shared" si="290"/>
        <v>0</v>
      </c>
      <c r="AC405">
        <f t="shared" si="273"/>
        <v>0</v>
      </c>
      <c r="AD405">
        <f t="shared" si="274"/>
        <v>0</v>
      </c>
      <c r="AE405">
        <f t="shared" si="275"/>
        <v>0</v>
      </c>
      <c r="AF405">
        <f t="shared" si="276"/>
        <v>0</v>
      </c>
      <c r="AG405">
        <f t="shared" si="277"/>
        <v>0</v>
      </c>
      <c r="AH405">
        <f t="shared" si="278"/>
        <v>0</v>
      </c>
      <c r="AI405">
        <f t="shared" si="279"/>
        <v>0</v>
      </c>
      <c r="AJ405" s="19">
        <f t="shared" si="291"/>
        <v>0</v>
      </c>
      <c r="AK405">
        <f t="shared" si="280"/>
        <v>0</v>
      </c>
      <c r="AL405">
        <f t="shared" si="281"/>
        <v>0</v>
      </c>
      <c r="AM405">
        <f t="shared" si="282"/>
        <v>0</v>
      </c>
      <c r="AN405">
        <f t="shared" si="283"/>
        <v>0</v>
      </c>
      <c r="AO405">
        <f t="shared" si="284"/>
        <v>0</v>
      </c>
      <c r="AP405">
        <f t="shared" si="285"/>
        <v>0</v>
      </c>
      <c r="AQ405">
        <f t="shared" si="286"/>
        <v>0</v>
      </c>
      <c r="AR405" s="125">
        <f t="shared" si="292"/>
        <v>0</v>
      </c>
      <c r="AS405">
        <f t="shared" si="287"/>
        <v>0</v>
      </c>
    </row>
    <row r="406" spans="5:45" x14ac:dyDescent="0.3">
      <c r="E406" s="5">
        <f t="shared" si="252"/>
        <v>0</v>
      </c>
      <c r="F406">
        <f t="shared" si="253"/>
        <v>0</v>
      </c>
      <c r="G406">
        <f t="shared" si="254"/>
        <v>0</v>
      </c>
      <c r="H406">
        <f t="shared" si="255"/>
        <v>0</v>
      </c>
      <c r="I406">
        <f t="shared" si="256"/>
        <v>0</v>
      </c>
      <c r="J406">
        <f t="shared" si="257"/>
        <v>0</v>
      </c>
      <c r="K406">
        <f t="shared" si="258"/>
        <v>0</v>
      </c>
      <c r="L406" s="31">
        <f t="shared" si="288"/>
        <v>0</v>
      </c>
      <c r="M406">
        <f t="shared" si="259"/>
        <v>0</v>
      </c>
      <c r="N406">
        <f t="shared" si="260"/>
        <v>0</v>
      </c>
      <c r="O406">
        <f t="shared" si="261"/>
        <v>0</v>
      </c>
      <c r="P406">
        <f t="shared" si="262"/>
        <v>0</v>
      </c>
      <c r="Q406">
        <f t="shared" si="263"/>
        <v>0</v>
      </c>
      <c r="R406">
        <f t="shared" si="264"/>
        <v>0</v>
      </c>
      <c r="S406">
        <f t="shared" si="265"/>
        <v>0</v>
      </c>
      <c r="T406" s="27">
        <f t="shared" si="289"/>
        <v>0</v>
      </c>
      <c r="U406">
        <f t="shared" si="266"/>
        <v>0</v>
      </c>
      <c r="V406">
        <f t="shared" si="267"/>
        <v>0</v>
      </c>
      <c r="W406">
        <f t="shared" si="268"/>
        <v>0</v>
      </c>
      <c r="X406">
        <f t="shared" si="269"/>
        <v>0</v>
      </c>
      <c r="Y406">
        <f t="shared" si="270"/>
        <v>0</v>
      </c>
      <c r="Z406">
        <f t="shared" si="271"/>
        <v>0</v>
      </c>
      <c r="AA406">
        <f t="shared" si="272"/>
        <v>0</v>
      </c>
      <c r="AB406" s="23">
        <f t="shared" si="290"/>
        <v>0</v>
      </c>
      <c r="AC406">
        <f t="shared" si="273"/>
        <v>0</v>
      </c>
      <c r="AD406">
        <f t="shared" si="274"/>
        <v>0</v>
      </c>
      <c r="AE406">
        <f t="shared" si="275"/>
        <v>0</v>
      </c>
      <c r="AF406">
        <f t="shared" si="276"/>
        <v>0</v>
      </c>
      <c r="AG406">
        <f t="shared" si="277"/>
        <v>0</v>
      </c>
      <c r="AH406">
        <f t="shared" si="278"/>
        <v>0</v>
      </c>
      <c r="AI406">
        <f t="shared" si="279"/>
        <v>0</v>
      </c>
      <c r="AJ406" s="19">
        <f t="shared" si="291"/>
        <v>0</v>
      </c>
      <c r="AK406">
        <f t="shared" si="280"/>
        <v>0</v>
      </c>
      <c r="AL406">
        <f t="shared" si="281"/>
        <v>0</v>
      </c>
      <c r="AM406">
        <f t="shared" si="282"/>
        <v>0</v>
      </c>
      <c r="AN406">
        <f t="shared" si="283"/>
        <v>0</v>
      </c>
      <c r="AO406">
        <f t="shared" si="284"/>
        <v>0</v>
      </c>
      <c r="AP406">
        <f t="shared" si="285"/>
        <v>0</v>
      </c>
      <c r="AQ406">
        <f t="shared" si="286"/>
        <v>0</v>
      </c>
      <c r="AR406" s="125">
        <f t="shared" si="292"/>
        <v>0</v>
      </c>
      <c r="AS406">
        <f t="shared" si="287"/>
        <v>0</v>
      </c>
    </row>
    <row r="407" spans="5:45" x14ac:dyDescent="0.3">
      <c r="E407" s="5">
        <f t="shared" si="252"/>
        <v>0</v>
      </c>
      <c r="F407">
        <f t="shared" si="253"/>
        <v>0</v>
      </c>
      <c r="G407">
        <f t="shared" si="254"/>
        <v>0</v>
      </c>
      <c r="H407">
        <f t="shared" si="255"/>
        <v>0</v>
      </c>
      <c r="I407">
        <f t="shared" si="256"/>
        <v>0</v>
      </c>
      <c r="J407">
        <f t="shared" si="257"/>
        <v>0</v>
      </c>
      <c r="K407">
        <f t="shared" si="258"/>
        <v>0</v>
      </c>
      <c r="L407" s="31">
        <f t="shared" si="288"/>
        <v>0</v>
      </c>
      <c r="M407">
        <f t="shared" si="259"/>
        <v>0</v>
      </c>
      <c r="N407">
        <f t="shared" si="260"/>
        <v>0</v>
      </c>
      <c r="O407">
        <f t="shared" si="261"/>
        <v>0</v>
      </c>
      <c r="P407">
        <f t="shared" si="262"/>
        <v>0</v>
      </c>
      <c r="Q407">
        <f t="shared" si="263"/>
        <v>0</v>
      </c>
      <c r="R407">
        <f t="shared" si="264"/>
        <v>0</v>
      </c>
      <c r="S407">
        <f t="shared" si="265"/>
        <v>0</v>
      </c>
      <c r="T407" s="27">
        <f t="shared" si="289"/>
        <v>0</v>
      </c>
      <c r="U407">
        <f t="shared" si="266"/>
        <v>0</v>
      </c>
      <c r="V407">
        <f t="shared" si="267"/>
        <v>0</v>
      </c>
      <c r="W407">
        <f t="shared" si="268"/>
        <v>0</v>
      </c>
      <c r="X407">
        <f t="shared" si="269"/>
        <v>0</v>
      </c>
      <c r="Y407">
        <f t="shared" si="270"/>
        <v>0</v>
      </c>
      <c r="Z407">
        <f t="shared" si="271"/>
        <v>0</v>
      </c>
      <c r="AA407">
        <f t="shared" si="272"/>
        <v>0</v>
      </c>
      <c r="AB407" s="23">
        <f t="shared" si="290"/>
        <v>0</v>
      </c>
      <c r="AC407">
        <f t="shared" si="273"/>
        <v>0</v>
      </c>
      <c r="AD407">
        <f t="shared" si="274"/>
        <v>0</v>
      </c>
      <c r="AE407">
        <f t="shared" si="275"/>
        <v>0</v>
      </c>
      <c r="AF407">
        <f t="shared" si="276"/>
        <v>0</v>
      </c>
      <c r="AG407">
        <f t="shared" si="277"/>
        <v>0</v>
      </c>
      <c r="AH407">
        <f t="shared" si="278"/>
        <v>0</v>
      </c>
      <c r="AI407">
        <f t="shared" si="279"/>
        <v>0</v>
      </c>
      <c r="AJ407" s="19">
        <f t="shared" si="291"/>
        <v>0</v>
      </c>
      <c r="AK407">
        <f t="shared" si="280"/>
        <v>0</v>
      </c>
      <c r="AL407">
        <f t="shared" si="281"/>
        <v>0</v>
      </c>
      <c r="AM407">
        <f t="shared" si="282"/>
        <v>0</v>
      </c>
      <c r="AN407">
        <f t="shared" si="283"/>
        <v>0</v>
      </c>
      <c r="AO407">
        <f t="shared" si="284"/>
        <v>0</v>
      </c>
      <c r="AP407">
        <f t="shared" si="285"/>
        <v>0</v>
      </c>
      <c r="AQ407">
        <f t="shared" si="286"/>
        <v>0</v>
      </c>
      <c r="AR407" s="125">
        <f t="shared" si="292"/>
        <v>0</v>
      </c>
      <c r="AS407">
        <f t="shared" si="287"/>
        <v>0</v>
      </c>
    </row>
    <row r="408" spans="5:45" x14ac:dyDescent="0.3">
      <c r="E408" s="5">
        <f t="shared" si="252"/>
        <v>0</v>
      </c>
      <c r="F408">
        <f t="shared" si="253"/>
        <v>0</v>
      </c>
      <c r="G408">
        <f t="shared" si="254"/>
        <v>0</v>
      </c>
      <c r="H408">
        <f t="shared" si="255"/>
        <v>0</v>
      </c>
      <c r="I408">
        <f t="shared" si="256"/>
        <v>0</v>
      </c>
      <c r="J408">
        <f t="shared" si="257"/>
        <v>0</v>
      </c>
      <c r="K408">
        <f t="shared" si="258"/>
        <v>0</v>
      </c>
      <c r="L408" s="31">
        <f t="shared" si="288"/>
        <v>0</v>
      </c>
      <c r="M408">
        <f t="shared" si="259"/>
        <v>0</v>
      </c>
      <c r="N408">
        <f t="shared" si="260"/>
        <v>0</v>
      </c>
      <c r="O408">
        <f t="shared" si="261"/>
        <v>0</v>
      </c>
      <c r="P408">
        <f t="shared" si="262"/>
        <v>0</v>
      </c>
      <c r="Q408">
        <f t="shared" si="263"/>
        <v>0</v>
      </c>
      <c r="R408">
        <f t="shared" si="264"/>
        <v>0</v>
      </c>
      <c r="S408">
        <f t="shared" si="265"/>
        <v>0</v>
      </c>
      <c r="T408" s="27">
        <f t="shared" si="289"/>
        <v>0</v>
      </c>
      <c r="U408">
        <f t="shared" si="266"/>
        <v>0</v>
      </c>
      <c r="V408">
        <f t="shared" si="267"/>
        <v>0</v>
      </c>
      <c r="W408">
        <f t="shared" si="268"/>
        <v>0</v>
      </c>
      <c r="X408">
        <f t="shared" si="269"/>
        <v>0</v>
      </c>
      <c r="Y408">
        <f t="shared" si="270"/>
        <v>0</v>
      </c>
      <c r="Z408">
        <f t="shared" si="271"/>
        <v>0</v>
      </c>
      <c r="AA408">
        <f t="shared" si="272"/>
        <v>0</v>
      </c>
      <c r="AB408" s="23">
        <f t="shared" si="290"/>
        <v>0</v>
      </c>
      <c r="AC408">
        <f t="shared" si="273"/>
        <v>0</v>
      </c>
      <c r="AD408">
        <f t="shared" si="274"/>
        <v>0</v>
      </c>
      <c r="AE408">
        <f t="shared" si="275"/>
        <v>0</v>
      </c>
      <c r="AF408">
        <f t="shared" si="276"/>
        <v>0</v>
      </c>
      <c r="AG408">
        <f t="shared" si="277"/>
        <v>0</v>
      </c>
      <c r="AH408">
        <f t="shared" si="278"/>
        <v>0</v>
      </c>
      <c r="AI408">
        <f t="shared" si="279"/>
        <v>0</v>
      </c>
      <c r="AJ408" s="19">
        <f t="shared" si="291"/>
        <v>0</v>
      </c>
      <c r="AK408">
        <f t="shared" si="280"/>
        <v>0</v>
      </c>
      <c r="AL408">
        <f t="shared" si="281"/>
        <v>0</v>
      </c>
      <c r="AM408">
        <f t="shared" si="282"/>
        <v>0</v>
      </c>
      <c r="AN408">
        <f t="shared" si="283"/>
        <v>0</v>
      </c>
      <c r="AO408">
        <f t="shared" si="284"/>
        <v>0</v>
      </c>
      <c r="AP408">
        <f t="shared" si="285"/>
        <v>0</v>
      </c>
      <c r="AQ408">
        <f t="shared" si="286"/>
        <v>0</v>
      </c>
      <c r="AR408" s="125">
        <f t="shared" si="292"/>
        <v>0</v>
      </c>
      <c r="AS408">
        <f t="shared" si="287"/>
        <v>0</v>
      </c>
    </row>
    <row r="409" spans="5:45" x14ac:dyDescent="0.3">
      <c r="E409" s="5">
        <f t="shared" si="252"/>
        <v>0</v>
      </c>
      <c r="F409">
        <f t="shared" si="253"/>
        <v>0</v>
      </c>
      <c r="G409">
        <f t="shared" si="254"/>
        <v>0</v>
      </c>
      <c r="H409">
        <f t="shared" si="255"/>
        <v>0</v>
      </c>
      <c r="I409">
        <f t="shared" si="256"/>
        <v>0</v>
      </c>
      <c r="J409">
        <f t="shared" si="257"/>
        <v>0</v>
      </c>
      <c r="K409">
        <f t="shared" si="258"/>
        <v>0</v>
      </c>
      <c r="L409" s="31">
        <f t="shared" si="288"/>
        <v>0</v>
      </c>
      <c r="M409">
        <f t="shared" si="259"/>
        <v>0</v>
      </c>
      <c r="N409">
        <f t="shared" si="260"/>
        <v>0</v>
      </c>
      <c r="O409">
        <f t="shared" si="261"/>
        <v>0</v>
      </c>
      <c r="P409">
        <f t="shared" si="262"/>
        <v>0</v>
      </c>
      <c r="Q409">
        <f t="shared" si="263"/>
        <v>0</v>
      </c>
      <c r="R409">
        <f t="shared" si="264"/>
        <v>0</v>
      </c>
      <c r="S409">
        <f t="shared" si="265"/>
        <v>0</v>
      </c>
      <c r="T409" s="27">
        <f t="shared" si="289"/>
        <v>0</v>
      </c>
      <c r="U409">
        <f t="shared" si="266"/>
        <v>0</v>
      </c>
      <c r="V409">
        <f t="shared" si="267"/>
        <v>0</v>
      </c>
      <c r="W409">
        <f t="shared" si="268"/>
        <v>0</v>
      </c>
      <c r="X409">
        <f t="shared" si="269"/>
        <v>0</v>
      </c>
      <c r="Y409">
        <f t="shared" si="270"/>
        <v>0</v>
      </c>
      <c r="Z409">
        <f t="shared" si="271"/>
        <v>0</v>
      </c>
      <c r="AA409">
        <f t="shared" si="272"/>
        <v>0</v>
      </c>
      <c r="AB409" s="23">
        <f t="shared" si="290"/>
        <v>0</v>
      </c>
      <c r="AC409">
        <f t="shared" si="273"/>
        <v>0</v>
      </c>
      <c r="AD409">
        <f t="shared" si="274"/>
        <v>0</v>
      </c>
      <c r="AE409">
        <f t="shared" si="275"/>
        <v>0</v>
      </c>
      <c r="AF409">
        <f t="shared" si="276"/>
        <v>0</v>
      </c>
      <c r="AG409">
        <f t="shared" si="277"/>
        <v>0</v>
      </c>
      <c r="AH409">
        <f t="shared" si="278"/>
        <v>0</v>
      </c>
      <c r="AI409">
        <f t="shared" si="279"/>
        <v>0</v>
      </c>
      <c r="AJ409" s="19">
        <f t="shared" si="291"/>
        <v>0</v>
      </c>
      <c r="AK409">
        <f t="shared" si="280"/>
        <v>0</v>
      </c>
      <c r="AL409">
        <f t="shared" si="281"/>
        <v>0</v>
      </c>
      <c r="AM409">
        <f t="shared" si="282"/>
        <v>0</v>
      </c>
      <c r="AN409">
        <f t="shared" si="283"/>
        <v>0</v>
      </c>
      <c r="AO409">
        <f t="shared" si="284"/>
        <v>0</v>
      </c>
      <c r="AP409">
        <f t="shared" si="285"/>
        <v>0</v>
      </c>
      <c r="AQ409">
        <f t="shared" si="286"/>
        <v>0</v>
      </c>
      <c r="AR409" s="125">
        <f t="shared" si="292"/>
        <v>0</v>
      </c>
      <c r="AS409">
        <f t="shared" si="287"/>
        <v>0</v>
      </c>
    </row>
    <row r="410" spans="5:45" x14ac:dyDescent="0.3">
      <c r="E410" s="5">
        <f t="shared" si="252"/>
        <v>0</v>
      </c>
      <c r="F410">
        <f t="shared" si="253"/>
        <v>0</v>
      </c>
      <c r="G410">
        <f t="shared" si="254"/>
        <v>0</v>
      </c>
      <c r="H410">
        <f t="shared" si="255"/>
        <v>0</v>
      </c>
      <c r="I410">
        <f t="shared" si="256"/>
        <v>0</v>
      </c>
      <c r="J410">
        <f t="shared" si="257"/>
        <v>0</v>
      </c>
      <c r="K410">
        <f t="shared" si="258"/>
        <v>0</v>
      </c>
      <c r="L410" s="31">
        <f t="shared" si="288"/>
        <v>0</v>
      </c>
      <c r="M410">
        <f t="shared" si="259"/>
        <v>0</v>
      </c>
      <c r="N410">
        <f t="shared" si="260"/>
        <v>0</v>
      </c>
      <c r="O410">
        <f t="shared" si="261"/>
        <v>0</v>
      </c>
      <c r="P410">
        <f t="shared" si="262"/>
        <v>0</v>
      </c>
      <c r="Q410">
        <f t="shared" si="263"/>
        <v>0</v>
      </c>
      <c r="R410">
        <f t="shared" si="264"/>
        <v>0</v>
      </c>
      <c r="S410">
        <f t="shared" si="265"/>
        <v>0</v>
      </c>
      <c r="T410" s="27">
        <f t="shared" si="289"/>
        <v>0</v>
      </c>
      <c r="U410">
        <f t="shared" si="266"/>
        <v>0</v>
      </c>
      <c r="V410">
        <f t="shared" si="267"/>
        <v>0</v>
      </c>
      <c r="W410">
        <f t="shared" si="268"/>
        <v>0</v>
      </c>
      <c r="X410">
        <f t="shared" si="269"/>
        <v>0</v>
      </c>
      <c r="Y410">
        <f t="shared" si="270"/>
        <v>0</v>
      </c>
      <c r="Z410">
        <f t="shared" si="271"/>
        <v>0</v>
      </c>
      <c r="AA410">
        <f t="shared" si="272"/>
        <v>0</v>
      </c>
      <c r="AB410" s="23">
        <f t="shared" si="290"/>
        <v>0</v>
      </c>
      <c r="AC410">
        <f t="shared" si="273"/>
        <v>0</v>
      </c>
      <c r="AD410">
        <f t="shared" si="274"/>
        <v>0</v>
      </c>
      <c r="AE410">
        <f t="shared" si="275"/>
        <v>0</v>
      </c>
      <c r="AF410">
        <f t="shared" si="276"/>
        <v>0</v>
      </c>
      <c r="AG410">
        <f t="shared" si="277"/>
        <v>0</v>
      </c>
      <c r="AH410">
        <f t="shared" si="278"/>
        <v>0</v>
      </c>
      <c r="AI410">
        <f t="shared" si="279"/>
        <v>0</v>
      </c>
      <c r="AJ410" s="19">
        <f t="shared" si="291"/>
        <v>0</v>
      </c>
      <c r="AK410">
        <f t="shared" si="280"/>
        <v>0</v>
      </c>
      <c r="AL410">
        <f t="shared" si="281"/>
        <v>0</v>
      </c>
      <c r="AM410">
        <f t="shared" si="282"/>
        <v>0</v>
      </c>
      <c r="AN410">
        <f t="shared" si="283"/>
        <v>0</v>
      </c>
      <c r="AO410">
        <f t="shared" si="284"/>
        <v>0</v>
      </c>
      <c r="AP410">
        <f t="shared" si="285"/>
        <v>0</v>
      </c>
      <c r="AQ410">
        <f t="shared" si="286"/>
        <v>0</v>
      </c>
      <c r="AR410" s="125">
        <f t="shared" si="292"/>
        <v>0</v>
      </c>
      <c r="AS410">
        <f t="shared" si="287"/>
        <v>0</v>
      </c>
    </row>
    <row r="411" spans="5:45" x14ac:dyDescent="0.3">
      <c r="E411" s="5">
        <f t="shared" si="252"/>
        <v>0</v>
      </c>
      <c r="F411">
        <f t="shared" si="253"/>
        <v>0</v>
      </c>
      <c r="G411">
        <f t="shared" si="254"/>
        <v>0</v>
      </c>
      <c r="H411">
        <f t="shared" si="255"/>
        <v>0</v>
      </c>
      <c r="I411">
        <f t="shared" si="256"/>
        <v>0</v>
      </c>
      <c r="J411">
        <f t="shared" si="257"/>
        <v>0</v>
      </c>
      <c r="K411">
        <f t="shared" si="258"/>
        <v>0</v>
      </c>
      <c r="L411" s="31">
        <f t="shared" si="288"/>
        <v>0</v>
      </c>
      <c r="M411">
        <f t="shared" si="259"/>
        <v>0</v>
      </c>
      <c r="N411">
        <f t="shared" si="260"/>
        <v>0</v>
      </c>
      <c r="O411">
        <f t="shared" si="261"/>
        <v>0</v>
      </c>
      <c r="P411">
        <f t="shared" si="262"/>
        <v>0</v>
      </c>
      <c r="Q411">
        <f t="shared" si="263"/>
        <v>0</v>
      </c>
      <c r="R411">
        <f t="shared" si="264"/>
        <v>0</v>
      </c>
      <c r="S411">
        <f t="shared" si="265"/>
        <v>0</v>
      </c>
      <c r="T411" s="27">
        <f t="shared" si="289"/>
        <v>0</v>
      </c>
      <c r="U411">
        <f t="shared" si="266"/>
        <v>0</v>
      </c>
      <c r="V411">
        <f t="shared" si="267"/>
        <v>0</v>
      </c>
      <c r="W411">
        <f t="shared" si="268"/>
        <v>0</v>
      </c>
      <c r="X411">
        <f t="shared" si="269"/>
        <v>0</v>
      </c>
      <c r="Y411">
        <f t="shared" si="270"/>
        <v>0</v>
      </c>
      <c r="Z411">
        <f t="shared" si="271"/>
        <v>0</v>
      </c>
      <c r="AA411">
        <f t="shared" si="272"/>
        <v>0</v>
      </c>
      <c r="AB411" s="23">
        <f t="shared" si="290"/>
        <v>0</v>
      </c>
      <c r="AC411">
        <f t="shared" si="273"/>
        <v>0</v>
      </c>
      <c r="AD411">
        <f t="shared" si="274"/>
        <v>0</v>
      </c>
      <c r="AE411">
        <f t="shared" si="275"/>
        <v>0</v>
      </c>
      <c r="AF411">
        <f t="shared" si="276"/>
        <v>0</v>
      </c>
      <c r="AG411">
        <f t="shared" si="277"/>
        <v>0</v>
      </c>
      <c r="AH411">
        <f t="shared" si="278"/>
        <v>0</v>
      </c>
      <c r="AI411">
        <f t="shared" si="279"/>
        <v>0</v>
      </c>
      <c r="AJ411" s="19">
        <f t="shared" si="291"/>
        <v>0</v>
      </c>
      <c r="AK411">
        <f t="shared" si="280"/>
        <v>0</v>
      </c>
      <c r="AL411">
        <f t="shared" si="281"/>
        <v>0</v>
      </c>
      <c r="AM411">
        <f t="shared" si="282"/>
        <v>0</v>
      </c>
      <c r="AN411">
        <f t="shared" si="283"/>
        <v>0</v>
      </c>
      <c r="AO411">
        <f t="shared" si="284"/>
        <v>0</v>
      </c>
      <c r="AP411">
        <f t="shared" si="285"/>
        <v>0</v>
      </c>
      <c r="AQ411">
        <f t="shared" si="286"/>
        <v>0</v>
      </c>
      <c r="AR411" s="125">
        <f t="shared" si="292"/>
        <v>0</v>
      </c>
      <c r="AS411">
        <f t="shared" si="287"/>
        <v>0</v>
      </c>
    </row>
    <row r="412" spans="5:45" x14ac:dyDescent="0.3">
      <c r="E412" s="5">
        <f t="shared" ref="E412:E475" si="293">D412/(($B$1-$C$2)/100-(0.08))</f>
        <v>0</v>
      </c>
      <c r="F412">
        <f t="shared" si="253"/>
        <v>0</v>
      </c>
      <c r="G412">
        <f t="shared" si="254"/>
        <v>0</v>
      </c>
      <c r="H412">
        <f t="shared" si="255"/>
        <v>0</v>
      </c>
      <c r="I412">
        <f t="shared" si="256"/>
        <v>0</v>
      </c>
      <c r="J412">
        <f t="shared" si="257"/>
        <v>0</v>
      </c>
      <c r="K412">
        <f t="shared" si="258"/>
        <v>0</v>
      </c>
      <c r="L412" s="31">
        <f t="shared" si="288"/>
        <v>0</v>
      </c>
      <c r="M412">
        <f t="shared" si="259"/>
        <v>0</v>
      </c>
      <c r="N412">
        <f t="shared" si="260"/>
        <v>0</v>
      </c>
      <c r="O412">
        <f t="shared" si="261"/>
        <v>0</v>
      </c>
      <c r="P412">
        <f t="shared" si="262"/>
        <v>0</v>
      </c>
      <c r="Q412">
        <f t="shared" si="263"/>
        <v>0</v>
      </c>
      <c r="R412">
        <f t="shared" si="264"/>
        <v>0</v>
      </c>
      <c r="S412">
        <f t="shared" si="265"/>
        <v>0</v>
      </c>
      <c r="T412" s="27">
        <f t="shared" si="289"/>
        <v>0</v>
      </c>
      <c r="U412">
        <f t="shared" si="266"/>
        <v>0</v>
      </c>
      <c r="V412">
        <f t="shared" si="267"/>
        <v>0</v>
      </c>
      <c r="W412">
        <f t="shared" si="268"/>
        <v>0</v>
      </c>
      <c r="X412">
        <f t="shared" si="269"/>
        <v>0</v>
      </c>
      <c r="Y412">
        <f t="shared" si="270"/>
        <v>0</v>
      </c>
      <c r="Z412">
        <f t="shared" si="271"/>
        <v>0</v>
      </c>
      <c r="AA412">
        <f t="shared" si="272"/>
        <v>0</v>
      </c>
      <c r="AB412" s="23">
        <f t="shared" si="290"/>
        <v>0</v>
      </c>
      <c r="AC412">
        <f t="shared" si="273"/>
        <v>0</v>
      </c>
      <c r="AD412">
        <f t="shared" si="274"/>
        <v>0</v>
      </c>
      <c r="AE412">
        <f t="shared" si="275"/>
        <v>0</v>
      </c>
      <c r="AF412">
        <f t="shared" si="276"/>
        <v>0</v>
      </c>
      <c r="AG412">
        <f t="shared" si="277"/>
        <v>0</v>
      </c>
      <c r="AH412">
        <f t="shared" si="278"/>
        <v>0</v>
      </c>
      <c r="AI412">
        <f t="shared" si="279"/>
        <v>0</v>
      </c>
      <c r="AJ412" s="19">
        <f t="shared" si="291"/>
        <v>0</v>
      </c>
      <c r="AK412">
        <f t="shared" si="280"/>
        <v>0</v>
      </c>
      <c r="AL412">
        <f t="shared" si="281"/>
        <v>0</v>
      </c>
      <c r="AM412">
        <f t="shared" si="282"/>
        <v>0</v>
      </c>
      <c r="AN412">
        <f t="shared" si="283"/>
        <v>0</v>
      </c>
      <c r="AO412">
        <f t="shared" si="284"/>
        <v>0</v>
      </c>
      <c r="AP412">
        <f t="shared" si="285"/>
        <v>0</v>
      </c>
      <c r="AQ412">
        <f t="shared" si="286"/>
        <v>0</v>
      </c>
      <c r="AR412" s="125">
        <f t="shared" si="292"/>
        <v>0</v>
      </c>
      <c r="AS412">
        <f t="shared" si="287"/>
        <v>0</v>
      </c>
    </row>
    <row r="413" spans="5:45" x14ac:dyDescent="0.3">
      <c r="E413" s="5">
        <f t="shared" si="293"/>
        <v>0</v>
      </c>
      <c r="F413">
        <f t="shared" si="253"/>
        <v>0</v>
      </c>
      <c r="G413">
        <f t="shared" si="254"/>
        <v>0</v>
      </c>
      <c r="H413">
        <f t="shared" si="255"/>
        <v>0</v>
      </c>
      <c r="I413">
        <f t="shared" si="256"/>
        <v>0</v>
      </c>
      <c r="J413">
        <f t="shared" si="257"/>
        <v>0</v>
      </c>
      <c r="K413">
        <f t="shared" si="258"/>
        <v>0</v>
      </c>
      <c r="L413" s="31">
        <f t="shared" si="288"/>
        <v>0</v>
      </c>
      <c r="M413">
        <f t="shared" si="259"/>
        <v>0</v>
      </c>
      <c r="N413">
        <f t="shared" si="260"/>
        <v>0</v>
      </c>
      <c r="O413">
        <f t="shared" si="261"/>
        <v>0</v>
      </c>
      <c r="P413">
        <f t="shared" si="262"/>
        <v>0</v>
      </c>
      <c r="Q413">
        <f t="shared" si="263"/>
        <v>0</v>
      </c>
      <c r="R413">
        <f t="shared" si="264"/>
        <v>0</v>
      </c>
      <c r="S413">
        <f t="shared" si="265"/>
        <v>0</v>
      </c>
      <c r="T413" s="27">
        <f t="shared" si="289"/>
        <v>0</v>
      </c>
      <c r="U413">
        <f t="shared" si="266"/>
        <v>0</v>
      </c>
      <c r="V413">
        <f t="shared" si="267"/>
        <v>0</v>
      </c>
      <c r="W413">
        <f t="shared" si="268"/>
        <v>0</v>
      </c>
      <c r="X413">
        <f t="shared" si="269"/>
        <v>0</v>
      </c>
      <c r="Y413">
        <f t="shared" si="270"/>
        <v>0</v>
      </c>
      <c r="Z413">
        <f t="shared" si="271"/>
        <v>0</v>
      </c>
      <c r="AA413">
        <f t="shared" si="272"/>
        <v>0</v>
      </c>
      <c r="AB413" s="23">
        <f t="shared" si="290"/>
        <v>0</v>
      </c>
      <c r="AC413">
        <f t="shared" si="273"/>
        <v>0</v>
      </c>
      <c r="AD413">
        <f t="shared" si="274"/>
        <v>0</v>
      </c>
      <c r="AE413">
        <f t="shared" si="275"/>
        <v>0</v>
      </c>
      <c r="AF413">
        <f t="shared" si="276"/>
        <v>0</v>
      </c>
      <c r="AG413">
        <f t="shared" si="277"/>
        <v>0</v>
      </c>
      <c r="AH413">
        <f t="shared" si="278"/>
        <v>0</v>
      </c>
      <c r="AI413">
        <f t="shared" si="279"/>
        <v>0</v>
      </c>
      <c r="AJ413" s="19">
        <f t="shared" si="291"/>
        <v>0</v>
      </c>
      <c r="AK413">
        <f t="shared" si="280"/>
        <v>0</v>
      </c>
      <c r="AL413">
        <f t="shared" si="281"/>
        <v>0</v>
      </c>
      <c r="AM413">
        <f t="shared" si="282"/>
        <v>0</v>
      </c>
      <c r="AN413">
        <f t="shared" si="283"/>
        <v>0</v>
      </c>
      <c r="AO413">
        <f t="shared" si="284"/>
        <v>0</v>
      </c>
      <c r="AP413">
        <f t="shared" si="285"/>
        <v>0</v>
      </c>
      <c r="AQ413">
        <f t="shared" si="286"/>
        <v>0</v>
      </c>
      <c r="AR413" s="125">
        <f t="shared" si="292"/>
        <v>0</v>
      </c>
      <c r="AS413">
        <f t="shared" si="287"/>
        <v>0</v>
      </c>
    </row>
    <row r="414" spans="5:45" x14ac:dyDescent="0.3">
      <c r="E414" s="5">
        <f t="shared" si="293"/>
        <v>0</v>
      </c>
      <c r="F414">
        <f t="shared" si="253"/>
        <v>0</v>
      </c>
      <c r="G414">
        <f t="shared" si="254"/>
        <v>0</v>
      </c>
      <c r="H414">
        <f t="shared" si="255"/>
        <v>0</v>
      </c>
      <c r="I414">
        <f t="shared" si="256"/>
        <v>0</v>
      </c>
      <c r="J414">
        <f t="shared" si="257"/>
        <v>0</v>
      </c>
      <c r="K414">
        <f t="shared" si="258"/>
        <v>0</v>
      </c>
      <c r="L414" s="31">
        <f t="shared" si="288"/>
        <v>0</v>
      </c>
      <c r="M414">
        <f t="shared" si="259"/>
        <v>0</v>
      </c>
      <c r="N414">
        <f t="shared" si="260"/>
        <v>0</v>
      </c>
      <c r="O414">
        <f t="shared" si="261"/>
        <v>0</v>
      </c>
      <c r="P414">
        <f t="shared" si="262"/>
        <v>0</v>
      </c>
      <c r="Q414">
        <f t="shared" si="263"/>
        <v>0</v>
      </c>
      <c r="R414">
        <f t="shared" si="264"/>
        <v>0</v>
      </c>
      <c r="S414">
        <f t="shared" si="265"/>
        <v>0</v>
      </c>
      <c r="T414" s="27">
        <f t="shared" si="289"/>
        <v>0</v>
      </c>
      <c r="U414">
        <f t="shared" si="266"/>
        <v>0</v>
      </c>
      <c r="V414">
        <f t="shared" si="267"/>
        <v>0</v>
      </c>
      <c r="W414">
        <f t="shared" si="268"/>
        <v>0</v>
      </c>
      <c r="X414">
        <f t="shared" si="269"/>
        <v>0</v>
      </c>
      <c r="Y414">
        <f t="shared" si="270"/>
        <v>0</v>
      </c>
      <c r="Z414">
        <f t="shared" si="271"/>
        <v>0</v>
      </c>
      <c r="AA414">
        <f t="shared" si="272"/>
        <v>0</v>
      </c>
      <c r="AB414" s="23">
        <f t="shared" si="290"/>
        <v>0</v>
      </c>
      <c r="AC414">
        <f t="shared" si="273"/>
        <v>0</v>
      </c>
      <c r="AD414">
        <f t="shared" si="274"/>
        <v>0</v>
      </c>
      <c r="AE414">
        <f t="shared" si="275"/>
        <v>0</v>
      </c>
      <c r="AF414">
        <f t="shared" si="276"/>
        <v>0</v>
      </c>
      <c r="AG414">
        <f t="shared" si="277"/>
        <v>0</v>
      </c>
      <c r="AH414">
        <f t="shared" si="278"/>
        <v>0</v>
      </c>
      <c r="AI414">
        <f t="shared" si="279"/>
        <v>0</v>
      </c>
      <c r="AJ414" s="19">
        <f t="shared" si="291"/>
        <v>0</v>
      </c>
      <c r="AK414">
        <f t="shared" si="280"/>
        <v>0</v>
      </c>
      <c r="AL414">
        <f t="shared" si="281"/>
        <v>0</v>
      </c>
      <c r="AM414">
        <f t="shared" si="282"/>
        <v>0</v>
      </c>
      <c r="AN414">
        <f t="shared" si="283"/>
        <v>0</v>
      </c>
      <c r="AO414">
        <f t="shared" si="284"/>
        <v>0</v>
      </c>
      <c r="AP414">
        <f t="shared" si="285"/>
        <v>0</v>
      </c>
      <c r="AQ414">
        <f t="shared" si="286"/>
        <v>0</v>
      </c>
      <c r="AR414" s="125">
        <f t="shared" si="292"/>
        <v>0</v>
      </c>
      <c r="AS414">
        <f t="shared" si="287"/>
        <v>0</v>
      </c>
    </row>
    <row r="415" spans="5:45" x14ac:dyDescent="0.3">
      <c r="E415" s="5">
        <f t="shared" si="293"/>
        <v>0</v>
      </c>
      <c r="F415">
        <f t="shared" si="253"/>
        <v>0</v>
      </c>
      <c r="G415">
        <f t="shared" si="254"/>
        <v>0</v>
      </c>
      <c r="H415">
        <f t="shared" si="255"/>
        <v>0</v>
      </c>
      <c r="I415">
        <f t="shared" si="256"/>
        <v>0</v>
      </c>
      <c r="J415">
        <f t="shared" si="257"/>
        <v>0</v>
      </c>
      <c r="K415">
        <f t="shared" si="258"/>
        <v>0</v>
      </c>
      <c r="L415" s="31">
        <f t="shared" si="288"/>
        <v>0</v>
      </c>
      <c r="M415">
        <f t="shared" si="259"/>
        <v>0</v>
      </c>
      <c r="N415">
        <f t="shared" si="260"/>
        <v>0</v>
      </c>
      <c r="O415">
        <f t="shared" si="261"/>
        <v>0</v>
      </c>
      <c r="P415">
        <f t="shared" si="262"/>
        <v>0</v>
      </c>
      <c r="Q415">
        <f t="shared" si="263"/>
        <v>0</v>
      </c>
      <c r="R415">
        <f t="shared" si="264"/>
        <v>0</v>
      </c>
      <c r="S415">
        <f t="shared" si="265"/>
        <v>0</v>
      </c>
      <c r="T415" s="27">
        <f t="shared" si="289"/>
        <v>0</v>
      </c>
      <c r="U415">
        <f t="shared" si="266"/>
        <v>0</v>
      </c>
      <c r="V415">
        <f t="shared" si="267"/>
        <v>0</v>
      </c>
      <c r="W415">
        <f t="shared" si="268"/>
        <v>0</v>
      </c>
      <c r="X415">
        <f t="shared" si="269"/>
        <v>0</v>
      </c>
      <c r="Y415">
        <f t="shared" si="270"/>
        <v>0</v>
      </c>
      <c r="Z415">
        <f t="shared" si="271"/>
        <v>0</v>
      </c>
      <c r="AA415">
        <f t="shared" si="272"/>
        <v>0</v>
      </c>
      <c r="AB415" s="23">
        <f t="shared" si="290"/>
        <v>0</v>
      </c>
      <c r="AC415">
        <f t="shared" si="273"/>
        <v>0</v>
      </c>
      <c r="AD415">
        <f t="shared" si="274"/>
        <v>0</v>
      </c>
      <c r="AE415">
        <f t="shared" si="275"/>
        <v>0</v>
      </c>
      <c r="AF415">
        <f t="shared" si="276"/>
        <v>0</v>
      </c>
      <c r="AG415">
        <f t="shared" si="277"/>
        <v>0</v>
      </c>
      <c r="AH415">
        <f t="shared" si="278"/>
        <v>0</v>
      </c>
      <c r="AI415">
        <f t="shared" si="279"/>
        <v>0</v>
      </c>
      <c r="AJ415" s="19">
        <f t="shared" si="291"/>
        <v>0</v>
      </c>
      <c r="AK415">
        <f t="shared" si="280"/>
        <v>0</v>
      </c>
      <c r="AL415">
        <f t="shared" si="281"/>
        <v>0</v>
      </c>
      <c r="AM415">
        <f t="shared" si="282"/>
        <v>0</v>
      </c>
      <c r="AN415">
        <f t="shared" si="283"/>
        <v>0</v>
      </c>
      <c r="AO415">
        <f t="shared" si="284"/>
        <v>0</v>
      </c>
      <c r="AP415">
        <f t="shared" si="285"/>
        <v>0</v>
      </c>
      <c r="AQ415">
        <f t="shared" si="286"/>
        <v>0</v>
      </c>
      <c r="AR415" s="125">
        <f t="shared" si="292"/>
        <v>0</v>
      </c>
      <c r="AS415">
        <f t="shared" si="287"/>
        <v>0</v>
      </c>
    </row>
    <row r="416" spans="5:45" x14ac:dyDescent="0.3">
      <c r="E416" s="5">
        <f t="shared" si="293"/>
        <v>0</v>
      </c>
      <c r="F416">
        <f t="shared" si="253"/>
        <v>0</v>
      </c>
      <c r="G416">
        <f t="shared" si="254"/>
        <v>0</v>
      </c>
      <c r="H416">
        <f t="shared" si="255"/>
        <v>0</v>
      </c>
      <c r="I416">
        <f t="shared" si="256"/>
        <v>0</v>
      </c>
      <c r="J416">
        <f t="shared" si="257"/>
        <v>0</v>
      </c>
      <c r="K416">
        <f t="shared" si="258"/>
        <v>0</v>
      </c>
      <c r="L416" s="31">
        <f t="shared" si="288"/>
        <v>0</v>
      </c>
      <c r="M416">
        <f t="shared" si="259"/>
        <v>0</v>
      </c>
      <c r="N416">
        <f t="shared" si="260"/>
        <v>0</v>
      </c>
      <c r="O416">
        <f t="shared" si="261"/>
        <v>0</v>
      </c>
      <c r="P416">
        <f t="shared" si="262"/>
        <v>0</v>
      </c>
      <c r="Q416">
        <f t="shared" si="263"/>
        <v>0</v>
      </c>
      <c r="R416">
        <f t="shared" si="264"/>
        <v>0</v>
      </c>
      <c r="S416">
        <f t="shared" si="265"/>
        <v>0</v>
      </c>
      <c r="T416" s="27">
        <f t="shared" si="289"/>
        <v>0</v>
      </c>
      <c r="U416">
        <f t="shared" si="266"/>
        <v>0</v>
      </c>
      <c r="V416">
        <f t="shared" si="267"/>
        <v>0</v>
      </c>
      <c r="W416">
        <f t="shared" si="268"/>
        <v>0</v>
      </c>
      <c r="X416">
        <f t="shared" si="269"/>
        <v>0</v>
      </c>
      <c r="Y416">
        <f t="shared" si="270"/>
        <v>0</v>
      </c>
      <c r="Z416">
        <f t="shared" si="271"/>
        <v>0</v>
      </c>
      <c r="AA416">
        <f t="shared" si="272"/>
        <v>0</v>
      </c>
      <c r="AB416" s="23">
        <f t="shared" si="290"/>
        <v>0</v>
      </c>
      <c r="AC416">
        <f t="shared" si="273"/>
        <v>0</v>
      </c>
      <c r="AD416">
        <f t="shared" si="274"/>
        <v>0</v>
      </c>
      <c r="AE416">
        <f t="shared" si="275"/>
        <v>0</v>
      </c>
      <c r="AF416">
        <f t="shared" si="276"/>
        <v>0</v>
      </c>
      <c r="AG416">
        <f t="shared" si="277"/>
        <v>0</v>
      </c>
      <c r="AH416">
        <f t="shared" si="278"/>
        <v>0</v>
      </c>
      <c r="AI416">
        <f t="shared" si="279"/>
        <v>0</v>
      </c>
      <c r="AJ416" s="19">
        <f t="shared" si="291"/>
        <v>0</v>
      </c>
      <c r="AK416">
        <f t="shared" si="280"/>
        <v>0</v>
      </c>
      <c r="AL416">
        <f t="shared" si="281"/>
        <v>0</v>
      </c>
      <c r="AM416">
        <f t="shared" si="282"/>
        <v>0</v>
      </c>
      <c r="AN416">
        <f t="shared" si="283"/>
        <v>0</v>
      </c>
      <c r="AO416">
        <f t="shared" si="284"/>
        <v>0</v>
      </c>
      <c r="AP416">
        <f t="shared" si="285"/>
        <v>0</v>
      </c>
      <c r="AQ416">
        <f t="shared" si="286"/>
        <v>0</v>
      </c>
      <c r="AR416" s="125">
        <f t="shared" si="292"/>
        <v>0</v>
      </c>
      <c r="AS416">
        <f t="shared" si="287"/>
        <v>0</v>
      </c>
    </row>
    <row r="417" spans="5:45" x14ac:dyDescent="0.3">
      <c r="E417" s="5">
        <f t="shared" si="293"/>
        <v>0</v>
      </c>
      <c r="F417">
        <f t="shared" si="253"/>
        <v>0</v>
      </c>
      <c r="G417">
        <f t="shared" si="254"/>
        <v>0</v>
      </c>
      <c r="H417">
        <f t="shared" si="255"/>
        <v>0</v>
      </c>
      <c r="I417">
        <f t="shared" si="256"/>
        <v>0</v>
      </c>
      <c r="J417">
        <f t="shared" si="257"/>
        <v>0</v>
      </c>
      <c r="K417">
        <f t="shared" si="258"/>
        <v>0</v>
      </c>
      <c r="L417" s="31">
        <f t="shared" si="288"/>
        <v>0</v>
      </c>
      <c r="M417">
        <f t="shared" si="259"/>
        <v>0</v>
      </c>
      <c r="N417">
        <f t="shared" si="260"/>
        <v>0</v>
      </c>
      <c r="O417">
        <f t="shared" si="261"/>
        <v>0</v>
      </c>
      <c r="P417">
        <f t="shared" si="262"/>
        <v>0</v>
      </c>
      <c r="Q417">
        <f t="shared" si="263"/>
        <v>0</v>
      </c>
      <c r="R417">
        <f t="shared" si="264"/>
        <v>0</v>
      </c>
      <c r="S417">
        <f t="shared" si="265"/>
        <v>0</v>
      </c>
      <c r="T417" s="27">
        <f t="shared" si="289"/>
        <v>0</v>
      </c>
      <c r="U417">
        <f t="shared" si="266"/>
        <v>0</v>
      </c>
      <c r="V417">
        <f t="shared" si="267"/>
        <v>0</v>
      </c>
      <c r="W417">
        <f t="shared" si="268"/>
        <v>0</v>
      </c>
      <c r="X417">
        <f t="shared" si="269"/>
        <v>0</v>
      </c>
      <c r="Y417">
        <f t="shared" si="270"/>
        <v>0</v>
      </c>
      <c r="Z417">
        <f t="shared" si="271"/>
        <v>0</v>
      </c>
      <c r="AA417">
        <f t="shared" si="272"/>
        <v>0</v>
      </c>
      <c r="AB417" s="23">
        <f t="shared" si="290"/>
        <v>0</v>
      </c>
      <c r="AC417">
        <f t="shared" si="273"/>
        <v>0</v>
      </c>
      <c r="AD417">
        <f t="shared" si="274"/>
        <v>0</v>
      </c>
      <c r="AE417">
        <f t="shared" si="275"/>
        <v>0</v>
      </c>
      <c r="AF417">
        <f t="shared" si="276"/>
        <v>0</v>
      </c>
      <c r="AG417">
        <f t="shared" si="277"/>
        <v>0</v>
      </c>
      <c r="AH417">
        <f t="shared" si="278"/>
        <v>0</v>
      </c>
      <c r="AI417">
        <f t="shared" si="279"/>
        <v>0</v>
      </c>
      <c r="AJ417" s="19">
        <f t="shared" si="291"/>
        <v>0</v>
      </c>
      <c r="AK417">
        <f t="shared" si="280"/>
        <v>0</v>
      </c>
      <c r="AL417">
        <f t="shared" si="281"/>
        <v>0</v>
      </c>
      <c r="AM417">
        <f t="shared" si="282"/>
        <v>0</v>
      </c>
      <c r="AN417">
        <f t="shared" si="283"/>
        <v>0</v>
      </c>
      <c r="AO417">
        <f t="shared" si="284"/>
        <v>0</v>
      </c>
      <c r="AP417">
        <f t="shared" si="285"/>
        <v>0</v>
      </c>
      <c r="AQ417">
        <f t="shared" si="286"/>
        <v>0</v>
      </c>
      <c r="AR417" s="125">
        <f t="shared" si="292"/>
        <v>0</v>
      </c>
      <c r="AS417">
        <f t="shared" si="287"/>
        <v>0</v>
      </c>
    </row>
    <row r="418" spans="5:45" x14ac:dyDescent="0.3">
      <c r="E418" s="5">
        <f t="shared" si="293"/>
        <v>0</v>
      </c>
      <c r="F418">
        <f t="shared" si="253"/>
        <v>0</v>
      </c>
      <c r="G418">
        <f t="shared" si="254"/>
        <v>0</v>
      </c>
      <c r="H418">
        <f t="shared" si="255"/>
        <v>0</v>
      </c>
      <c r="I418">
        <f t="shared" si="256"/>
        <v>0</v>
      </c>
      <c r="J418">
        <f t="shared" si="257"/>
        <v>0</v>
      </c>
      <c r="K418">
        <f t="shared" si="258"/>
        <v>0</v>
      </c>
      <c r="L418" s="31">
        <f t="shared" si="288"/>
        <v>0</v>
      </c>
      <c r="M418">
        <f t="shared" si="259"/>
        <v>0</v>
      </c>
      <c r="N418">
        <f t="shared" si="260"/>
        <v>0</v>
      </c>
      <c r="O418">
        <f t="shared" si="261"/>
        <v>0</v>
      </c>
      <c r="P418">
        <f t="shared" si="262"/>
        <v>0</v>
      </c>
      <c r="Q418">
        <f t="shared" si="263"/>
        <v>0</v>
      </c>
      <c r="R418">
        <f t="shared" si="264"/>
        <v>0</v>
      </c>
      <c r="S418">
        <f t="shared" si="265"/>
        <v>0</v>
      </c>
      <c r="T418" s="27">
        <f t="shared" si="289"/>
        <v>0</v>
      </c>
      <c r="U418">
        <f t="shared" si="266"/>
        <v>0</v>
      </c>
      <c r="V418">
        <f t="shared" si="267"/>
        <v>0</v>
      </c>
      <c r="W418">
        <f t="shared" si="268"/>
        <v>0</v>
      </c>
      <c r="X418">
        <f t="shared" si="269"/>
        <v>0</v>
      </c>
      <c r="Y418">
        <f t="shared" si="270"/>
        <v>0</v>
      </c>
      <c r="Z418">
        <f t="shared" si="271"/>
        <v>0</v>
      </c>
      <c r="AA418">
        <f t="shared" si="272"/>
        <v>0</v>
      </c>
      <c r="AB418" s="23">
        <f t="shared" si="290"/>
        <v>0</v>
      </c>
      <c r="AC418">
        <f t="shared" si="273"/>
        <v>0</v>
      </c>
      <c r="AD418">
        <f t="shared" si="274"/>
        <v>0</v>
      </c>
      <c r="AE418">
        <f t="shared" si="275"/>
        <v>0</v>
      </c>
      <c r="AF418">
        <f t="shared" si="276"/>
        <v>0</v>
      </c>
      <c r="AG418">
        <f t="shared" si="277"/>
        <v>0</v>
      </c>
      <c r="AH418">
        <f t="shared" si="278"/>
        <v>0</v>
      </c>
      <c r="AI418">
        <f t="shared" si="279"/>
        <v>0</v>
      </c>
      <c r="AJ418" s="19">
        <f t="shared" si="291"/>
        <v>0</v>
      </c>
      <c r="AK418">
        <f t="shared" si="280"/>
        <v>0</v>
      </c>
      <c r="AL418">
        <f t="shared" si="281"/>
        <v>0</v>
      </c>
      <c r="AM418">
        <f t="shared" si="282"/>
        <v>0</v>
      </c>
      <c r="AN418">
        <f t="shared" si="283"/>
        <v>0</v>
      </c>
      <c r="AO418">
        <f t="shared" si="284"/>
        <v>0</v>
      </c>
      <c r="AP418">
        <f t="shared" si="285"/>
        <v>0</v>
      </c>
      <c r="AQ418">
        <f t="shared" si="286"/>
        <v>0</v>
      </c>
      <c r="AR418" s="125">
        <f t="shared" si="292"/>
        <v>0</v>
      </c>
      <c r="AS418">
        <f t="shared" si="287"/>
        <v>0</v>
      </c>
    </row>
    <row r="419" spans="5:45" x14ac:dyDescent="0.3">
      <c r="E419" s="5">
        <f t="shared" si="293"/>
        <v>0</v>
      </c>
      <c r="F419">
        <f t="shared" si="253"/>
        <v>0</v>
      </c>
      <c r="G419">
        <f t="shared" si="254"/>
        <v>0</v>
      </c>
      <c r="H419">
        <f t="shared" si="255"/>
        <v>0</v>
      </c>
      <c r="I419">
        <f t="shared" si="256"/>
        <v>0</v>
      </c>
      <c r="J419">
        <f t="shared" si="257"/>
        <v>0</v>
      </c>
      <c r="K419">
        <f t="shared" si="258"/>
        <v>0</v>
      </c>
      <c r="L419" s="31">
        <f t="shared" si="288"/>
        <v>0</v>
      </c>
      <c r="M419">
        <f t="shared" si="259"/>
        <v>0</v>
      </c>
      <c r="N419">
        <f t="shared" si="260"/>
        <v>0</v>
      </c>
      <c r="O419">
        <f t="shared" si="261"/>
        <v>0</v>
      </c>
      <c r="P419">
        <f t="shared" si="262"/>
        <v>0</v>
      </c>
      <c r="Q419">
        <f t="shared" si="263"/>
        <v>0</v>
      </c>
      <c r="R419">
        <f t="shared" si="264"/>
        <v>0</v>
      </c>
      <c r="S419">
        <f t="shared" si="265"/>
        <v>0</v>
      </c>
      <c r="T419" s="27">
        <f t="shared" si="289"/>
        <v>0</v>
      </c>
      <c r="U419">
        <f t="shared" si="266"/>
        <v>0</v>
      </c>
      <c r="V419">
        <f t="shared" si="267"/>
        <v>0</v>
      </c>
      <c r="W419">
        <f t="shared" si="268"/>
        <v>0</v>
      </c>
      <c r="X419">
        <f t="shared" si="269"/>
        <v>0</v>
      </c>
      <c r="Y419">
        <f t="shared" si="270"/>
        <v>0</v>
      </c>
      <c r="Z419">
        <f t="shared" si="271"/>
        <v>0</v>
      </c>
      <c r="AA419">
        <f t="shared" si="272"/>
        <v>0</v>
      </c>
      <c r="AB419" s="23">
        <f t="shared" si="290"/>
        <v>0</v>
      </c>
      <c r="AC419">
        <f t="shared" si="273"/>
        <v>0</v>
      </c>
      <c r="AD419">
        <f t="shared" si="274"/>
        <v>0</v>
      </c>
      <c r="AE419">
        <f t="shared" si="275"/>
        <v>0</v>
      </c>
      <c r="AF419">
        <f t="shared" si="276"/>
        <v>0</v>
      </c>
      <c r="AG419">
        <f t="shared" si="277"/>
        <v>0</v>
      </c>
      <c r="AH419">
        <f t="shared" si="278"/>
        <v>0</v>
      </c>
      <c r="AI419">
        <f t="shared" si="279"/>
        <v>0</v>
      </c>
      <c r="AJ419" s="19">
        <f t="shared" si="291"/>
        <v>0</v>
      </c>
      <c r="AK419">
        <f t="shared" si="280"/>
        <v>0</v>
      </c>
      <c r="AL419">
        <f t="shared" si="281"/>
        <v>0</v>
      </c>
      <c r="AM419">
        <f t="shared" si="282"/>
        <v>0</v>
      </c>
      <c r="AN419">
        <f t="shared" si="283"/>
        <v>0</v>
      </c>
      <c r="AO419">
        <f t="shared" si="284"/>
        <v>0</v>
      </c>
      <c r="AP419">
        <f t="shared" si="285"/>
        <v>0</v>
      </c>
      <c r="AQ419">
        <f t="shared" si="286"/>
        <v>0</v>
      </c>
      <c r="AR419" s="125">
        <f t="shared" si="292"/>
        <v>0</v>
      </c>
      <c r="AS419">
        <f t="shared" si="287"/>
        <v>0</v>
      </c>
    </row>
    <row r="420" spans="5:45" x14ac:dyDescent="0.3">
      <c r="E420" s="5">
        <f t="shared" si="293"/>
        <v>0</v>
      </c>
      <c r="F420">
        <f t="shared" si="253"/>
        <v>0</v>
      </c>
      <c r="G420">
        <f t="shared" si="254"/>
        <v>0</v>
      </c>
      <c r="H420">
        <f t="shared" si="255"/>
        <v>0</v>
      </c>
      <c r="I420">
        <f t="shared" si="256"/>
        <v>0</v>
      </c>
      <c r="J420">
        <f t="shared" si="257"/>
        <v>0</v>
      </c>
      <c r="K420">
        <f t="shared" si="258"/>
        <v>0</v>
      </c>
      <c r="L420" s="31">
        <f t="shared" si="288"/>
        <v>0</v>
      </c>
      <c r="M420">
        <f t="shared" si="259"/>
        <v>0</v>
      </c>
      <c r="N420">
        <f t="shared" si="260"/>
        <v>0</v>
      </c>
      <c r="O420">
        <f t="shared" si="261"/>
        <v>0</v>
      </c>
      <c r="P420">
        <f t="shared" si="262"/>
        <v>0</v>
      </c>
      <c r="Q420">
        <f t="shared" si="263"/>
        <v>0</v>
      </c>
      <c r="R420">
        <f t="shared" si="264"/>
        <v>0</v>
      </c>
      <c r="S420">
        <f t="shared" si="265"/>
        <v>0</v>
      </c>
      <c r="T420" s="27">
        <f t="shared" si="289"/>
        <v>0</v>
      </c>
      <c r="U420">
        <f t="shared" si="266"/>
        <v>0</v>
      </c>
      <c r="V420">
        <f t="shared" si="267"/>
        <v>0</v>
      </c>
      <c r="W420">
        <f t="shared" si="268"/>
        <v>0</v>
      </c>
      <c r="X420">
        <f t="shared" si="269"/>
        <v>0</v>
      </c>
      <c r="Y420">
        <f t="shared" si="270"/>
        <v>0</v>
      </c>
      <c r="Z420">
        <f t="shared" si="271"/>
        <v>0</v>
      </c>
      <c r="AA420">
        <f t="shared" si="272"/>
        <v>0</v>
      </c>
      <c r="AB420" s="23">
        <f t="shared" si="290"/>
        <v>0</v>
      </c>
      <c r="AC420">
        <f t="shared" si="273"/>
        <v>0</v>
      </c>
      <c r="AD420">
        <f t="shared" si="274"/>
        <v>0</v>
      </c>
      <c r="AE420">
        <f t="shared" si="275"/>
        <v>0</v>
      </c>
      <c r="AF420">
        <f t="shared" si="276"/>
        <v>0</v>
      </c>
      <c r="AG420">
        <f t="shared" si="277"/>
        <v>0</v>
      </c>
      <c r="AH420">
        <f t="shared" si="278"/>
        <v>0</v>
      </c>
      <c r="AI420">
        <f t="shared" si="279"/>
        <v>0</v>
      </c>
      <c r="AJ420" s="19">
        <f t="shared" si="291"/>
        <v>0</v>
      </c>
      <c r="AK420">
        <f t="shared" si="280"/>
        <v>0</v>
      </c>
      <c r="AL420">
        <f t="shared" si="281"/>
        <v>0</v>
      </c>
      <c r="AM420">
        <f t="shared" si="282"/>
        <v>0</v>
      </c>
      <c r="AN420">
        <f t="shared" si="283"/>
        <v>0</v>
      </c>
      <c r="AO420">
        <f t="shared" si="284"/>
        <v>0</v>
      </c>
      <c r="AP420">
        <f t="shared" si="285"/>
        <v>0</v>
      </c>
      <c r="AQ420">
        <f t="shared" si="286"/>
        <v>0</v>
      </c>
      <c r="AR420" s="125">
        <f t="shared" si="292"/>
        <v>0</v>
      </c>
      <c r="AS420">
        <f t="shared" si="287"/>
        <v>0</v>
      </c>
    </row>
    <row r="421" spans="5:45" x14ac:dyDescent="0.3">
      <c r="E421" s="5">
        <f t="shared" si="293"/>
        <v>0</v>
      </c>
      <c r="F421">
        <f t="shared" si="253"/>
        <v>0</v>
      </c>
      <c r="G421">
        <f t="shared" si="254"/>
        <v>0</v>
      </c>
      <c r="H421">
        <f t="shared" si="255"/>
        <v>0</v>
      </c>
      <c r="I421">
        <f t="shared" si="256"/>
        <v>0</v>
      </c>
      <c r="J421">
        <f t="shared" si="257"/>
        <v>0</v>
      </c>
      <c r="K421">
        <f t="shared" si="258"/>
        <v>0</v>
      </c>
      <c r="L421" s="31">
        <f t="shared" si="288"/>
        <v>0</v>
      </c>
      <c r="M421">
        <f t="shared" si="259"/>
        <v>0</v>
      </c>
      <c r="N421">
        <f t="shared" si="260"/>
        <v>0</v>
      </c>
      <c r="O421">
        <f t="shared" si="261"/>
        <v>0</v>
      </c>
      <c r="P421">
        <f t="shared" si="262"/>
        <v>0</v>
      </c>
      <c r="Q421">
        <f t="shared" si="263"/>
        <v>0</v>
      </c>
      <c r="R421">
        <f t="shared" si="264"/>
        <v>0</v>
      </c>
      <c r="S421">
        <f t="shared" si="265"/>
        <v>0</v>
      </c>
      <c r="T421" s="27">
        <f t="shared" si="289"/>
        <v>0</v>
      </c>
      <c r="U421">
        <f t="shared" si="266"/>
        <v>0</v>
      </c>
      <c r="V421">
        <f t="shared" si="267"/>
        <v>0</v>
      </c>
      <c r="W421">
        <f t="shared" si="268"/>
        <v>0</v>
      </c>
      <c r="X421">
        <f t="shared" si="269"/>
        <v>0</v>
      </c>
      <c r="Y421">
        <f t="shared" si="270"/>
        <v>0</v>
      </c>
      <c r="Z421">
        <f t="shared" si="271"/>
        <v>0</v>
      </c>
      <c r="AA421">
        <f t="shared" si="272"/>
        <v>0</v>
      </c>
      <c r="AB421" s="23">
        <f t="shared" si="290"/>
        <v>0</v>
      </c>
      <c r="AC421">
        <f t="shared" si="273"/>
        <v>0</v>
      </c>
      <c r="AD421">
        <f t="shared" si="274"/>
        <v>0</v>
      </c>
      <c r="AE421">
        <f t="shared" si="275"/>
        <v>0</v>
      </c>
      <c r="AF421">
        <f t="shared" si="276"/>
        <v>0</v>
      </c>
      <c r="AG421">
        <f t="shared" si="277"/>
        <v>0</v>
      </c>
      <c r="AH421">
        <f t="shared" si="278"/>
        <v>0</v>
      </c>
      <c r="AI421">
        <f t="shared" si="279"/>
        <v>0</v>
      </c>
      <c r="AJ421" s="19">
        <f t="shared" si="291"/>
        <v>0</v>
      </c>
      <c r="AK421">
        <f t="shared" si="280"/>
        <v>0</v>
      </c>
      <c r="AL421">
        <f t="shared" si="281"/>
        <v>0</v>
      </c>
      <c r="AM421">
        <f t="shared" si="282"/>
        <v>0</v>
      </c>
      <c r="AN421">
        <f t="shared" si="283"/>
        <v>0</v>
      </c>
      <c r="AO421">
        <f t="shared" si="284"/>
        <v>0</v>
      </c>
      <c r="AP421">
        <f t="shared" si="285"/>
        <v>0</v>
      </c>
      <c r="AQ421">
        <f t="shared" si="286"/>
        <v>0</v>
      </c>
      <c r="AR421" s="125">
        <f t="shared" si="292"/>
        <v>0</v>
      </c>
      <c r="AS421">
        <f t="shared" si="287"/>
        <v>0</v>
      </c>
    </row>
    <row r="422" spans="5:45" x14ac:dyDescent="0.3">
      <c r="E422" s="5">
        <f t="shared" si="293"/>
        <v>0</v>
      </c>
      <c r="F422">
        <f t="shared" si="253"/>
        <v>0</v>
      </c>
      <c r="G422">
        <f t="shared" si="254"/>
        <v>0</v>
      </c>
      <c r="H422">
        <f t="shared" si="255"/>
        <v>0</v>
      </c>
      <c r="I422">
        <f t="shared" si="256"/>
        <v>0</v>
      </c>
      <c r="J422">
        <f t="shared" si="257"/>
        <v>0</v>
      </c>
      <c r="K422">
        <f t="shared" si="258"/>
        <v>0</v>
      </c>
      <c r="L422" s="31">
        <f t="shared" si="288"/>
        <v>0</v>
      </c>
      <c r="M422">
        <f t="shared" si="259"/>
        <v>0</v>
      </c>
      <c r="N422">
        <f t="shared" si="260"/>
        <v>0</v>
      </c>
      <c r="O422">
        <f t="shared" si="261"/>
        <v>0</v>
      </c>
      <c r="P422">
        <f t="shared" si="262"/>
        <v>0</v>
      </c>
      <c r="Q422">
        <f t="shared" si="263"/>
        <v>0</v>
      </c>
      <c r="R422">
        <f t="shared" si="264"/>
        <v>0</v>
      </c>
      <c r="S422">
        <f t="shared" si="265"/>
        <v>0</v>
      </c>
      <c r="T422" s="27">
        <f t="shared" si="289"/>
        <v>0</v>
      </c>
      <c r="U422">
        <f t="shared" si="266"/>
        <v>0</v>
      </c>
      <c r="V422">
        <f t="shared" si="267"/>
        <v>0</v>
      </c>
      <c r="W422">
        <f t="shared" si="268"/>
        <v>0</v>
      </c>
      <c r="X422">
        <f t="shared" si="269"/>
        <v>0</v>
      </c>
      <c r="Y422">
        <f t="shared" si="270"/>
        <v>0</v>
      </c>
      <c r="Z422">
        <f t="shared" si="271"/>
        <v>0</v>
      </c>
      <c r="AA422">
        <f t="shared" si="272"/>
        <v>0</v>
      </c>
      <c r="AB422" s="23">
        <f t="shared" si="290"/>
        <v>0</v>
      </c>
      <c r="AC422">
        <f t="shared" si="273"/>
        <v>0</v>
      </c>
      <c r="AD422">
        <f t="shared" si="274"/>
        <v>0</v>
      </c>
      <c r="AE422">
        <f t="shared" si="275"/>
        <v>0</v>
      </c>
      <c r="AF422">
        <f t="shared" si="276"/>
        <v>0</v>
      </c>
      <c r="AG422">
        <f t="shared" si="277"/>
        <v>0</v>
      </c>
      <c r="AH422">
        <f t="shared" si="278"/>
        <v>0</v>
      </c>
      <c r="AI422">
        <f t="shared" si="279"/>
        <v>0</v>
      </c>
      <c r="AJ422" s="19">
        <f t="shared" si="291"/>
        <v>0</v>
      </c>
      <c r="AK422">
        <f t="shared" si="280"/>
        <v>0</v>
      </c>
      <c r="AL422">
        <f t="shared" si="281"/>
        <v>0</v>
      </c>
      <c r="AM422">
        <f t="shared" si="282"/>
        <v>0</v>
      </c>
      <c r="AN422">
        <f t="shared" si="283"/>
        <v>0</v>
      </c>
      <c r="AO422">
        <f t="shared" si="284"/>
        <v>0</v>
      </c>
      <c r="AP422">
        <f t="shared" si="285"/>
        <v>0</v>
      </c>
      <c r="AQ422">
        <f t="shared" si="286"/>
        <v>0</v>
      </c>
      <c r="AR422" s="125">
        <f t="shared" si="292"/>
        <v>0</v>
      </c>
      <c r="AS422">
        <f t="shared" si="287"/>
        <v>0</v>
      </c>
    </row>
    <row r="423" spans="5:45" x14ac:dyDescent="0.3">
      <c r="E423" s="5">
        <f t="shared" si="293"/>
        <v>0</v>
      </c>
      <c r="F423">
        <f t="shared" si="253"/>
        <v>0</v>
      </c>
      <c r="G423">
        <f t="shared" si="254"/>
        <v>0</v>
      </c>
      <c r="H423">
        <f t="shared" si="255"/>
        <v>0</v>
      </c>
      <c r="I423">
        <f t="shared" si="256"/>
        <v>0</v>
      </c>
      <c r="J423">
        <f t="shared" si="257"/>
        <v>0</v>
      </c>
      <c r="K423">
        <f t="shared" si="258"/>
        <v>0</v>
      </c>
      <c r="L423" s="31">
        <f t="shared" si="288"/>
        <v>0</v>
      </c>
      <c r="M423">
        <f t="shared" si="259"/>
        <v>0</v>
      </c>
      <c r="N423">
        <f t="shared" si="260"/>
        <v>0</v>
      </c>
      <c r="O423">
        <f t="shared" si="261"/>
        <v>0</v>
      </c>
      <c r="P423">
        <f t="shared" si="262"/>
        <v>0</v>
      </c>
      <c r="Q423">
        <f t="shared" si="263"/>
        <v>0</v>
      </c>
      <c r="R423">
        <f t="shared" si="264"/>
        <v>0</v>
      </c>
      <c r="S423">
        <f t="shared" si="265"/>
        <v>0</v>
      </c>
      <c r="T423" s="27">
        <f t="shared" si="289"/>
        <v>0</v>
      </c>
      <c r="U423">
        <f t="shared" si="266"/>
        <v>0</v>
      </c>
      <c r="V423">
        <f t="shared" si="267"/>
        <v>0</v>
      </c>
      <c r="W423">
        <f t="shared" si="268"/>
        <v>0</v>
      </c>
      <c r="X423">
        <f t="shared" si="269"/>
        <v>0</v>
      </c>
      <c r="Y423">
        <f t="shared" si="270"/>
        <v>0</v>
      </c>
      <c r="Z423">
        <f t="shared" si="271"/>
        <v>0</v>
      </c>
      <c r="AA423">
        <f t="shared" si="272"/>
        <v>0</v>
      </c>
      <c r="AB423" s="23">
        <f t="shared" si="290"/>
        <v>0</v>
      </c>
      <c r="AC423">
        <f t="shared" si="273"/>
        <v>0</v>
      </c>
      <c r="AD423">
        <f t="shared" si="274"/>
        <v>0</v>
      </c>
      <c r="AE423">
        <f t="shared" si="275"/>
        <v>0</v>
      </c>
      <c r="AF423">
        <f t="shared" si="276"/>
        <v>0</v>
      </c>
      <c r="AG423">
        <f t="shared" si="277"/>
        <v>0</v>
      </c>
      <c r="AH423">
        <f t="shared" si="278"/>
        <v>0</v>
      </c>
      <c r="AI423">
        <f t="shared" si="279"/>
        <v>0</v>
      </c>
      <c r="AJ423" s="19">
        <f t="shared" si="291"/>
        <v>0</v>
      </c>
      <c r="AK423">
        <f t="shared" si="280"/>
        <v>0</v>
      </c>
      <c r="AL423">
        <f t="shared" si="281"/>
        <v>0</v>
      </c>
      <c r="AM423">
        <f t="shared" si="282"/>
        <v>0</v>
      </c>
      <c r="AN423">
        <f t="shared" si="283"/>
        <v>0</v>
      </c>
      <c r="AO423">
        <f t="shared" si="284"/>
        <v>0</v>
      </c>
      <c r="AP423">
        <f t="shared" si="285"/>
        <v>0</v>
      </c>
      <c r="AQ423">
        <f t="shared" si="286"/>
        <v>0</v>
      </c>
      <c r="AR423" s="125">
        <f t="shared" si="292"/>
        <v>0</v>
      </c>
      <c r="AS423">
        <f t="shared" si="287"/>
        <v>0</v>
      </c>
    </row>
    <row r="424" spans="5:45" x14ac:dyDescent="0.3">
      <c r="E424" s="5">
        <f t="shared" si="293"/>
        <v>0</v>
      </c>
      <c r="F424">
        <f t="shared" si="253"/>
        <v>0</v>
      </c>
      <c r="G424">
        <f t="shared" si="254"/>
        <v>0</v>
      </c>
      <c r="H424">
        <f t="shared" si="255"/>
        <v>0</v>
      </c>
      <c r="I424">
        <f t="shared" si="256"/>
        <v>0</v>
      </c>
      <c r="J424">
        <f t="shared" si="257"/>
        <v>0</v>
      </c>
      <c r="K424">
        <f t="shared" si="258"/>
        <v>0</v>
      </c>
      <c r="L424" s="31">
        <f t="shared" si="288"/>
        <v>0</v>
      </c>
      <c r="M424">
        <f t="shared" si="259"/>
        <v>0</v>
      </c>
      <c r="N424">
        <f t="shared" si="260"/>
        <v>0</v>
      </c>
      <c r="O424">
        <f t="shared" si="261"/>
        <v>0</v>
      </c>
      <c r="P424">
        <f t="shared" si="262"/>
        <v>0</v>
      </c>
      <c r="Q424">
        <f t="shared" si="263"/>
        <v>0</v>
      </c>
      <c r="R424">
        <f t="shared" si="264"/>
        <v>0</v>
      </c>
      <c r="S424">
        <f t="shared" si="265"/>
        <v>0</v>
      </c>
      <c r="T424" s="27">
        <f t="shared" si="289"/>
        <v>0</v>
      </c>
      <c r="U424">
        <f t="shared" si="266"/>
        <v>0</v>
      </c>
      <c r="V424">
        <f t="shared" si="267"/>
        <v>0</v>
      </c>
      <c r="W424">
        <f t="shared" si="268"/>
        <v>0</v>
      </c>
      <c r="X424">
        <f t="shared" si="269"/>
        <v>0</v>
      </c>
      <c r="Y424">
        <f t="shared" si="270"/>
        <v>0</v>
      </c>
      <c r="Z424">
        <f t="shared" si="271"/>
        <v>0</v>
      </c>
      <c r="AA424">
        <f t="shared" si="272"/>
        <v>0</v>
      </c>
      <c r="AB424" s="23">
        <f t="shared" si="290"/>
        <v>0</v>
      </c>
      <c r="AC424">
        <f t="shared" si="273"/>
        <v>0</v>
      </c>
      <c r="AD424">
        <f t="shared" si="274"/>
        <v>0</v>
      </c>
      <c r="AE424">
        <f t="shared" si="275"/>
        <v>0</v>
      </c>
      <c r="AF424">
        <f t="shared" si="276"/>
        <v>0</v>
      </c>
      <c r="AG424">
        <f t="shared" si="277"/>
        <v>0</v>
      </c>
      <c r="AH424">
        <f t="shared" si="278"/>
        <v>0</v>
      </c>
      <c r="AI424">
        <f t="shared" si="279"/>
        <v>0</v>
      </c>
      <c r="AJ424" s="19">
        <f t="shared" si="291"/>
        <v>0</v>
      </c>
      <c r="AK424">
        <f t="shared" si="280"/>
        <v>0</v>
      </c>
      <c r="AL424">
        <f t="shared" si="281"/>
        <v>0</v>
      </c>
      <c r="AM424">
        <f t="shared" si="282"/>
        <v>0</v>
      </c>
      <c r="AN424">
        <f t="shared" si="283"/>
        <v>0</v>
      </c>
      <c r="AO424">
        <f t="shared" si="284"/>
        <v>0</v>
      </c>
      <c r="AP424">
        <f t="shared" si="285"/>
        <v>0</v>
      </c>
      <c r="AQ424">
        <f t="shared" si="286"/>
        <v>0</v>
      </c>
      <c r="AR424" s="125">
        <f t="shared" si="292"/>
        <v>0</v>
      </c>
      <c r="AS424">
        <f t="shared" si="287"/>
        <v>0</v>
      </c>
    </row>
    <row r="425" spans="5:45" x14ac:dyDescent="0.3">
      <c r="E425" s="5">
        <f t="shared" si="293"/>
        <v>0</v>
      </c>
      <c r="F425">
        <f t="shared" si="253"/>
        <v>0</v>
      </c>
      <c r="G425">
        <f t="shared" si="254"/>
        <v>0</v>
      </c>
      <c r="H425">
        <f t="shared" si="255"/>
        <v>0</v>
      </c>
      <c r="I425">
        <f t="shared" si="256"/>
        <v>0</v>
      </c>
      <c r="J425">
        <f t="shared" si="257"/>
        <v>0</v>
      </c>
      <c r="K425">
        <f t="shared" si="258"/>
        <v>0</v>
      </c>
      <c r="L425" s="31">
        <f t="shared" si="288"/>
        <v>0</v>
      </c>
      <c r="M425">
        <f t="shared" si="259"/>
        <v>0</v>
      </c>
      <c r="N425">
        <f t="shared" si="260"/>
        <v>0</v>
      </c>
      <c r="O425">
        <f t="shared" si="261"/>
        <v>0</v>
      </c>
      <c r="P425">
        <f t="shared" si="262"/>
        <v>0</v>
      </c>
      <c r="Q425">
        <f t="shared" si="263"/>
        <v>0</v>
      </c>
      <c r="R425">
        <f t="shared" si="264"/>
        <v>0</v>
      </c>
      <c r="S425">
        <f t="shared" si="265"/>
        <v>0</v>
      </c>
      <c r="T425" s="27">
        <f t="shared" si="289"/>
        <v>0</v>
      </c>
      <c r="U425">
        <f t="shared" si="266"/>
        <v>0</v>
      </c>
      <c r="V425">
        <f t="shared" si="267"/>
        <v>0</v>
      </c>
      <c r="W425">
        <f t="shared" si="268"/>
        <v>0</v>
      </c>
      <c r="X425">
        <f t="shared" si="269"/>
        <v>0</v>
      </c>
      <c r="Y425">
        <f t="shared" si="270"/>
        <v>0</v>
      </c>
      <c r="Z425">
        <f t="shared" si="271"/>
        <v>0</v>
      </c>
      <c r="AA425">
        <f t="shared" si="272"/>
        <v>0</v>
      </c>
      <c r="AB425" s="23">
        <f t="shared" si="290"/>
        <v>0</v>
      </c>
      <c r="AC425">
        <f t="shared" si="273"/>
        <v>0</v>
      </c>
      <c r="AD425">
        <f t="shared" si="274"/>
        <v>0</v>
      </c>
      <c r="AE425">
        <f t="shared" si="275"/>
        <v>0</v>
      </c>
      <c r="AF425">
        <f t="shared" si="276"/>
        <v>0</v>
      </c>
      <c r="AG425">
        <f t="shared" si="277"/>
        <v>0</v>
      </c>
      <c r="AH425">
        <f t="shared" si="278"/>
        <v>0</v>
      </c>
      <c r="AI425">
        <f t="shared" si="279"/>
        <v>0</v>
      </c>
      <c r="AJ425" s="19">
        <f t="shared" si="291"/>
        <v>0</v>
      </c>
      <c r="AK425">
        <f t="shared" si="280"/>
        <v>0</v>
      </c>
      <c r="AL425">
        <f t="shared" si="281"/>
        <v>0</v>
      </c>
      <c r="AM425">
        <f t="shared" si="282"/>
        <v>0</v>
      </c>
      <c r="AN425">
        <f t="shared" si="283"/>
        <v>0</v>
      </c>
      <c r="AO425">
        <f t="shared" si="284"/>
        <v>0</v>
      </c>
      <c r="AP425">
        <f t="shared" si="285"/>
        <v>0</v>
      </c>
      <c r="AQ425">
        <f t="shared" si="286"/>
        <v>0</v>
      </c>
      <c r="AR425" s="125">
        <f t="shared" si="292"/>
        <v>0</v>
      </c>
      <c r="AS425">
        <f t="shared" si="287"/>
        <v>0</v>
      </c>
    </row>
    <row r="426" spans="5:45" x14ac:dyDescent="0.3">
      <c r="E426" s="5">
        <f t="shared" si="293"/>
        <v>0</v>
      </c>
      <c r="F426">
        <f t="shared" si="253"/>
        <v>0</v>
      </c>
      <c r="G426">
        <f t="shared" si="254"/>
        <v>0</v>
      </c>
      <c r="H426">
        <f t="shared" si="255"/>
        <v>0</v>
      </c>
      <c r="I426">
        <f t="shared" si="256"/>
        <v>0</v>
      </c>
      <c r="J426">
        <f t="shared" si="257"/>
        <v>0</v>
      </c>
      <c r="K426">
        <f t="shared" si="258"/>
        <v>0</v>
      </c>
      <c r="L426" s="31">
        <f t="shared" si="288"/>
        <v>0</v>
      </c>
      <c r="M426">
        <f t="shared" si="259"/>
        <v>0</v>
      </c>
      <c r="N426">
        <f t="shared" si="260"/>
        <v>0</v>
      </c>
      <c r="O426">
        <f t="shared" si="261"/>
        <v>0</v>
      </c>
      <c r="P426">
        <f t="shared" si="262"/>
        <v>0</v>
      </c>
      <c r="Q426">
        <f t="shared" si="263"/>
        <v>0</v>
      </c>
      <c r="R426">
        <f t="shared" si="264"/>
        <v>0</v>
      </c>
      <c r="S426">
        <f t="shared" si="265"/>
        <v>0</v>
      </c>
      <c r="T426" s="27">
        <f t="shared" si="289"/>
        <v>0</v>
      </c>
      <c r="U426">
        <f t="shared" si="266"/>
        <v>0</v>
      </c>
      <c r="V426">
        <f t="shared" si="267"/>
        <v>0</v>
      </c>
      <c r="W426">
        <f t="shared" si="268"/>
        <v>0</v>
      </c>
      <c r="X426">
        <f t="shared" si="269"/>
        <v>0</v>
      </c>
      <c r="Y426">
        <f t="shared" si="270"/>
        <v>0</v>
      </c>
      <c r="Z426">
        <f t="shared" si="271"/>
        <v>0</v>
      </c>
      <c r="AA426">
        <f t="shared" si="272"/>
        <v>0</v>
      </c>
      <c r="AB426" s="23">
        <f t="shared" si="290"/>
        <v>0</v>
      </c>
      <c r="AC426">
        <f t="shared" si="273"/>
        <v>0</v>
      </c>
      <c r="AD426">
        <f t="shared" si="274"/>
        <v>0</v>
      </c>
      <c r="AE426">
        <f t="shared" si="275"/>
        <v>0</v>
      </c>
      <c r="AF426">
        <f t="shared" si="276"/>
        <v>0</v>
      </c>
      <c r="AG426">
        <f t="shared" si="277"/>
        <v>0</v>
      </c>
      <c r="AH426">
        <f t="shared" si="278"/>
        <v>0</v>
      </c>
      <c r="AI426">
        <f t="shared" si="279"/>
        <v>0</v>
      </c>
      <c r="AJ426" s="19">
        <f t="shared" si="291"/>
        <v>0</v>
      </c>
      <c r="AK426">
        <f t="shared" si="280"/>
        <v>0</v>
      </c>
      <c r="AL426">
        <f t="shared" si="281"/>
        <v>0</v>
      </c>
      <c r="AM426">
        <f t="shared" si="282"/>
        <v>0</v>
      </c>
      <c r="AN426">
        <f t="shared" si="283"/>
        <v>0</v>
      </c>
      <c r="AO426">
        <f t="shared" si="284"/>
        <v>0</v>
      </c>
      <c r="AP426">
        <f t="shared" si="285"/>
        <v>0</v>
      </c>
      <c r="AQ426">
        <f t="shared" si="286"/>
        <v>0</v>
      </c>
      <c r="AR426" s="125">
        <f t="shared" si="292"/>
        <v>0</v>
      </c>
      <c r="AS426">
        <f t="shared" si="287"/>
        <v>0</v>
      </c>
    </row>
    <row r="427" spans="5:45" x14ac:dyDescent="0.3">
      <c r="E427" s="5">
        <f t="shared" si="293"/>
        <v>0</v>
      </c>
      <c r="F427">
        <f t="shared" si="253"/>
        <v>0</v>
      </c>
      <c r="G427">
        <f t="shared" si="254"/>
        <v>0</v>
      </c>
      <c r="H427">
        <f t="shared" si="255"/>
        <v>0</v>
      </c>
      <c r="I427">
        <f t="shared" si="256"/>
        <v>0</v>
      </c>
      <c r="J427">
        <f t="shared" si="257"/>
        <v>0</v>
      </c>
      <c r="K427">
        <f t="shared" si="258"/>
        <v>0</v>
      </c>
      <c r="L427" s="31">
        <f t="shared" si="288"/>
        <v>0</v>
      </c>
      <c r="M427">
        <f t="shared" si="259"/>
        <v>0</v>
      </c>
      <c r="N427">
        <f t="shared" si="260"/>
        <v>0</v>
      </c>
      <c r="O427">
        <f t="shared" si="261"/>
        <v>0</v>
      </c>
      <c r="P427">
        <f t="shared" si="262"/>
        <v>0</v>
      </c>
      <c r="Q427">
        <f t="shared" si="263"/>
        <v>0</v>
      </c>
      <c r="R427">
        <f t="shared" si="264"/>
        <v>0</v>
      </c>
      <c r="S427">
        <f t="shared" si="265"/>
        <v>0</v>
      </c>
      <c r="T427" s="27">
        <f t="shared" si="289"/>
        <v>0</v>
      </c>
      <c r="U427">
        <f t="shared" si="266"/>
        <v>0</v>
      </c>
      <c r="V427">
        <f t="shared" si="267"/>
        <v>0</v>
      </c>
      <c r="W427">
        <f t="shared" si="268"/>
        <v>0</v>
      </c>
      <c r="X427">
        <f t="shared" si="269"/>
        <v>0</v>
      </c>
      <c r="Y427">
        <f t="shared" si="270"/>
        <v>0</v>
      </c>
      <c r="Z427">
        <f t="shared" si="271"/>
        <v>0</v>
      </c>
      <c r="AA427">
        <f t="shared" si="272"/>
        <v>0</v>
      </c>
      <c r="AB427" s="23">
        <f t="shared" si="290"/>
        <v>0</v>
      </c>
      <c r="AC427">
        <f t="shared" si="273"/>
        <v>0</v>
      </c>
      <c r="AD427">
        <f t="shared" si="274"/>
        <v>0</v>
      </c>
      <c r="AE427">
        <f t="shared" si="275"/>
        <v>0</v>
      </c>
      <c r="AF427">
        <f t="shared" si="276"/>
        <v>0</v>
      </c>
      <c r="AG427">
        <f t="shared" si="277"/>
        <v>0</v>
      </c>
      <c r="AH427">
        <f t="shared" si="278"/>
        <v>0</v>
      </c>
      <c r="AI427">
        <f t="shared" si="279"/>
        <v>0</v>
      </c>
      <c r="AJ427" s="19">
        <f t="shared" si="291"/>
        <v>0</v>
      </c>
      <c r="AK427">
        <f t="shared" si="280"/>
        <v>0</v>
      </c>
      <c r="AL427">
        <f t="shared" si="281"/>
        <v>0</v>
      </c>
      <c r="AM427">
        <f t="shared" si="282"/>
        <v>0</v>
      </c>
      <c r="AN427">
        <f t="shared" si="283"/>
        <v>0</v>
      </c>
      <c r="AO427">
        <f t="shared" si="284"/>
        <v>0</v>
      </c>
      <c r="AP427">
        <f t="shared" si="285"/>
        <v>0</v>
      </c>
      <c r="AQ427">
        <f t="shared" si="286"/>
        <v>0</v>
      </c>
      <c r="AR427" s="125">
        <f t="shared" si="292"/>
        <v>0</v>
      </c>
      <c r="AS427">
        <f t="shared" si="287"/>
        <v>0</v>
      </c>
    </row>
    <row r="428" spans="5:45" x14ac:dyDescent="0.3">
      <c r="E428" s="5">
        <f t="shared" si="293"/>
        <v>0</v>
      </c>
      <c r="F428">
        <f t="shared" si="253"/>
        <v>0</v>
      </c>
      <c r="G428">
        <f t="shared" si="254"/>
        <v>0</v>
      </c>
      <c r="H428">
        <f t="shared" si="255"/>
        <v>0</v>
      </c>
      <c r="I428">
        <f t="shared" si="256"/>
        <v>0</v>
      </c>
      <c r="J428">
        <f t="shared" si="257"/>
        <v>0</v>
      </c>
      <c r="K428">
        <f t="shared" si="258"/>
        <v>0</v>
      </c>
      <c r="L428" s="31">
        <f t="shared" si="288"/>
        <v>0</v>
      </c>
      <c r="M428">
        <f t="shared" si="259"/>
        <v>0</v>
      </c>
      <c r="N428">
        <f t="shared" si="260"/>
        <v>0</v>
      </c>
      <c r="O428">
        <f t="shared" si="261"/>
        <v>0</v>
      </c>
      <c r="P428">
        <f t="shared" si="262"/>
        <v>0</v>
      </c>
      <c r="Q428">
        <f t="shared" si="263"/>
        <v>0</v>
      </c>
      <c r="R428">
        <f t="shared" si="264"/>
        <v>0</v>
      </c>
      <c r="S428">
        <f t="shared" si="265"/>
        <v>0</v>
      </c>
      <c r="T428" s="27">
        <f t="shared" si="289"/>
        <v>0</v>
      </c>
      <c r="U428">
        <f t="shared" si="266"/>
        <v>0</v>
      </c>
      <c r="V428">
        <f t="shared" si="267"/>
        <v>0</v>
      </c>
      <c r="W428">
        <f t="shared" si="268"/>
        <v>0</v>
      </c>
      <c r="X428">
        <f t="shared" si="269"/>
        <v>0</v>
      </c>
      <c r="Y428">
        <f t="shared" si="270"/>
        <v>0</v>
      </c>
      <c r="Z428">
        <f t="shared" si="271"/>
        <v>0</v>
      </c>
      <c r="AA428">
        <f t="shared" si="272"/>
        <v>0</v>
      </c>
      <c r="AB428" s="23">
        <f t="shared" si="290"/>
        <v>0</v>
      </c>
      <c r="AC428">
        <f t="shared" si="273"/>
        <v>0</v>
      </c>
      <c r="AD428">
        <f t="shared" si="274"/>
        <v>0</v>
      </c>
      <c r="AE428">
        <f t="shared" si="275"/>
        <v>0</v>
      </c>
      <c r="AF428">
        <f t="shared" si="276"/>
        <v>0</v>
      </c>
      <c r="AG428">
        <f t="shared" si="277"/>
        <v>0</v>
      </c>
      <c r="AH428">
        <f t="shared" si="278"/>
        <v>0</v>
      </c>
      <c r="AI428">
        <f t="shared" si="279"/>
        <v>0</v>
      </c>
      <c r="AJ428" s="19">
        <f t="shared" si="291"/>
        <v>0</v>
      </c>
      <c r="AK428">
        <f t="shared" si="280"/>
        <v>0</v>
      </c>
      <c r="AL428">
        <f t="shared" si="281"/>
        <v>0</v>
      </c>
      <c r="AM428">
        <f t="shared" si="282"/>
        <v>0</v>
      </c>
      <c r="AN428">
        <f t="shared" si="283"/>
        <v>0</v>
      </c>
      <c r="AO428">
        <f t="shared" si="284"/>
        <v>0</v>
      </c>
      <c r="AP428">
        <f t="shared" si="285"/>
        <v>0</v>
      </c>
      <c r="AQ428">
        <f t="shared" si="286"/>
        <v>0</v>
      </c>
      <c r="AR428" s="125">
        <f t="shared" si="292"/>
        <v>0</v>
      </c>
      <c r="AS428">
        <f t="shared" si="287"/>
        <v>0</v>
      </c>
    </row>
    <row r="429" spans="5:45" x14ac:dyDescent="0.3">
      <c r="E429" s="5">
        <f t="shared" si="293"/>
        <v>0</v>
      </c>
      <c r="F429">
        <f t="shared" si="253"/>
        <v>0</v>
      </c>
      <c r="G429">
        <f t="shared" si="254"/>
        <v>0</v>
      </c>
      <c r="H429">
        <f t="shared" si="255"/>
        <v>0</v>
      </c>
      <c r="I429">
        <f t="shared" si="256"/>
        <v>0</v>
      </c>
      <c r="J429">
        <f t="shared" si="257"/>
        <v>0</v>
      </c>
      <c r="K429">
        <f t="shared" si="258"/>
        <v>0</v>
      </c>
      <c r="L429" s="31">
        <f t="shared" si="288"/>
        <v>0</v>
      </c>
      <c r="M429">
        <f t="shared" si="259"/>
        <v>0</v>
      </c>
      <c r="N429">
        <f t="shared" si="260"/>
        <v>0</v>
      </c>
      <c r="O429">
        <f t="shared" si="261"/>
        <v>0</v>
      </c>
      <c r="P429">
        <f t="shared" si="262"/>
        <v>0</v>
      </c>
      <c r="Q429">
        <f t="shared" si="263"/>
        <v>0</v>
      </c>
      <c r="R429">
        <f t="shared" si="264"/>
        <v>0</v>
      </c>
      <c r="S429">
        <f t="shared" si="265"/>
        <v>0</v>
      </c>
      <c r="T429" s="27">
        <f t="shared" si="289"/>
        <v>0</v>
      </c>
      <c r="U429">
        <f t="shared" si="266"/>
        <v>0</v>
      </c>
      <c r="V429">
        <f t="shared" si="267"/>
        <v>0</v>
      </c>
      <c r="W429">
        <f t="shared" si="268"/>
        <v>0</v>
      </c>
      <c r="X429">
        <f t="shared" si="269"/>
        <v>0</v>
      </c>
      <c r="Y429">
        <f t="shared" si="270"/>
        <v>0</v>
      </c>
      <c r="Z429">
        <f t="shared" si="271"/>
        <v>0</v>
      </c>
      <c r="AA429">
        <f t="shared" si="272"/>
        <v>0</v>
      </c>
      <c r="AB429" s="23">
        <f t="shared" si="290"/>
        <v>0</v>
      </c>
      <c r="AC429">
        <f t="shared" si="273"/>
        <v>0</v>
      </c>
      <c r="AD429">
        <f t="shared" si="274"/>
        <v>0</v>
      </c>
      <c r="AE429">
        <f t="shared" si="275"/>
        <v>0</v>
      </c>
      <c r="AF429">
        <f t="shared" si="276"/>
        <v>0</v>
      </c>
      <c r="AG429">
        <f t="shared" si="277"/>
        <v>0</v>
      </c>
      <c r="AH429">
        <f t="shared" si="278"/>
        <v>0</v>
      </c>
      <c r="AI429">
        <f t="shared" si="279"/>
        <v>0</v>
      </c>
      <c r="AJ429" s="19">
        <f t="shared" si="291"/>
        <v>0</v>
      </c>
      <c r="AK429">
        <f t="shared" si="280"/>
        <v>0</v>
      </c>
      <c r="AL429">
        <f t="shared" si="281"/>
        <v>0</v>
      </c>
      <c r="AM429">
        <f t="shared" si="282"/>
        <v>0</v>
      </c>
      <c r="AN429">
        <f t="shared" si="283"/>
        <v>0</v>
      </c>
      <c r="AO429">
        <f t="shared" si="284"/>
        <v>0</v>
      </c>
      <c r="AP429">
        <f t="shared" si="285"/>
        <v>0</v>
      </c>
      <c r="AQ429">
        <f t="shared" si="286"/>
        <v>0</v>
      </c>
      <c r="AR429" s="125">
        <f t="shared" si="292"/>
        <v>0</v>
      </c>
      <c r="AS429">
        <f t="shared" si="287"/>
        <v>0</v>
      </c>
    </row>
    <row r="430" spans="5:45" x14ac:dyDescent="0.3">
      <c r="E430" s="5">
        <f t="shared" si="293"/>
        <v>0</v>
      </c>
      <c r="F430">
        <f t="shared" si="253"/>
        <v>0</v>
      </c>
      <c r="G430">
        <f t="shared" si="254"/>
        <v>0</v>
      </c>
      <c r="H430">
        <f t="shared" si="255"/>
        <v>0</v>
      </c>
      <c r="I430">
        <f t="shared" si="256"/>
        <v>0</v>
      </c>
      <c r="J430">
        <f t="shared" si="257"/>
        <v>0</v>
      </c>
      <c r="K430">
        <f t="shared" si="258"/>
        <v>0</v>
      </c>
      <c r="L430" s="31">
        <f t="shared" si="288"/>
        <v>0</v>
      </c>
      <c r="M430">
        <f t="shared" si="259"/>
        <v>0</v>
      </c>
      <c r="N430">
        <f t="shared" si="260"/>
        <v>0</v>
      </c>
      <c r="O430">
        <f t="shared" si="261"/>
        <v>0</v>
      </c>
      <c r="P430">
        <f t="shared" si="262"/>
        <v>0</v>
      </c>
      <c r="Q430">
        <f t="shared" si="263"/>
        <v>0</v>
      </c>
      <c r="R430">
        <f t="shared" si="264"/>
        <v>0</v>
      </c>
      <c r="S430">
        <f t="shared" si="265"/>
        <v>0</v>
      </c>
      <c r="T430" s="27">
        <f t="shared" si="289"/>
        <v>0</v>
      </c>
      <c r="U430">
        <f t="shared" si="266"/>
        <v>0</v>
      </c>
      <c r="V430">
        <f t="shared" si="267"/>
        <v>0</v>
      </c>
      <c r="W430">
        <f t="shared" si="268"/>
        <v>0</v>
      </c>
      <c r="X430">
        <f t="shared" si="269"/>
        <v>0</v>
      </c>
      <c r="Y430">
        <f t="shared" si="270"/>
        <v>0</v>
      </c>
      <c r="Z430">
        <f t="shared" si="271"/>
        <v>0</v>
      </c>
      <c r="AA430">
        <f t="shared" si="272"/>
        <v>0</v>
      </c>
      <c r="AB430" s="23">
        <f t="shared" si="290"/>
        <v>0</v>
      </c>
      <c r="AC430">
        <f t="shared" si="273"/>
        <v>0</v>
      </c>
      <c r="AD430">
        <f t="shared" si="274"/>
        <v>0</v>
      </c>
      <c r="AE430">
        <f t="shared" si="275"/>
        <v>0</v>
      </c>
      <c r="AF430">
        <f t="shared" si="276"/>
        <v>0</v>
      </c>
      <c r="AG430">
        <f t="shared" si="277"/>
        <v>0</v>
      </c>
      <c r="AH430">
        <f t="shared" si="278"/>
        <v>0</v>
      </c>
      <c r="AI430">
        <f t="shared" si="279"/>
        <v>0</v>
      </c>
      <c r="AJ430" s="19">
        <f t="shared" si="291"/>
        <v>0</v>
      </c>
      <c r="AK430">
        <f t="shared" si="280"/>
        <v>0</v>
      </c>
      <c r="AL430">
        <f t="shared" si="281"/>
        <v>0</v>
      </c>
      <c r="AM430">
        <f t="shared" si="282"/>
        <v>0</v>
      </c>
      <c r="AN430">
        <f t="shared" si="283"/>
        <v>0</v>
      </c>
      <c r="AO430">
        <f t="shared" si="284"/>
        <v>0</v>
      </c>
      <c r="AP430">
        <f t="shared" si="285"/>
        <v>0</v>
      </c>
      <c r="AQ430">
        <f t="shared" si="286"/>
        <v>0</v>
      </c>
      <c r="AR430" s="125">
        <f t="shared" si="292"/>
        <v>0</v>
      </c>
      <c r="AS430">
        <f t="shared" si="287"/>
        <v>0</v>
      </c>
    </row>
    <row r="431" spans="5:45" x14ac:dyDescent="0.3">
      <c r="E431" s="5">
        <f t="shared" si="293"/>
        <v>0</v>
      </c>
      <c r="F431">
        <f t="shared" si="253"/>
        <v>0</v>
      </c>
      <c r="G431">
        <f t="shared" si="254"/>
        <v>0</v>
      </c>
      <c r="H431">
        <f t="shared" si="255"/>
        <v>0</v>
      </c>
      <c r="I431">
        <f t="shared" si="256"/>
        <v>0</v>
      </c>
      <c r="J431">
        <f t="shared" si="257"/>
        <v>0</v>
      </c>
      <c r="K431">
        <f t="shared" si="258"/>
        <v>0</v>
      </c>
      <c r="L431" s="31">
        <f t="shared" si="288"/>
        <v>0</v>
      </c>
      <c r="M431">
        <f t="shared" si="259"/>
        <v>0</v>
      </c>
      <c r="N431">
        <f t="shared" si="260"/>
        <v>0</v>
      </c>
      <c r="O431">
        <f t="shared" si="261"/>
        <v>0</v>
      </c>
      <c r="P431">
        <f t="shared" si="262"/>
        <v>0</v>
      </c>
      <c r="Q431">
        <f t="shared" si="263"/>
        <v>0</v>
      </c>
      <c r="R431">
        <f t="shared" si="264"/>
        <v>0</v>
      </c>
      <c r="S431">
        <f t="shared" si="265"/>
        <v>0</v>
      </c>
      <c r="T431" s="27">
        <f t="shared" si="289"/>
        <v>0</v>
      </c>
      <c r="U431">
        <f t="shared" si="266"/>
        <v>0</v>
      </c>
      <c r="V431">
        <f t="shared" si="267"/>
        <v>0</v>
      </c>
      <c r="W431">
        <f t="shared" si="268"/>
        <v>0</v>
      </c>
      <c r="X431">
        <f t="shared" si="269"/>
        <v>0</v>
      </c>
      <c r="Y431">
        <f t="shared" si="270"/>
        <v>0</v>
      </c>
      <c r="Z431">
        <f t="shared" si="271"/>
        <v>0</v>
      </c>
      <c r="AA431">
        <f t="shared" si="272"/>
        <v>0</v>
      </c>
      <c r="AB431" s="23">
        <f t="shared" si="290"/>
        <v>0</v>
      </c>
      <c r="AC431">
        <f t="shared" si="273"/>
        <v>0</v>
      </c>
      <c r="AD431">
        <f t="shared" si="274"/>
        <v>0</v>
      </c>
      <c r="AE431">
        <f t="shared" si="275"/>
        <v>0</v>
      </c>
      <c r="AF431">
        <f t="shared" si="276"/>
        <v>0</v>
      </c>
      <c r="AG431">
        <f t="shared" si="277"/>
        <v>0</v>
      </c>
      <c r="AH431">
        <f t="shared" si="278"/>
        <v>0</v>
      </c>
      <c r="AI431">
        <f t="shared" si="279"/>
        <v>0</v>
      </c>
      <c r="AJ431" s="19">
        <f t="shared" si="291"/>
        <v>0</v>
      </c>
      <c r="AK431">
        <f t="shared" si="280"/>
        <v>0</v>
      </c>
      <c r="AL431">
        <f t="shared" si="281"/>
        <v>0</v>
      </c>
      <c r="AM431">
        <f t="shared" si="282"/>
        <v>0</v>
      </c>
      <c r="AN431">
        <f t="shared" si="283"/>
        <v>0</v>
      </c>
      <c r="AO431">
        <f t="shared" si="284"/>
        <v>0</v>
      </c>
      <c r="AP431">
        <f t="shared" si="285"/>
        <v>0</v>
      </c>
      <c r="AQ431">
        <f t="shared" si="286"/>
        <v>0</v>
      </c>
      <c r="AR431" s="125">
        <f t="shared" si="292"/>
        <v>0</v>
      </c>
      <c r="AS431">
        <f t="shared" si="287"/>
        <v>0</v>
      </c>
    </row>
    <row r="432" spans="5:45" x14ac:dyDescent="0.3">
      <c r="E432" s="5">
        <f t="shared" si="293"/>
        <v>0</v>
      </c>
      <c r="F432">
        <f t="shared" si="253"/>
        <v>0</v>
      </c>
      <c r="G432">
        <f t="shared" si="254"/>
        <v>0</v>
      </c>
      <c r="H432">
        <f t="shared" si="255"/>
        <v>0</v>
      </c>
      <c r="I432">
        <f t="shared" si="256"/>
        <v>0</v>
      </c>
      <c r="J432">
        <f t="shared" si="257"/>
        <v>0</v>
      </c>
      <c r="K432">
        <f t="shared" si="258"/>
        <v>0</v>
      </c>
      <c r="L432" s="31">
        <f t="shared" si="288"/>
        <v>0</v>
      </c>
      <c r="M432">
        <f t="shared" si="259"/>
        <v>0</v>
      </c>
      <c r="N432">
        <f t="shared" si="260"/>
        <v>0</v>
      </c>
      <c r="O432">
        <f t="shared" si="261"/>
        <v>0</v>
      </c>
      <c r="P432">
        <f t="shared" si="262"/>
        <v>0</v>
      </c>
      <c r="Q432">
        <f t="shared" si="263"/>
        <v>0</v>
      </c>
      <c r="R432">
        <f t="shared" si="264"/>
        <v>0</v>
      </c>
      <c r="S432">
        <f t="shared" si="265"/>
        <v>0</v>
      </c>
      <c r="T432" s="27">
        <f t="shared" si="289"/>
        <v>0</v>
      </c>
      <c r="U432">
        <f t="shared" si="266"/>
        <v>0</v>
      </c>
      <c r="V432">
        <f t="shared" si="267"/>
        <v>0</v>
      </c>
      <c r="W432">
        <f t="shared" si="268"/>
        <v>0</v>
      </c>
      <c r="X432">
        <f t="shared" si="269"/>
        <v>0</v>
      </c>
      <c r="Y432">
        <f t="shared" si="270"/>
        <v>0</v>
      </c>
      <c r="Z432">
        <f t="shared" si="271"/>
        <v>0</v>
      </c>
      <c r="AA432">
        <f t="shared" si="272"/>
        <v>0</v>
      </c>
      <c r="AB432" s="23">
        <f t="shared" si="290"/>
        <v>0</v>
      </c>
      <c r="AC432">
        <f t="shared" si="273"/>
        <v>0</v>
      </c>
      <c r="AD432">
        <f t="shared" si="274"/>
        <v>0</v>
      </c>
      <c r="AE432">
        <f t="shared" si="275"/>
        <v>0</v>
      </c>
      <c r="AF432">
        <f t="shared" si="276"/>
        <v>0</v>
      </c>
      <c r="AG432">
        <f t="shared" si="277"/>
        <v>0</v>
      </c>
      <c r="AH432">
        <f t="shared" si="278"/>
        <v>0</v>
      </c>
      <c r="AI432">
        <f t="shared" si="279"/>
        <v>0</v>
      </c>
      <c r="AJ432" s="19">
        <f t="shared" si="291"/>
        <v>0</v>
      </c>
      <c r="AK432">
        <f t="shared" si="280"/>
        <v>0</v>
      </c>
      <c r="AL432">
        <f t="shared" si="281"/>
        <v>0</v>
      </c>
      <c r="AM432">
        <f t="shared" si="282"/>
        <v>0</v>
      </c>
      <c r="AN432">
        <f t="shared" si="283"/>
        <v>0</v>
      </c>
      <c r="AO432">
        <f t="shared" si="284"/>
        <v>0</v>
      </c>
      <c r="AP432">
        <f t="shared" si="285"/>
        <v>0</v>
      </c>
      <c r="AQ432">
        <f t="shared" si="286"/>
        <v>0</v>
      </c>
      <c r="AR432" s="125">
        <f t="shared" si="292"/>
        <v>0</v>
      </c>
      <c r="AS432">
        <f t="shared" si="287"/>
        <v>0</v>
      </c>
    </row>
    <row r="433" spans="5:45" x14ac:dyDescent="0.3">
      <c r="E433" s="5">
        <f t="shared" si="293"/>
        <v>0</v>
      </c>
      <c r="F433">
        <f t="shared" si="253"/>
        <v>0</v>
      </c>
      <c r="G433">
        <f t="shared" si="254"/>
        <v>0</v>
      </c>
      <c r="H433">
        <f t="shared" si="255"/>
        <v>0</v>
      </c>
      <c r="I433">
        <f t="shared" si="256"/>
        <v>0</v>
      </c>
      <c r="J433">
        <f t="shared" si="257"/>
        <v>0</v>
      </c>
      <c r="K433">
        <f t="shared" si="258"/>
        <v>0</v>
      </c>
      <c r="L433" s="31">
        <f t="shared" si="288"/>
        <v>0</v>
      </c>
      <c r="M433">
        <f t="shared" si="259"/>
        <v>0</v>
      </c>
      <c r="N433">
        <f t="shared" si="260"/>
        <v>0</v>
      </c>
      <c r="O433">
        <f t="shared" si="261"/>
        <v>0</v>
      </c>
      <c r="P433">
        <f t="shared" si="262"/>
        <v>0</v>
      </c>
      <c r="Q433">
        <f t="shared" si="263"/>
        <v>0</v>
      </c>
      <c r="R433">
        <f t="shared" si="264"/>
        <v>0</v>
      </c>
      <c r="S433">
        <f t="shared" si="265"/>
        <v>0</v>
      </c>
      <c r="T433" s="27">
        <f t="shared" si="289"/>
        <v>0</v>
      </c>
      <c r="U433">
        <f t="shared" si="266"/>
        <v>0</v>
      </c>
      <c r="V433">
        <f t="shared" si="267"/>
        <v>0</v>
      </c>
      <c r="W433">
        <f t="shared" si="268"/>
        <v>0</v>
      </c>
      <c r="X433">
        <f t="shared" si="269"/>
        <v>0</v>
      </c>
      <c r="Y433">
        <f t="shared" si="270"/>
        <v>0</v>
      </c>
      <c r="Z433">
        <f t="shared" si="271"/>
        <v>0</v>
      </c>
      <c r="AA433">
        <f t="shared" si="272"/>
        <v>0</v>
      </c>
      <c r="AB433" s="23">
        <f t="shared" si="290"/>
        <v>0</v>
      </c>
      <c r="AC433">
        <f t="shared" si="273"/>
        <v>0</v>
      </c>
      <c r="AD433">
        <f t="shared" si="274"/>
        <v>0</v>
      </c>
      <c r="AE433">
        <f t="shared" si="275"/>
        <v>0</v>
      </c>
      <c r="AF433">
        <f t="shared" si="276"/>
        <v>0</v>
      </c>
      <c r="AG433">
        <f t="shared" si="277"/>
        <v>0</v>
      </c>
      <c r="AH433">
        <f t="shared" si="278"/>
        <v>0</v>
      </c>
      <c r="AI433">
        <f t="shared" si="279"/>
        <v>0</v>
      </c>
      <c r="AJ433" s="19">
        <f t="shared" si="291"/>
        <v>0</v>
      </c>
      <c r="AK433">
        <f t="shared" si="280"/>
        <v>0</v>
      </c>
      <c r="AL433">
        <f t="shared" si="281"/>
        <v>0</v>
      </c>
      <c r="AM433">
        <f t="shared" si="282"/>
        <v>0</v>
      </c>
      <c r="AN433">
        <f t="shared" si="283"/>
        <v>0</v>
      </c>
      <c r="AO433">
        <f t="shared" si="284"/>
        <v>0</v>
      </c>
      <c r="AP433">
        <f t="shared" si="285"/>
        <v>0</v>
      </c>
      <c r="AQ433">
        <f t="shared" si="286"/>
        <v>0</v>
      </c>
      <c r="AR433" s="125">
        <f t="shared" si="292"/>
        <v>0</v>
      </c>
      <c r="AS433">
        <f t="shared" si="287"/>
        <v>0</v>
      </c>
    </row>
    <row r="434" spans="5:45" x14ac:dyDescent="0.3">
      <c r="E434" s="5">
        <f t="shared" si="293"/>
        <v>0</v>
      </c>
      <c r="F434">
        <f t="shared" si="253"/>
        <v>0</v>
      </c>
      <c r="G434">
        <f t="shared" si="254"/>
        <v>0</v>
      </c>
      <c r="H434">
        <f t="shared" si="255"/>
        <v>0</v>
      </c>
      <c r="I434">
        <f t="shared" si="256"/>
        <v>0</v>
      </c>
      <c r="J434">
        <f t="shared" si="257"/>
        <v>0</v>
      </c>
      <c r="K434">
        <f t="shared" si="258"/>
        <v>0</v>
      </c>
      <c r="L434" s="31">
        <f t="shared" si="288"/>
        <v>0</v>
      </c>
      <c r="M434">
        <f t="shared" si="259"/>
        <v>0</v>
      </c>
      <c r="N434">
        <f t="shared" si="260"/>
        <v>0</v>
      </c>
      <c r="O434">
        <f t="shared" si="261"/>
        <v>0</v>
      </c>
      <c r="P434">
        <f t="shared" si="262"/>
        <v>0</v>
      </c>
      <c r="Q434">
        <f t="shared" si="263"/>
        <v>0</v>
      </c>
      <c r="R434">
        <f t="shared" si="264"/>
        <v>0</v>
      </c>
      <c r="S434">
        <f t="shared" si="265"/>
        <v>0</v>
      </c>
      <c r="T434" s="27">
        <f t="shared" si="289"/>
        <v>0</v>
      </c>
      <c r="U434">
        <f t="shared" si="266"/>
        <v>0</v>
      </c>
      <c r="V434">
        <f t="shared" si="267"/>
        <v>0</v>
      </c>
      <c r="W434">
        <f t="shared" si="268"/>
        <v>0</v>
      </c>
      <c r="X434">
        <f t="shared" si="269"/>
        <v>0</v>
      </c>
      <c r="Y434">
        <f t="shared" si="270"/>
        <v>0</v>
      </c>
      <c r="Z434">
        <f t="shared" si="271"/>
        <v>0</v>
      </c>
      <c r="AA434">
        <f t="shared" si="272"/>
        <v>0</v>
      </c>
      <c r="AB434" s="23">
        <f t="shared" si="290"/>
        <v>0</v>
      </c>
      <c r="AC434">
        <f t="shared" si="273"/>
        <v>0</v>
      </c>
      <c r="AD434">
        <f t="shared" si="274"/>
        <v>0</v>
      </c>
      <c r="AE434">
        <f t="shared" si="275"/>
        <v>0</v>
      </c>
      <c r="AF434">
        <f t="shared" si="276"/>
        <v>0</v>
      </c>
      <c r="AG434">
        <f t="shared" si="277"/>
        <v>0</v>
      </c>
      <c r="AH434">
        <f t="shared" si="278"/>
        <v>0</v>
      </c>
      <c r="AI434">
        <f t="shared" si="279"/>
        <v>0</v>
      </c>
      <c r="AJ434" s="19">
        <f t="shared" si="291"/>
        <v>0</v>
      </c>
      <c r="AK434">
        <f t="shared" si="280"/>
        <v>0</v>
      </c>
      <c r="AL434">
        <f t="shared" si="281"/>
        <v>0</v>
      </c>
      <c r="AM434">
        <f t="shared" si="282"/>
        <v>0</v>
      </c>
      <c r="AN434">
        <f t="shared" si="283"/>
        <v>0</v>
      </c>
      <c r="AO434">
        <f t="shared" si="284"/>
        <v>0</v>
      </c>
      <c r="AP434">
        <f t="shared" si="285"/>
        <v>0</v>
      </c>
      <c r="AQ434">
        <f t="shared" si="286"/>
        <v>0</v>
      </c>
      <c r="AR434" s="125">
        <f t="shared" si="292"/>
        <v>0</v>
      </c>
      <c r="AS434">
        <f t="shared" si="287"/>
        <v>0</v>
      </c>
    </row>
    <row r="435" spans="5:45" x14ac:dyDescent="0.3">
      <c r="E435" s="5">
        <f t="shared" si="293"/>
        <v>0</v>
      </c>
      <c r="F435">
        <f t="shared" si="253"/>
        <v>0</v>
      </c>
      <c r="G435">
        <f t="shared" si="254"/>
        <v>0</v>
      </c>
      <c r="H435">
        <f t="shared" si="255"/>
        <v>0</v>
      </c>
      <c r="I435">
        <f t="shared" si="256"/>
        <v>0</v>
      </c>
      <c r="J435">
        <f t="shared" si="257"/>
        <v>0</v>
      </c>
      <c r="K435">
        <f t="shared" si="258"/>
        <v>0</v>
      </c>
      <c r="L435" s="31">
        <f t="shared" si="288"/>
        <v>0</v>
      </c>
      <c r="M435">
        <f t="shared" si="259"/>
        <v>0</v>
      </c>
      <c r="N435">
        <f t="shared" si="260"/>
        <v>0</v>
      </c>
      <c r="O435">
        <f t="shared" si="261"/>
        <v>0</v>
      </c>
      <c r="P435">
        <f t="shared" si="262"/>
        <v>0</v>
      </c>
      <c r="Q435">
        <f t="shared" si="263"/>
        <v>0</v>
      </c>
      <c r="R435">
        <f t="shared" si="264"/>
        <v>0</v>
      </c>
      <c r="S435">
        <f t="shared" si="265"/>
        <v>0</v>
      </c>
      <c r="T435" s="27">
        <f t="shared" si="289"/>
        <v>0</v>
      </c>
      <c r="U435">
        <f t="shared" si="266"/>
        <v>0</v>
      </c>
      <c r="V435">
        <f t="shared" si="267"/>
        <v>0</v>
      </c>
      <c r="W435">
        <f t="shared" si="268"/>
        <v>0</v>
      </c>
      <c r="X435">
        <f t="shared" si="269"/>
        <v>0</v>
      </c>
      <c r="Y435">
        <f t="shared" si="270"/>
        <v>0</v>
      </c>
      <c r="Z435">
        <f t="shared" si="271"/>
        <v>0</v>
      </c>
      <c r="AA435">
        <f t="shared" si="272"/>
        <v>0</v>
      </c>
      <c r="AB435" s="23">
        <f t="shared" si="290"/>
        <v>0</v>
      </c>
      <c r="AC435">
        <f t="shared" si="273"/>
        <v>0</v>
      </c>
      <c r="AD435">
        <f t="shared" si="274"/>
        <v>0</v>
      </c>
      <c r="AE435">
        <f t="shared" si="275"/>
        <v>0</v>
      </c>
      <c r="AF435">
        <f t="shared" si="276"/>
        <v>0</v>
      </c>
      <c r="AG435">
        <f t="shared" si="277"/>
        <v>0</v>
      </c>
      <c r="AH435">
        <f t="shared" si="278"/>
        <v>0</v>
      </c>
      <c r="AI435">
        <f t="shared" si="279"/>
        <v>0</v>
      </c>
      <c r="AJ435" s="19">
        <f t="shared" si="291"/>
        <v>0</v>
      </c>
      <c r="AK435">
        <f t="shared" si="280"/>
        <v>0</v>
      </c>
      <c r="AL435">
        <f t="shared" si="281"/>
        <v>0</v>
      </c>
      <c r="AM435">
        <f t="shared" si="282"/>
        <v>0</v>
      </c>
      <c r="AN435">
        <f t="shared" si="283"/>
        <v>0</v>
      </c>
      <c r="AO435">
        <f t="shared" si="284"/>
        <v>0</v>
      </c>
      <c r="AP435">
        <f t="shared" si="285"/>
        <v>0</v>
      </c>
      <c r="AQ435">
        <f t="shared" si="286"/>
        <v>0</v>
      </c>
      <c r="AR435" s="125">
        <f t="shared" si="292"/>
        <v>0</v>
      </c>
      <c r="AS435">
        <f t="shared" si="287"/>
        <v>0</v>
      </c>
    </row>
    <row r="436" spans="5:45" x14ac:dyDescent="0.3">
      <c r="E436" s="5">
        <f t="shared" si="293"/>
        <v>0</v>
      </c>
      <c r="F436">
        <f t="shared" si="253"/>
        <v>0</v>
      </c>
      <c r="G436">
        <f t="shared" si="254"/>
        <v>0</v>
      </c>
      <c r="H436">
        <f t="shared" si="255"/>
        <v>0</v>
      </c>
      <c r="I436">
        <f t="shared" si="256"/>
        <v>0</v>
      </c>
      <c r="J436">
        <f t="shared" si="257"/>
        <v>0</v>
      </c>
      <c r="K436">
        <f t="shared" si="258"/>
        <v>0</v>
      </c>
      <c r="L436" s="31">
        <f t="shared" si="288"/>
        <v>0</v>
      </c>
      <c r="M436">
        <f t="shared" si="259"/>
        <v>0</v>
      </c>
      <c r="N436">
        <f t="shared" si="260"/>
        <v>0</v>
      </c>
      <c r="O436">
        <f t="shared" si="261"/>
        <v>0</v>
      </c>
      <c r="P436">
        <f t="shared" si="262"/>
        <v>0</v>
      </c>
      <c r="Q436">
        <f t="shared" si="263"/>
        <v>0</v>
      </c>
      <c r="R436">
        <f t="shared" si="264"/>
        <v>0</v>
      </c>
      <c r="S436">
        <f t="shared" si="265"/>
        <v>0</v>
      </c>
      <c r="T436" s="27">
        <f t="shared" si="289"/>
        <v>0</v>
      </c>
      <c r="U436">
        <f t="shared" si="266"/>
        <v>0</v>
      </c>
      <c r="V436">
        <f t="shared" si="267"/>
        <v>0</v>
      </c>
      <c r="W436">
        <f t="shared" si="268"/>
        <v>0</v>
      </c>
      <c r="X436">
        <f t="shared" si="269"/>
        <v>0</v>
      </c>
      <c r="Y436">
        <f t="shared" si="270"/>
        <v>0</v>
      </c>
      <c r="Z436">
        <f t="shared" si="271"/>
        <v>0</v>
      </c>
      <c r="AA436">
        <f t="shared" si="272"/>
        <v>0</v>
      </c>
      <c r="AB436" s="23">
        <f t="shared" si="290"/>
        <v>0</v>
      </c>
      <c r="AC436">
        <f t="shared" si="273"/>
        <v>0</v>
      </c>
      <c r="AD436">
        <f t="shared" si="274"/>
        <v>0</v>
      </c>
      <c r="AE436">
        <f t="shared" si="275"/>
        <v>0</v>
      </c>
      <c r="AF436">
        <f t="shared" si="276"/>
        <v>0</v>
      </c>
      <c r="AG436">
        <f t="shared" si="277"/>
        <v>0</v>
      </c>
      <c r="AH436">
        <f t="shared" si="278"/>
        <v>0</v>
      </c>
      <c r="AI436">
        <f t="shared" si="279"/>
        <v>0</v>
      </c>
      <c r="AJ436" s="19">
        <f t="shared" si="291"/>
        <v>0</v>
      </c>
      <c r="AK436">
        <f t="shared" si="280"/>
        <v>0</v>
      </c>
      <c r="AL436">
        <f t="shared" si="281"/>
        <v>0</v>
      </c>
      <c r="AM436">
        <f t="shared" si="282"/>
        <v>0</v>
      </c>
      <c r="AN436">
        <f t="shared" si="283"/>
        <v>0</v>
      </c>
      <c r="AO436">
        <f t="shared" si="284"/>
        <v>0</v>
      </c>
      <c r="AP436">
        <f t="shared" si="285"/>
        <v>0</v>
      </c>
      <c r="AQ436">
        <f t="shared" si="286"/>
        <v>0</v>
      </c>
      <c r="AR436" s="125">
        <f t="shared" si="292"/>
        <v>0</v>
      </c>
      <c r="AS436">
        <f t="shared" si="287"/>
        <v>0</v>
      </c>
    </row>
    <row r="437" spans="5:45" x14ac:dyDescent="0.3">
      <c r="E437" s="5">
        <f t="shared" si="293"/>
        <v>0</v>
      </c>
      <c r="F437">
        <f t="shared" si="253"/>
        <v>0</v>
      </c>
      <c r="G437">
        <f t="shared" si="254"/>
        <v>0</v>
      </c>
      <c r="H437">
        <f t="shared" si="255"/>
        <v>0</v>
      </c>
      <c r="I437">
        <f t="shared" si="256"/>
        <v>0</v>
      </c>
      <c r="J437">
        <f t="shared" si="257"/>
        <v>0</v>
      </c>
      <c r="K437">
        <f t="shared" si="258"/>
        <v>0</v>
      </c>
      <c r="L437" s="31">
        <f t="shared" si="288"/>
        <v>0</v>
      </c>
      <c r="M437">
        <f t="shared" si="259"/>
        <v>0</v>
      </c>
      <c r="N437">
        <f t="shared" si="260"/>
        <v>0</v>
      </c>
      <c r="O437">
        <f t="shared" si="261"/>
        <v>0</v>
      </c>
      <c r="P437">
        <f t="shared" si="262"/>
        <v>0</v>
      </c>
      <c r="Q437">
        <f t="shared" si="263"/>
        <v>0</v>
      </c>
      <c r="R437">
        <f t="shared" si="264"/>
        <v>0</v>
      </c>
      <c r="S437">
        <f t="shared" si="265"/>
        <v>0</v>
      </c>
      <c r="T437" s="27">
        <f t="shared" si="289"/>
        <v>0</v>
      </c>
      <c r="U437">
        <f t="shared" si="266"/>
        <v>0</v>
      </c>
      <c r="V437">
        <f t="shared" si="267"/>
        <v>0</v>
      </c>
      <c r="W437">
        <f t="shared" si="268"/>
        <v>0</v>
      </c>
      <c r="X437">
        <f t="shared" si="269"/>
        <v>0</v>
      </c>
      <c r="Y437">
        <f t="shared" si="270"/>
        <v>0</v>
      </c>
      <c r="Z437">
        <f t="shared" si="271"/>
        <v>0</v>
      </c>
      <c r="AA437">
        <f t="shared" si="272"/>
        <v>0</v>
      </c>
      <c r="AB437" s="23">
        <f t="shared" si="290"/>
        <v>0</v>
      </c>
      <c r="AC437">
        <f t="shared" si="273"/>
        <v>0</v>
      </c>
      <c r="AD437">
        <f t="shared" si="274"/>
        <v>0</v>
      </c>
      <c r="AE437">
        <f t="shared" si="275"/>
        <v>0</v>
      </c>
      <c r="AF437">
        <f t="shared" si="276"/>
        <v>0</v>
      </c>
      <c r="AG437">
        <f t="shared" si="277"/>
        <v>0</v>
      </c>
      <c r="AH437">
        <f t="shared" si="278"/>
        <v>0</v>
      </c>
      <c r="AI437">
        <f t="shared" si="279"/>
        <v>0</v>
      </c>
      <c r="AJ437" s="19">
        <f t="shared" si="291"/>
        <v>0</v>
      </c>
      <c r="AK437">
        <f t="shared" si="280"/>
        <v>0</v>
      </c>
      <c r="AL437">
        <f t="shared" si="281"/>
        <v>0</v>
      </c>
      <c r="AM437">
        <f t="shared" si="282"/>
        <v>0</v>
      </c>
      <c r="AN437">
        <f t="shared" si="283"/>
        <v>0</v>
      </c>
      <c r="AO437">
        <f t="shared" si="284"/>
        <v>0</v>
      </c>
      <c r="AP437">
        <f t="shared" si="285"/>
        <v>0</v>
      </c>
      <c r="AQ437">
        <f t="shared" si="286"/>
        <v>0</v>
      </c>
      <c r="AR437" s="125">
        <f t="shared" si="292"/>
        <v>0</v>
      </c>
      <c r="AS437">
        <f t="shared" si="287"/>
        <v>0</v>
      </c>
    </row>
    <row r="438" spans="5:45" x14ac:dyDescent="0.3">
      <c r="E438" s="5">
        <f t="shared" si="293"/>
        <v>0</v>
      </c>
      <c r="F438">
        <f t="shared" si="253"/>
        <v>0</v>
      </c>
      <c r="G438">
        <f t="shared" si="254"/>
        <v>0</v>
      </c>
      <c r="H438">
        <f t="shared" si="255"/>
        <v>0</v>
      </c>
      <c r="I438">
        <f t="shared" si="256"/>
        <v>0</v>
      </c>
      <c r="J438">
        <f t="shared" si="257"/>
        <v>0</v>
      </c>
      <c r="K438">
        <f t="shared" si="258"/>
        <v>0</v>
      </c>
      <c r="L438" s="31">
        <f t="shared" si="288"/>
        <v>0</v>
      </c>
      <c r="M438">
        <f t="shared" si="259"/>
        <v>0</v>
      </c>
      <c r="N438">
        <f t="shared" si="260"/>
        <v>0</v>
      </c>
      <c r="O438">
        <f t="shared" si="261"/>
        <v>0</v>
      </c>
      <c r="P438">
        <f t="shared" si="262"/>
        <v>0</v>
      </c>
      <c r="Q438">
        <f t="shared" si="263"/>
        <v>0</v>
      </c>
      <c r="R438">
        <f t="shared" si="264"/>
        <v>0</v>
      </c>
      <c r="S438">
        <f t="shared" si="265"/>
        <v>0</v>
      </c>
      <c r="T438" s="27">
        <f t="shared" si="289"/>
        <v>0</v>
      </c>
      <c r="U438">
        <f t="shared" si="266"/>
        <v>0</v>
      </c>
      <c r="V438">
        <f t="shared" si="267"/>
        <v>0</v>
      </c>
      <c r="W438">
        <f t="shared" si="268"/>
        <v>0</v>
      </c>
      <c r="X438">
        <f t="shared" si="269"/>
        <v>0</v>
      </c>
      <c r="Y438">
        <f t="shared" si="270"/>
        <v>0</v>
      </c>
      <c r="Z438">
        <f t="shared" si="271"/>
        <v>0</v>
      </c>
      <c r="AA438">
        <f t="shared" si="272"/>
        <v>0</v>
      </c>
      <c r="AB438" s="23">
        <f t="shared" si="290"/>
        <v>0</v>
      </c>
      <c r="AC438">
        <f t="shared" si="273"/>
        <v>0</v>
      </c>
      <c r="AD438">
        <f t="shared" si="274"/>
        <v>0</v>
      </c>
      <c r="AE438">
        <f t="shared" si="275"/>
        <v>0</v>
      </c>
      <c r="AF438">
        <f t="shared" si="276"/>
        <v>0</v>
      </c>
      <c r="AG438">
        <f t="shared" si="277"/>
        <v>0</v>
      </c>
      <c r="AH438">
        <f t="shared" si="278"/>
        <v>0</v>
      </c>
      <c r="AI438">
        <f t="shared" si="279"/>
        <v>0</v>
      </c>
      <c r="AJ438" s="19">
        <f t="shared" si="291"/>
        <v>0</v>
      </c>
      <c r="AK438">
        <f t="shared" si="280"/>
        <v>0</v>
      </c>
      <c r="AL438">
        <f t="shared" si="281"/>
        <v>0</v>
      </c>
      <c r="AM438">
        <f t="shared" si="282"/>
        <v>0</v>
      </c>
      <c r="AN438">
        <f t="shared" si="283"/>
        <v>0</v>
      </c>
      <c r="AO438">
        <f t="shared" si="284"/>
        <v>0</v>
      </c>
      <c r="AP438">
        <f t="shared" si="285"/>
        <v>0</v>
      </c>
      <c r="AQ438">
        <f t="shared" si="286"/>
        <v>0</v>
      </c>
      <c r="AR438" s="125">
        <f t="shared" si="292"/>
        <v>0</v>
      </c>
      <c r="AS438">
        <f t="shared" si="287"/>
        <v>0</v>
      </c>
    </row>
    <row r="439" spans="5:45" x14ac:dyDescent="0.3">
      <c r="E439" s="5">
        <f t="shared" si="293"/>
        <v>0</v>
      </c>
      <c r="F439">
        <f t="shared" si="253"/>
        <v>0</v>
      </c>
      <c r="G439">
        <f t="shared" si="254"/>
        <v>0</v>
      </c>
      <c r="H439">
        <f t="shared" si="255"/>
        <v>0</v>
      </c>
      <c r="I439">
        <f t="shared" si="256"/>
        <v>0</v>
      </c>
      <c r="J439">
        <f t="shared" si="257"/>
        <v>0</v>
      </c>
      <c r="K439">
        <f t="shared" si="258"/>
        <v>0</v>
      </c>
      <c r="L439" s="31">
        <f t="shared" si="288"/>
        <v>0</v>
      </c>
      <c r="M439">
        <f t="shared" si="259"/>
        <v>0</v>
      </c>
      <c r="N439">
        <f t="shared" si="260"/>
        <v>0</v>
      </c>
      <c r="O439">
        <f t="shared" si="261"/>
        <v>0</v>
      </c>
      <c r="P439">
        <f t="shared" si="262"/>
        <v>0</v>
      </c>
      <c r="Q439">
        <f t="shared" si="263"/>
        <v>0</v>
      </c>
      <c r="R439">
        <f t="shared" si="264"/>
        <v>0</v>
      </c>
      <c r="S439">
        <f t="shared" si="265"/>
        <v>0</v>
      </c>
      <c r="T439" s="27">
        <f t="shared" si="289"/>
        <v>0</v>
      </c>
      <c r="U439">
        <f t="shared" si="266"/>
        <v>0</v>
      </c>
      <c r="V439">
        <f t="shared" si="267"/>
        <v>0</v>
      </c>
      <c r="W439">
        <f t="shared" si="268"/>
        <v>0</v>
      </c>
      <c r="X439">
        <f t="shared" si="269"/>
        <v>0</v>
      </c>
      <c r="Y439">
        <f t="shared" si="270"/>
        <v>0</v>
      </c>
      <c r="Z439">
        <f t="shared" si="271"/>
        <v>0</v>
      </c>
      <c r="AA439">
        <f t="shared" si="272"/>
        <v>0</v>
      </c>
      <c r="AB439" s="23">
        <f t="shared" si="290"/>
        <v>0</v>
      </c>
      <c r="AC439">
        <f t="shared" si="273"/>
        <v>0</v>
      </c>
      <c r="AD439">
        <f t="shared" si="274"/>
        <v>0</v>
      </c>
      <c r="AE439">
        <f t="shared" si="275"/>
        <v>0</v>
      </c>
      <c r="AF439">
        <f t="shared" si="276"/>
        <v>0</v>
      </c>
      <c r="AG439">
        <f t="shared" si="277"/>
        <v>0</v>
      </c>
      <c r="AH439">
        <f t="shared" si="278"/>
        <v>0</v>
      </c>
      <c r="AI439">
        <f t="shared" si="279"/>
        <v>0</v>
      </c>
      <c r="AJ439" s="19">
        <f t="shared" si="291"/>
        <v>0</v>
      </c>
      <c r="AK439">
        <f t="shared" si="280"/>
        <v>0</v>
      </c>
      <c r="AL439">
        <f t="shared" si="281"/>
        <v>0</v>
      </c>
      <c r="AM439">
        <f t="shared" si="282"/>
        <v>0</v>
      </c>
      <c r="AN439">
        <f t="shared" si="283"/>
        <v>0</v>
      </c>
      <c r="AO439">
        <f t="shared" si="284"/>
        <v>0</v>
      </c>
      <c r="AP439">
        <f t="shared" si="285"/>
        <v>0</v>
      </c>
      <c r="AQ439">
        <f t="shared" si="286"/>
        <v>0</v>
      </c>
      <c r="AR439" s="125">
        <f t="shared" si="292"/>
        <v>0</v>
      </c>
      <c r="AS439">
        <f t="shared" si="287"/>
        <v>0</v>
      </c>
    </row>
    <row r="440" spans="5:45" x14ac:dyDescent="0.3">
      <c r="E440" s="5">
        <f t="shared" si="293"/>
        <v>0</v>
      </c>
      <c r="F440">
        <f t="shared" si="253"/>
        <v>0</v>
      </c>
      <c r="G440">
        <f t="shared" si="254"/>
        <v>0</v>
      </c>
      <c r="H440">
        <f t="shared" si="255"/>
        <v>0</v>
      </c>
      <c r="I440">
        <f t="shared" si="256"/>
        <v>0</v>
      </c>
      <c r="J440">
        <f t="shared" si="257"/>
        <v>0</v>
      </c>
      <c r="K440">
        <f t="shared" si="258"/>
        <v>0</v>
      </c>
      <c r="L440" s="31">
        <f t="shared" si="288"/>
        <v>0</v>
      </c>
      <c r="M440">
        <f t="shared" si="259"/>
        <v>0</v>
      </c>
      <c r="N440">
        <f t="shared" si="260"/>
        <v>0</v>
      </c>
      <c r="O440">
        <f t="shared" si="261"/>
        <v>0</v>
      </c>
      <c r="P440">
        <f t="shared" si="262"/>
        <v>0</v>
      </c>
      <c r="Q440">
        <f t="shared" si="263"/>
        <v>0</v>
      </c>
      <c r="R440">
        <f t="shared" si="264"/>
        <v>0</v>
      </c>
      <c r="S440">
        <f t="shared" si="265"/>
        <v>0</v>
      </c>
      <c r="T440" s="27">
        <f t="shared" si="289"/>
        <v>0</v>
      </c>
      <c r="U440">
        <f t="shared" si="266"/>
        <v>0</v>
      </c>
      <c r="V440">
        <f t="shared" si="267"/>
        <v>0</v>
      </c>
      <c r="W440">
        <f t="shared" si="268"/>
        <v>0</v>
      </c>
      <c r="X440">
        <f t="shared" si="269"/>
        <v>0</v>
      </c>
      <c r="Y440">
        <f t="shared" si="270"/>
        <v>0</v>
      </c>
      <c r="Z440">
        <f t="shared" si="271"/>
        <v>0</v>
      </c>
      <c r="AA440">
        <f t="shared" si="272"/>
        <v>0</v>
      </c>
      <c r="AB440" s="23">
        <f t="shared" si="290"/>
        <v>0</v>
      </c>
      <c r="AC440">
        <f t="shared" si="273"/>
        <v>0</v>
      </c>
      <c r="AD440">
        <f t="shared" si="274"/>
        <v>0</v>
      </c>
      <c r="AE440">
        <f t="shared" si="275"/>
        <v>0</v>
      </c>
      <c r="AF440">
        <f t="shared" si="276"/>
        <v>0</v>
      </c>
      <c r="AG440">
        <f t="shared" si="277"/>
        <v>0</v>
      </c>
      <c r="AH440">
        <f t="shared" si="278"/>
        <v>0</v>
      </c>
      <c r="AI440">
        <f t="shared" si="279"/>
        <v>0</v>
      </c>
      <c r="AJ440" s="19">
        <f t="shared" si="291"/>
        <v>0</v>
      </c>
      <c r="AK440">
        <f t="shared" si="280"/>
        <v>0</v>
      </c>
      <c r="AL440">
        <f t="shared" si="281"/>
        <v>0</v>
      </c>
      <c r="AM440">
        <f t="shared" si="282"/>
        <v>0</v>
      </c>
      <c r="AN440">
        <f t="shared" si="283"/>
        <v>0</v>
      </c>
      <c r="AO440">
        <f t="shared" si="284"/>
        <v>0</v>
      </c>
      <c r="AP440">
        <f t="shared" si="285"/>
        <v>0</v>
      </c>
      <c r="AQ440">
        <f t="shared" si="286"/>
        <v>0</v>
      </c>
      <c r="AR440" s="125">
        <f t="shared" si="292"/>
        <v>0</v>
      </c>
      <c r="AS440">
        <f t="shared" si="287"/>
        <v>0</v>
      </c>
    </row>
    <row r="441" spans="5:45" x14ac:dyDescent="0.3">
      <c r="E441" s="5">
        <f t="shared" si="293"/>
        <v>0</v>
      </c>
      <c r="F441">
        <f t="shared" si="253"/>
        <v>0</v>
      </c>
      <c r="G441">
        <f t="shared" si="254"/>
        <v>0</v>
      </c>
      <c r="H441">
        <f t="shared" si="255"/>
        <v>0</v>
      </c>
      <c r="I441">
        <f t="shared" si="256"/>
        <v>0</v>
      </c>
      <c r="J441">
        <f t="shared" si="257"/>
        <v>0</v>
      </c>
      <c r="K441">
        <f t="shared" si="258"/>
        <v>0</v>
      </c>
      <c r="L441" s="31">
        <f t="shared" si="288"/>
        <v>0</v>
      </c>
      <c r="M441">
        <f t="shared" si="259"/>
        <v>0</v>
      </c>
      <c r="N441">
        <f t="shared" si="260"/>
        <v>0</v>
      </c>
      <c r="O441">
        <f t="shared" si="261"/>
        <v>0</v>
      </c>
      <c r="P441">
        <f t="shared" si="262"/>
        <v>0</v>
      </c>
      <c r="Q441">
        <f t="shared" si="263"/>
        <v>0</v>
      </c>
      <c r="R441">
        <f t="shared" si="264"/>
        <v>0</v>
      </c>
      <c r="S441">
        <f t="shared" si="265"/>
        <v>0</v>
      </c>
      <c r="T441" s="27">
        <f t="shared" si="289"/>
        <v>0</v>
      </c>
      <c r="U441">
        <f t="shared" si="266"/>
        <v>0</v>
      </c>
      <c r="V441">
        <f t="shared" si="267"/>
        <v>0</v>
      </c>
      <c r="W441">
        <f t="shared" si="268"/>
        <v>0</v>
      </c>
      <c r="X441">
        <f t="shared" si="269"/>
        <v>0</v>
      </c>
      <c r="Y441">
        <f t="shared" si="270"/>
        <v>0</v>
      </c>
      <c r="Z441">
        <f t="shared" si="271"/>
        <v>0</v>
      </c>
      <c r="AA441">
        <f t="shared" si="272"/>
        <v>0</v>
      </c>
      <c r="AB441" s="23">
        <f t="shared" si="290"/>
        <v>0</v>
      </c>
      <c r="AC441">
        <f t="shared" si="273"/>
        <v>0</v>
      </c>
      <c r="AD441">
        <f t="shared" si="274"/>
        <v>0</v>
      </c>
      <c r="AE441">
        <f t="shared" si="275"/>
        <v>0</v>
      </c>
      <c r="AF441">
        <f t="shared" si="276"/>
        <v>0</v>
      </c>
      <c r="AG441">
        <f t="shared" si="277"/>
        <v>0</v>
      </c>
      <c r="AH441">
        <f t="shared" si="278"/>
        <v>0</v>
      </c>
      <c r="AI441">
        <f t="shared" si="279"/>
        <v>0</v>
      </c>
      <c r="AJ441" s="19">
        <f t="shared" si="291"/>
        <v>0</v>
      </c>
      <c r="AK441">
        <f t="shared" si="280"/>
        <v>0</v>
      </c>
      <c r="AL441">
        <f t="shared" si="281"/>
        <v>0</v>
      </c>
      <c r="AM441">
        <f t="shared" si="282"/>
        <v>0</v>
      </c>
      <c r="AN441">
        <f t="shared" si="283"/>
        <v>0</v>
      </c>
      <c r="AO441">
        <f t="shared" si="284"/>
        <v>0</v>
      </c>
      <c r="AP441">
        <f t="shared" si="285"/>
        <v>0</v>
      </c>
      <c r="AQ441">
        <f t="shared" si="286"/>
        <v>0</v>
      </c>
      <c r="AR441" s="125">
        <f t="shared" si="292"/>
        <v>0</v>
      </c>
      <c r="AS441">
        <f t="shared" si="287"/>
        <v>0</v>
      </c>
    </row>
    <row r="442" spans="5:45" x14ac:dyDescent="0.3">
      <c r="E442" s="5">
        <f t="shared" si="293"/>
        <v>0</v>
      </c>
      <c r="F442">
        <f t="shared" si="253"/>
        <v>0</v>
      </c>
      <c r="G442">
        <f t="shared" si="254"/>
        <v>0</v>
      </c>
      <c r="H442">
        <f t="shared" si="255"/>
        <v>0</v>
      </c>
      <c r="I442">
        <f t="shared" si="256"/>
        <v>0</v>
      </c>
      <c r="J442">
        <f t="shared" si="257"/>
        <v>0</v>
      </c>
      <c r="K442">
        <f t="shared" si="258"/>
        <v>0</v>
      </c>
      <c r="L442" s="31">
        <f t="shared" si="288"/>
        <v>0</v>
      </c>
      <c r="M442">
        <f t="shared" si="259"/>
        <v>0</v>
      </c>
      <c r="N442">
        <f t="shared" si="260"/>
        <v>0</v>
      </c>
      <c r="O442">
        <f t="shared" si="261"/>
        <v>0</v>
      </c>
      <c r="P442">
        <f t="shared" si="262"/>
        <v>0</v>
      </c>
      <c r="Q442">
        <f t="shared" si="263"/>
        <v>0</v>
      </c>
      <c r="R442">
        <f t="shared" si="264"/>
        <v>0</v>
      </c>
      <c r="S442">
        <f t="shared" si="265"/>
        <v>0</v>
      </c>
      <c r="T442" s="27">
        <f t="shared" si="289"/>
        <v>0</v>
      </c>
      <c r="U442">
        <f t="shared" si="266"/>
        <v>0</v>
      </c>
      <c r="V442">
        <f t="shared" si="267"/>
        <v>0</v>
      </c>
      <c r="W442">
        <f t="shared" si="268"/>
        <v>0</v>
      </c>
      <c r="X442">
        <f t="shared" si="269"/>
        <v>0</v>
      </c>
      <c r="Y442">
        <f t="shared" si="270"/>
        <v>0</v>
      </c>
      <c r="Z442">
        <f t="shared" si="271"/>
        <v>0</v>
      </c>
      <c r="AA442">
        <f t="shared" si="272"/>
        <v>0</v>
      </c>
      <c r="AB442" s="23">
        <f t="shared" si="290"/>
        <v>0</v>
      </c>
      <c r="AC442">
        <f t="shared" si="273"/>
        <v>0</v>
      </c>
      <c r="AD442">
        <f t="shared" si="274"/>
        <v>0</v>
      </c>
      <c r="AE442">
        <f t="shared" si="275"/>
        <v>0</v>
      </c>
      <c r="AF442">
        <f t="shared" si="276"/>
        <v>0</v>
      </c>
      <c r="AG442">
        <f t="shared" si="277"/>
        <v>0</v>
      </c>
      <c r="AH442">
        <f t="shared" si="278"/>
        <v>0</v>
      </c>
      <c r="AI442">
        <f t="shared" si="279"/>
        <v>0</v>
      </c>
      <c r="AJ442" s="19">
        <f t="shared" si="291"/>
        <v>0</v>
      </c>
      <c r="AK442">
        <f t="shared" si="280"/>
        <v>0</v>
      </c>
      <c r="AL442">
        <f t="shared" si="281"/>
        <v>0</v>
      </c>
      <c r="AM442">
        <f t="shared" si="282"/>
        <v>0</v>
      </c>
      <c r="AN442">
        <f t="shared" si="283"/>
        <v>0</v>
      </c>
      <c r="AO442">
        <f t="shared" si="284"/>
        <v>0</v>
      </c>
      <c r="AP442">
        <f t="shared" si="285"/>
        <v>0</v>
      </c>
      <c r="AQ442">
        <f t="shared" si="286"/>
        <v>0</v>
      </c>
      <c r="AR442" s="125">
        <f t="shared" si="292"/>
        <v>0</v>
      </c>
      <c r="AS442">
        <f t="shared" si="287"/>
        <v>0</v>
      </c>
    </row>
    <row r="443" spans="5:45" x14ac:dyDescent="0.3">
      <c r="E443" s="5">
        <f t="shared" si="293"/>
        <v>0</v>
      </c>
      <c r="F443">
        <f t="shared" si="253"/>
        <v>0</v>
      </c>
      <c r="G443">
        <f t="shared" si="254"/>
        <v>0</v>
      </c>
      <c r="H443">
        <f t="shared" si="255"/>
        <v>0</v>
      </c>
      <c r="I443">
        <f t="shared" si="256"/>
        <v>0</v>
      </c>
      <c r="J443">
        <f t="shared" si="257"/>
        <v>0</v>
      </c>
      <c r="K443">
        <f t="shared" si="258"/>
        <v>0</v>
      </c>
      <c r="L443" s="31">
        <f t="shared" si="288"/>
        <v>0</v>
      </c>
      <c r="M443">
        <f t="shared" si="259"/>
        <v>0</v>
      </c>
      <c r="N443">
        <f t="shared" si="260"/>
        <v>0</v>
      </c>
      <c r="O443">
        <f t="shared" si="261"/>
        <v>0</v>
      </c>
      <c r="P443">
        <f t="shared" si="262"/>
        <v>0</v>
      </c>
      <c r="Q443">
        <f t="shared" si="263"/>
        <v>0</v>
      </c>
      <c r="R443">
        <f t="shared" si="264"/>
        <v>0</v>
      </c>
      <c r="S443">
        <f t="shared" si="265"/>
        <v>0</v>
      </c>
      <c r="T443" s="27">
        <f t="shared" si="289"/>
        <v>0</v>
      </c>
      <c r="U443">
        <f t="shared" si="266"/>
        <v>0</v>
      </c>
      <c r="V443">
        <f t="shared" si="267"/>
        <v>0</v>
      </c>
      <c r="W443">
        <f t="shared" si="268"/>
        <v>0</v>
      </c>
      <c r="X443">
        <f t="shared" si="269"/>
        <v>0</v>
      </c>
      <c r="Y443">
        <f t="shared" si="270"/>
        <v>0</v>
      </c>
      <c r="Z443">
        <f t="shared" si="271"/>
        <v>0</v>
      </c>
      <c r="AA443">
        <f t="shared" si="272"/>
        <v>0</v>
      </c>
      <c r="AB443" s="23">
        <f t="shared" si="290"/>
        <v>0</v>
      </c>
      <c r="AC443">
        <f t="shared" si="273"/>
        <v>0</v>
      </c>
      <c r="AD443">
        <f t="shared" si="274"/>
        <v>0</v>
      </c>
      <c r="AE443">
        <f t="shared" si="275"/>
        <v>0</v>
      </c>
      <c r="AF443">
        <f t="shared" si="276"/>
        <v>0</v>
      </c>
      <c r="AG443">
        <f t="shared" si="277"/>
        <v>0</v>
      </c>
      <c r="AH443">
        <f t="shared" si="278"/>
        <v>0</v>
      </c>
      <c r="AI443">
        <f t="shared" si="279"/>
        <v>0</v>
      </c>
      <c r="AJ443" s="19">
        <f t="shared" si="291"/>
        <v>0</v>
      </c>
      <c r="AK443">
        <f t="shared" si="280"/>
        <v>0</v>
      </c>
      <c r="AL443">
        <f t="shared" si="281"/>
        <v>0</v>
      </c>
      <c r="AM443">
        <f t="shared" si="282"/>
        <v>0</v>
      </c>
      <c r="AN443">
        <f t="shared" si="283"/>
        <v>0</v>
      </c>
      <c r="AO443">
        <f t="shared" si="284"/>
        <v>0</v>
      </c>
      <c r="AP443">
        <f t="shared" si="285"/>
        <v>0</v>
      </c>
      <c r="AQ443">
        <f t="shared" si="286"/>
        <v>0</v>
      </c>
      <c r="AR443" s="125">
        <f t="shared" si="292"/>
        <v>0</v>
      </c>
      <c r="AS443">
        <f t="shared" si="287"/>
        <v>0</v>
      </c>
    </row>
    <row r="444" spans="5:45" x14ac:dyDescent="0.3">
      <c r="E444" s="5">
        <f t="shared" si="293"/>
        <v>0</v>
      </c>
      <c r="F444">
        <f t="shared" si="253"/>
        <v>0</v>
      </c>
      <c r="G444">
        <f t="shared" si="254"/>
        <v>0</v>
      </c>
      <c r="H444">
        <f t="shared" si="255"/>
        <v>0</v>
      </c>
      <c r="I444">
        <f t="shared" si="256"/>
        <v>0</v>
      </c>
      <c r="J444">
        <f t="shared" si="257"/>
        <v>0</v>
      </c>
      <c r="K444">
        <f t="shared" si="258"/>
        <v>0</v>
      </c>
      <c r="L444" s="31">
        <f t="shared" si="288"/>
        <v>0</v>
      </c>
      <c r="M444">
        <f t="shared" si="259"/>
        <v>0</v>
      </c>
      <c r="N444">
        <f t="shared" si="260"/>
        <v>0</v>
      </c>
      <c r="O444">
        <f t="shared" si="261"/>
        <v>0</v>
      </c>
      <c r="P444">
        <f t="shared" si="262"/>
        <v>0</v>
      </c>
      <c r="Q444">
        <f t="shared" si="263"/>
        <v>0</v>
      </c>
      <c r="R444">
        <f t="shared" si="264"/>
        <v>0</v>
      </c>
      <c r="S444">
        <f t="shared" si="265"/>
        <v>0</v>
      </c>
      <c r="T444" s="27">
        <f t="shared" si="289"/>
        <v>0</v>
      </c>
      <c r="U444">
        <f t="shared" si="266"/>
        <v>0</v>
      </c>
      <c r="V444">
        <f t="shared" si="267"/>
        <v>0</v>
      </c>
      <c r="W444">
        <f t="shared" si="268"/>
        <v>0</v>
      </c>
      <c r="X444">
        <f t="shared" si="269"/>
        <v>0</v>
      </c>
      <c r="Y444">
        <f t="shared" si="270"/>
        <v>0</v>
      </c>
      <c r="Z444">
        <f t="shared" si="271"/>
        <v>0</v>
      </c>
      <c r="AA444">
        <f t="shared" si="272"/>
        <v>0</v>
      </c>
      <c r="AB444" s="23">
        <f t="shared" si="290"/>
        <v>0</v>
      </c>
      <c r="AC444">
        <f t="shared" si="273"/>
        <v>0</v>
      </c>
      <c r="AD444">
        <f t="shared" si="274"/>
        <v>0</v>
      </c>
      <c r="AE444">
        <f t="shared" si="275"/>
        <v>0</v>
      </c>
      <c r="AF444">
        <f t="shared" si="276"/>
        <v>0</v>
      </c>
      <c r="AG444">
        <f t="shared" si="277"/>
        <v>0</v>
      </c>
      <c r="AH444">
        <f t="shared" si="278"/>
        <v>0</v>
      </c>
      <c r="AI444">
        <f t="shared" si="279"/>
        <v>0</v>
      </c>
      <c r="AJ444" s="19">
        <f t="shared" si="291"/>
        <v>0</v>
      </c>
      <c r="AK444">
        <f t="shared" si="280"/>
        <v>0</v>
      </c>
      <c r="AL444">
        <f t="shared" si="281"/>
        <v>0</v>
      </c>
      <c r="AM444">
        <f t="shared" si="282"/>
        <v>0</v>
      </c>
      <c r="AN444">
        <f t="shared" si="283"/>
        <v>0</v>
      </c>
      <c r="AO444">
        <f t="shared" si="284"/>
        <v>0</v>
      </c>
      <c r="AP444">
        <f t="shared" si="285"/>
        <v>0</v>
      </c>
      <c r="AQ444">
        <f t="shared" si="286"/>
        <v>0</v>
      </c>
      <c r="AR444" s="125">
        <f t="shared" si="292"/>
        <v>0</v>
      </c>
      <c r="AS444">
        <f t="shared" si="287"/>
        <v>0</v>
      </c>
    </row>
    <row r="445" spans="5:45" x14ac:dyDescent="0.3">
      <c r="E445" s="5">
        <f t="shared" si="293"/>
        <v>0</v>
      </c>
      <c r="F445">
        <f t="shared" si="253"/>
        <v>0</v>
      </c>
      <c r="G445">
        <f t="shared" si="254"/>
        <v>0</v>
      </c>
      <c r="H445">
        <f t="shared" si="255"/>
        <v>0</v>
      </c>
      <c r="I445">
        <f t="shared" si="256"/>
        <v>0</v>
      </c>
      <c r="J445">
        <f t="shared" si="257"/>
        <v>0</v>
      </c>
      <c r="K445">
        <f t="shared" si="258"/>
        <v>0</v>
      </c>
      <c r="L445" s="31">
        <f t="shared" si="288"/>
        <v>0</v>
      </c>
      <c r="M445">
        <f t="shared" si="259"/>
        <v>0</v>
      </c>
      <c r="N445">
        <f t="shared" si="260"/>
        <v>0</v>
      </c>
      <c r="O445">
        <f t="shared" si="261"/>
        <v>0</v>
      </c>
      <c r="P445">
        <f t="shared" si="262"/>
        <v>0</v>
      </c>
      <c r="Q445">
        <f t="shared" si="263"/>
        <v>0</v>
      </c>
      <c r="R445">
        <f t="shared" si="264"/>
        <v>0</v>
      </c>
      <c r="S445">
        <f t="shared" si="265"/>
        <v>0</v>
      </c>
      <c r="T445" s="27">
        <f t="shared" si="289"/>
        <v>0</v>
      </c>
      <c r="U445">
        <f t="shared" si="266"/>
        <v>0</v>
      </c>
      <c r="V445">
        <f t="shared" si="267"/>
        <v>0</v>
      </c>
      <c r="W445">
        <f t="shared" si="268"/>
        <v>0</v>
      </c>
      <c r="X445">
        <f t="shared" si="269"/>
        <v>0</v>
      </c>
      <c r="Y445">
        <f t="shared" si="270"/>
        <v>0</v>
      </c>
      <c r="Z445">
        <f t="shared" si="271"/>
        <v>0</v>
      </c>
      <c r="AA445">
        <f t="shared" si="272"/>
        <v>0</v>
      </c>
      <c r="AB445" s="23">
        <f t="shared" si="290"/>
        <v>0</v>
      </c>
      <c r="AC445">
        <f t="shared" si="273"/>
        <v>0</v>
      </c>
      <c r="AD445">
        <f t="shared" si="274"/>
        <v>0</v>
      </c>
      <c r="AE445">
        <f t="shared" si="275"/>
        <v>0</v>
      </c>
      <c r="AF445">
        <f t="shared" si="276"/>
        <v>0</v>
      </c>
      <c r="AG445">
        <f t="shared" si="277"/>
        <v>0</v>
      </c>
      <c r="AH445">
        <f t="shared" si="278"/>
        <v>0</v>
      </c>
      <c r="AI445">
        <f t="shared" si="279"/>
        <v>0</v>
      </c>
      <c r="AJ445" s="19">
        <f t="shared" si="291"/>
        <v>0</v>
      </c>
      <c r="AK445">
        <f t="shared" si="280"/>
        <v>0</v>
      </c>
      <c r="AL445">
        <f t="shared" si="281"/>
        <v>0</v>
      </c>
      <c r="AM445">
        <f t="shared" si="282"/>
        <v>0</v>
      </c>
      <c r="AN445">
        <f t="shared" si="283"/>
        <v>0</v>
      </c>
      <c r="AO445">
        <f t="shared" si="284"/>
        <v>0</v>
      </c>
      <c r="AP445">
        <f t="shared" si="285"/>
        <v>0</v>
      </c>
      <c r="AQ445">
        <f t="shared" si="286"/>
        <v>0</v>
      </c>
      <c r="AR445" s="125">
        <f t="shared" si="292"/>
        <v>0</v>
      </c>
      <c r="AS445">
        <f t="shared" si="287"/>
        <v>0</v>
      </c>
    </row>
    <row r="446" spans="5:45" x14ac:dyDescent="0.3">
      <c r="E446" s="5">
        <f t="shared" si="293"/>
        <v>0</v>
      </c>
      <c r="F446">
        <f t="shared" si="253"/>
        <v>0</v>
      </c>
      <c r="G446">
        <f t="shared" si="254"/>
        <v>0</v>
      </c>
      <c r="H446">
        <f t="shared" si="255"/>
        <v>0</v>
      </c>
      <c r="I446">
        <f t="shared" si="256"/>
        <v>0</v>
      </c>
      <c r="J446">
        <f t="shared" si="257"/>
        <v>0</v>
      </c>
      <c r="K446">
        <f t="shared" si="258"/>
        <v>0</v>
      </c>
      <c r="L446" s="31">
        <f t="shared" si="288"/>
        <v>0</v>
      </c>
      <c r="M446">
        <f t="shared" si="259"/>
        <v>0</v>
      </c>
      <c r="N446">
        <f t="shared" si="260"/>
        <v>0</v>
      </c>
      <c r="O446">
        <f t="shared" si="261"/>
        <v>0</v>
      </c>
      <c r="P446">
        <f t="shared" si="262"/>
        <v>0</v>
      </c>
      <c r="Q446">
        <f t="shared" si="263"/>
        <v>0</v>
      </c>
      <c r="R446">
        <f t="shared" si="264"/>
        <v>0</v>
      </c>
      <c r="S446">
        <f t="shared" si="265"/>
        <v>0</v>
      </c>
      <c r="T446" s="27">
        <f t="shared" si="289"/>
        <v>0</v>
      </c>
      <c r="U446">
        <f t="shared" si="266"/>
        <v>0</v>
      </c>
      <c r="V446">
        <f t="shared" si="267"/>
        <v>0</v>
      </c>
      <c r="W446">
        <f t="shared" si="268"/>
        <v>0</v>
      </c>
      <c r="X446">
        <f t="shared" si="269"/>
        <v>0</v>
      </c>
      <c r="Y446">
        <f t="shared" si="270"/>
        <v>0</v>
      </c>
      <c r="Z446">
        <f t="shared" si="271"/>
        <v>0</v>
      </c>
      <c r="AA446">
        <f t="shared" si="272"/>
        <v>0</v>
      </c>
      <c r="AB446" s="23">
        <f t="shared" si="290"/>
        <v>0</v>
      </c>
      <c r="AC446">
        <f t="shared" si="273"/>
        <v>0</v>
      </c>
      <c r="AD446">
        <f t="shared" si="274"/>
        <v>0</v>
      </c>
      <c r="AE446">
        <f t="shared" si="275"/>
        <v>0</v>
      </c>
      <c r="AF446">
        <f t="shared" si="276"/>
        <v>0</v>
      </c>
      <c r="AG446">
        <f t="shared" si="277"/>
        <v>0</v>
      </c>
      <c r="AH446">
        <f t="shared" si="278"/>
        <v>0</v>
      </c>
      <c r="AI446">
        <f t="shared" si="279"/>
        <v>0</v>
      </c>
      <c r="AJ446" s="19">
        <f t="shared" si="291"/>
        <v>0</v>
      </c>
      <c r="AK446">
        <f t="shared" si="280"/>
        <v>0</v>
      </c>
      <c r="AL446">
        <f t="shared" si="281"/>
        <v>0</v>
      </c>
      <c r="AM446">
        <f t="shared" si="282"/>
        <v>0</v>
      </c>
      <c r="AN446">
        <f t="shared" si="283"/>
        <v>0</v>
      </c>
      <c r="AO446">
        <f t="shared" si="284"/>
        <v>0</v>
      </c>
      <c r="AP446">
        <f t="shared" si="285"/>
        <v>0</v>
      </c>
      <c r="AQ446">
        <f t="shared" si="286"/>
        <v>0</v>
      </c>
      <c r="AR446" s="125">
        <f t="shared" si="292"/>
        <v>0</v>
      </c>
      <c r="AS446">
        <f t="shared" si="287"/>
        <v>0</v>
      </c>
    </row>
    <row r="447" spans="5:45" x14ac:dyDescent="0.3">
      <c r="E447" s="5">
        <f t="shared" si="293"/>
        <v>0</v>
      </c>
      <c r="F447">
        <f t="shared" si="253"/>
        <v>0</v>
      </c>
      <c r="G447">
        <f t="shared" si="254"/>
        <v>0</v>
      </c>
      <c r="H447">
        <f t="shared" si="255"/>
        <v>0</v>
      </c>
      <c r="I447">
        <f t="shared" si="256"/>
        <v>0</v>
      </c>
      <c r="J447">
        <f t="shared" si="257"/>
        <v>0</v>
      </c>
      <c r="K447">
        <f t="shared" si="258"/>
        <v>0</v>
      </c>
      <c r="L447" s="31">
        <f t="shared" si="288"/>
        <v>0</v>
      </c>
      <c r="M447">
        <f t="shared" si="259"/>
        <v>0</v>
      </c>
      <c r="N447">
        <f t="shared" si="260"/>
        <v>0</v>
      </c>
      <c r="O447">
        <f t="shared" si="261"/>
        <v>0</v>
      </c>
      <c r="P447">
        <f t="shared" si="262"/>
        <v>0</v>
      </c>
      <c r="Q447">
        <f t="shared" si="263"/>
        <v>0</v>
      </c>
      <c r="R447">
        <f t="shared" si="264"/>
        <v>0</v>
      </c>
      <c r="S447">
        <f t="shared" si="265"/>
        <v>0</v>
      </c>
      <c r="T447" s="27">
        <f t="shared" si="289"/>
        <v>0</v>
      </c>
      <c r="U447">
        <f t="shared" si="266"/>
        <v>0</v>
      </c>
      <c r="V447">
        <f t="shared" si="267"/>
        <v>0</v>
      </c>
      <c r="W447">
        <f t="shared" si="268"/>
        <v>0</v>
      </c>
      <c r="X447">
        <f t="shared" si="269"/>
        <v>0</v>
      </c>
      <c r="Y447">
        <f t="shared" si="270"/>
        <v>0</v>
      </c>
      <c r="Z447">
        <f t="shared" si="271"/>
        <v>0</v>
      </c>
      <c r="AA447">
        <f t="shared" si="272"/>
        <v>0</v>
      </c>
      <c r="AB447" s="23">
        <f t="shared" si="290"/>
        <v>0</v>
      </c>
      <c r="AC447">
        <f t="shared" si="273"/>
        <v>0</v>
      </c>
      <c r="AD447">
        <f t="shared" si="274"/>
        <v>0</v>
      </c>
      <c r="AE447">
        <f t="shared" si="275"/>
        <v>0</v>
      </c>
      <c r="AF447">
        <f t="shared" si="276"/>
        <v>0</v>
      </c>
      <c r="AG447">
        <f t="shared" si="277"/>
        <v>0</v>
      </c>
      <c r="AH447">
        <f t="shared" si="278"/>
        <v>0</v>
      </c>
      <c r="AI447">
        <f t="shared" si="279"/>
        <v>0</v>
      </c>
      <c r="AJ447" s="19">
        <f t="shared" si="291"/>
        <v>0</v>
      </c>
      <c r="AK447">
        <f t="shared" si="280"/>
        <v>0</v>
      </c>
      <c r="AL447">
        <f t="shared" si="281"/>
        <v>0</v>
      </c>
      <c r="AM447">
        <f t="shared" si="282"/>
        <v>0</v>
      </c>
      <c r="AN447">
        <f t="shared" si="283"/>
        <v>0</v>
      </c>
      <c r="AO447">
        <f t="shared" si="284"/>
        <v>0</v>
      </c>
      <c r="AP447">
        <f t="shared" si="285"/>
        <v>0</v>
      </c>
      <c r="AQ447">
        <f t="shared" si="286"/>
        <v>0</v>
      </c>
      <c r="AR447" s="125">
        <f t="shared" si="292"/>
        <v>0</v>
      </c>
      <c r="AS447">
        <f t="shared" si="287"/>
        <v>0</v>
      </c>
    </row>
    <row r="448" spans="5:45" x14ac:dyDescent="0.3">
      <c r="E448" s="5">
        <f t="shared" si="293"/>
        <v>0</v>
      </c>
      <c r="F448">
        <f t="shared" si="253"/>
        <v>0</v>
      </c>
      <c r="G448">
        <f t="shared" si="254"/>
        <v>0</v>
      </c>
      <c r="H448">
        <f t="shared" si="255"/>
        <v>0</v>
      </c>
      <c r="I448">
        <f t="shared" si="256"/>
        <v>0</v>
      </c>
      <c r="J448">
        <f t="shared" si="257"/>
        <v>0</v>
      </c>
      <c r="K448">
        <f t="shared" si="258"/>
        <v>0</v>
      </c>
      <c r="L448" s="31">
        <f t="shared" si="288"/>
        <v>0</v>
      </c>
      <c r="M448">
        <f t="shared" si="259"/>
        <v>0</v>
      </c>
      <c r="N448">
        <f t="shared" si="260"/>
        <v>0</v>
      </c>
      <c r="O448">
        <f t="shared" si="261"/>
        <v>0</v>
      </c>
      <c r="P448">
        <f t="shared" si="262"/>
        <v>0</v>
      </c>
      <c r="Q448">
        <f t="shared" si="263"/>
        <v>0</v>
      </c>
      <c r="R448">
        <f t="shared" si="264"/>
        <v>0</v>
      </c>
      <c r="S448">
        <f t="shared" si="265"/>
        <v>0</v>
      </c>
      <c r="T448" s="27">
        <f t="shared" si="289"/>
        <v>0</v>
      </c>
      <c r="U448">
        <f t="shared" si="266"/>
        <v>0</v>
      </c>
      <c r="V448">
        <f t="shared" si="267"/>
        <v>0</v>
      </c>
      <c r="W448">
        <f t="shared" si="268"/>
        <v>0</v>
      </c>
      <c r="X448">
        <f t="shared" si="269"/>
        <v>0</v>
      </c>
      <c r="Y448">
        <f t="shared" si="270"/>
        <v>0</v>
      </c>
      <c r="Z448">
        <f t="shared" si="271"/>
        <v>0</v>
      </c>
      <c r="AA448">
        <f t="shared" si="272"/>
        <v>0</v>
      </c>
      <c r="AB448" s="23">
        <f t="shared" si="290"/>
        <v>0</v>
      </c>
      <c r="AC448">
        <f t="shared" si="273"/>
        <v>0</v>
      </c>
      <c r="AD448">
        <f t="shared" si="274"/>
        <v>0</v>
      </c>
      <c r="AE448">
        <f t="shared" si="275"/>
        <v>0</v>
      </c>
      <c r="AF448">
        <f t="shared" si="276"/>
        <v>0</v>
      </c>
      <c r="AG448">
        <f t="shared" si="277"/>
        <v>0</v>
      </c>
      <c r="AH448">
        <f t="shared" si="278"/>
        <v>0</v>
      </c>
      <c r="AI448">
        <f t="shared" si="279"/>
        <v>0</v>
      </c>
      <c r="AJ448" s="19">
        <f t="shared" si="291"/>
        <v>0</v>
      </c>
      <c r="AK448">
        <f t="shared" si="280"/>
        <v>0</v>
      </c>
      <c r="AL448">
        <f t="shared" si="281"/>
        <v>0</v>
      </c>
      <c r="AM448">
        <f t="shared" si="282"/>
        <v>0</v>
      </c>
      <c r="AN448">
        <f t="shared" si="283"/>
        <v>0</v>
      </c>
      <c r="AO448">
        <f t="shared" si="284"/>
        <v>0</v>
      </c>
      <c r="AP448">
        <f t="shared" si="285"/>
        <v>0</v>
      </c>
      <c r="AQ448">
        <f t="shared" si="286"/>
        <v>0</v>
      </c>
      <c r="AR448" s="125">
        <f t="shared" si="292"/>
        <v>0</v>
      </c>
      <c r="AS448">
        <f t="shared" si="287"/>
        <v>0</v>
      </c>
    </row>
    <row r="449" spans="5:45" x14ac:dyDescent="0.3">
      <c r="E449" s="5">
        <f t="shared" si="293"/>
        <v>0</v>
      </c>
      <c r="F449">
        <f t="shared" si="253"/>
        <v>0</v>
      </c>
      <c r="G449">
        <f t="shared" si="254"/>
        <v>0</v>
      </c>
      <c r="H449">
        <f t="shared" si="255"/>
        <v>0</v>
      </c>
      <c r="I449">
        <f t="shared" si="256"/>
        <v>0</v>
      </c>
      <c r="J449">
        <f t="shared" si="257"/>
        <v>0</v>
      </c>
      <c r="K449">
        <f t="shared" si="258"/>
        <v>0</v>
      </c>
      <c r="L449" s="31">
        <f t="shared" si="288"/>
        <v>0</v>
      </c>
      <c r="M449">
        <f t="shared" si="259"/>
        <v>0</v>
      </c>
      <c r="N449">
        <f t="shared" si="260"/>
        <v>0</v>
      </c>
      <c r="O449">
        <f t="shared" si="261"/>
        <v>0</v>
      </c>
      <c r="P449">
        <f t="shared" si="262"/>
        <v>0</v>
      </c>
      <c r="Q449">
        <f t="shared" si="263"/>
        <v>0</v>
      </c>
      <c r="R449">
        <f t="shared" si="264"/>
        <v>0</v>
      </c>
      <c r="S449">
        <f t="shared" si="265"/>
        <v>0</v>
      </c>
      <c r="T449" s="27">
        <f t="shared" si="289"/>
        <v>0</v>
      </c>
      <c r="U449">
        <f t="shared" si="266"/>
        <v>0</v>
      </c>
      <c r="V449">
        <f t="shared" si="267"/>
        <v>0</v>
      </c>
      <c r="W449">
        <f t="shared" si="268"/>
        <v>0</v>
      </c>
      <c r="X449">
        <f t="shared" si="269"/>
        <v>0</v>
      </c>
      <c r="Y449">
        <f t="shared" si="270"/>
        <v>0</v>
      </c>
      <c r="Z449">
        <f t="shared" si="271"/>
        <v>0</v>
      </c>
      <c r="AA449">
        <f t="shared" si="272"/>
        <v>0</v>
      </c>
      <c r="AB449" s="23">
        <f t="shared" si="290"/>
        <v>0</v>
      </c>
      <c r="AC449">
        <f t="shared" si="273"/>
        <v>0</v>
      </c>
      <c r="AD449">
        <f t="shared" si="274"/>
        <v>0</v>
      </c>
      <c r="AE449">
        <f t="shared" si="275"/>
        <v>0</v>
      </c>
      <c r="AF449">
        <f t="shared" si="276"/>
        <v>0</v>
      </c>
      <c r="AG449">
        <f t="shared" si="277"/>
        <v>0</v>
      </c>
      <c r="AH449">
        <f t="shared" si="278"/>
        <v>0</v>
      </c>
      <c r="AI449">
        <f t="shared" si="279"/>
        <v>0</v>
      </c>
      <c r="AJ449" s="19">
        <f t="shared" si="291"/>
        <v>0</v>
      </c>
      <c r="AK449">
        <f t="shared" si="280"/>
        <v>0</v>
      </c>
      <c r="AL449">
        <f t="shared" si="281"/>
        <v>0</v>
      </c>
      <c r="AM449">
        <f t="shared" si="282"/>
        <v>0</v>
      </c>
      <c r="AN449">
        <f t="shared" si="283"/>
        <v>0</v>
      </c>
      <c r="AO449">
        <f t="shared" si="284"/>
        <v>0</v>
      </c>
      <c r="AP449">
        <f t="shared" si="285"/>
        <v>0</v>
      </c>
      <c r="AQ449">
        <f t="shared" si="286"/>
        <v>0</v>
      </c>
      <c r="AR449" s="125">
        <f t="shared" si="292"/>
        <v>0</v>
      </c>
      <c r="AS449">
        <f t="shared" si="287"/>
        <v>0</v>
      </c>
    </row>
    <row r="450" spans="5:45" x14ac:dyDescent="0.3">
      <c r="E450" s="5">
        <f t="shared" si="293"/>
        <v>0</v>
      </c>
      <c r="F450">
        <f t="shared" si="253"/>
        <v>0</v>
      </c>
      <c r="G450">
        <f t="shared" si="254"/>
        <v>0</v>
      </c>
      <c r="H450">
        <f t="shared" si="255"/>
        <v>0</v>
      </c>
      <c r="I450">
        <f t="shared" si="256"/>
        <v>0</v>
      </c>
      <c r="J450">
        <f t="shared" si="257"/>
        <v>0</v>
      </c>
      <c r="K450">
        <f t="shared" si="258"/>
        <v>0</v>
      </c>
      <c r="L450" s="31">
        <f t="shared" si="288"/>
        <v>0</v>
      </c>
      <c r="M450">
        <f t="shared" si="259"/>
        <v>0</v>
      </c>
      <c r="N450">
        <f t="shared" si="260"/>
        <v>0</v>
      </c>
      <c r="O450">
        <f t="shared" si="261"/>
        <v>0</v>
      </c>
      <c r="P450">
        <f t="shared" si="262"/>
        <v>0</v>
      </c>
      <c r="Q450">
        <f t="shared" si="263"/>
        <v>0</v>
      </c>
      <c r="R450">
        <f t="shared" si="264"/>
        <v>0</v>
      </c>
      <c r="S450">
        <f t="shared" si="265"/>
        <v>0</v>
      </c>
      <c r="T450" s="27">
        <f t="shared" si="289"/>
        <v>0</v>
      </c>
      <c r="U450">
        <f t="shared" si="266"/>
        <v>0</v>
      </c>
      <c r="V450">
        <f t="shared" si="267"/>
        <v>0</v>
      </c>
      <c r="W450">
        <f t="shared" si="268"/>
        <v>0</v>
      </c>
      <c r="X450">
        <f t="shared" si="269"/>
        <v>0</v>
      </c>
      <c r="Y450">
        <f t="shared" si="270"/>
        <v>0</v>
      </c>
      <c r="Z450">
        <f t="shared" si="271"/>
        <v>0</v>
      </c>
      <c r="AA450">
        <f t="shared" si="272"/>
        <v>0</v>
      </c>
      <c r="AB450" s="23">
        <f t="shared" si="290"/>
        <v>0</v>
      </c>
      <c r="AC450">
        <f t="shared" si="273"/>
        <v>0</v>
      </c>
      <c r="AD450">
        <f t="shared" si="274"/>
        <v>0</v>
      </c>
      <c r="AE450">
        <f t="shared" si="275"/>
        <v>0</v>
      </c>
      <c r="AF450">
        <f t="shared" si="276"/>
        <v>0</v>
      </c>
      <c r="AG450">
        <f t="shared" si="277"/>
        <v>0</v>
      </c>
      <c r="AH450">
        <f t="shared" si="278"/>
        <v>0</v>
      </c>
      <c r="AI450">
        <f t="shared" si="279"/>
        <v>0</v>
      </c>
      <c r="AJ450" s="19">
        <f t="shared" si="291"/>
        <v>0</v>
      </c>
      <c r="AK450">
        <f t="shared" si="280"/>
        <v>0</v>
      </c>
      <c r="AL450">
        <f t="shared" si="281"/>
        <v>0</v>
      </c>
      <c r="AM450">
        <f t="shared" si="282"/>
        <v>0</v>
      </c>
      <c r="AN450">
        <f t="shared" si="283"/>
        <v>0</v>
      </c>
      <c r="AO450">
        <f t="shared" si="284"/>
        <v>0</v>
      </c>
      <c r="AP450">
        <f t="shared" si="285"/>
        <v>0</v>
      </c>
      <c r="AQ450">
        <f t="shared" si="286"/>
        <v>0</v>
      </c>
      <c r="AR450" s="125">
        <f t="shared" si="292"/>
        <v>0</v>
      </c>
      <c r="AS450">
        <f t="shared" si="287"/>
        <v>0</v>
      </c>
    </row>
    <row r="451" spans="5:45" x14ac:dyDescent="0.3">
      <c r="E451" s="5">
        <f t="shared" si="293"/>
        <v>0</v>
      </c>
      <c r="F451">
        <f t="shared" si="253"/>
        <v>0</v>
      </c>
      <c r="G451">
        <f t="shared" si="254"/>
        <v>0</v>
      </c>
      <c r="H451">
        <f t="shared" si="255"/>
        <v>0</v>
      </c>
      <c r="I451">
        <f t="shared" si="256"/>
        <v>0</v>
      </c>
      <c r="J451">
        <f t="shared" si="257"/>
        <v>0</v>
      </c>
      <c r="K451">
        <f t="shared" si="258"/>
        <v>0</v>
      </c>
      <c r="L451" s="31">
        <f t="shared" si="288"/>
        <v>0</v>
      </c>
      <c r="M451">
        <f t="shared" si="259"/>
        <v>0</v>
      </c>
      <c r="N451">
        <f t="shared" si="260"/>
        <v>0</v>
      </c>
      <c r="O451">
        <f t="shared" si="261"/>
        <v>0</v>
      </c>
      <c r="P451">
        <f t="shared" si="262"/>
        <v>0</v>
      </c>
      <c r="Q451">
        <f t="shared" si="263"/>
        <v>0</v>
      </c>
      <c r="R451">
        <f t="shared" si="264"/>
        <v>0</v>
      </c>
      <c r="S451">
        <f t="shared" si="265"/>
        <v>0</v>
      </c>
      <c r="T451" s="27">
        <f t="shared" si="289"/>
        <v>0</v>
      </c>
      <c r="U451">
        <f t="shared" si="266"/>
        <v>0</v>
      </c>
      <c r="V451">
        <f t="shared" si="267"/>
        <v>0</v>
      </c>
      <c r="W451">
        <f t="shared" si="268"/>
        <v>0</v>
      </c>
      <c r="X451">
        <f t="shared" si="269"/>
        <v>0</v>
      </c>
      <c r="Y451">
        <f t="shared" si="270"/>
        <v>0</v>
      </c>
      <c r="Z451">
        <f t="shared" si="271"/>
        <v>0</v>
      </c>
      <c r="AA451">
        <f t="shared" si="272"/>
        <v>0</v>
      </c>
      <c r="AB451" s="23">
        <f t="shared" si="290"/>
        <v>0</v>
      </c>
      <c r="AC451">
        <f t="shared" si="273"/>
        <v>0</v>
      </c>
      <c r="AD451">
        <f t="shared" si="274"/>
        <v>0</v>
      </c>
      <c r="AE451">
        <f t="shared" si="275"/>
        <v>0</v>
      </c>
      <c r="AF451">
        <f t="shared" si="276"/>
        <v>0</v>
      </c>
      <c r="AG451">
        <f t="shared" si="277"/>
        <v>0</v>
      </c>
      <c r="AH451">
        <f t="shared" si="278"/>
        <v>0</v>
      </c>
      <c r="AI451">
        <f t="shared" si="279"/>
        <v>0</v>
      </c>
      <c r="AJ451" s="19">
        <f t="shared" si="291"/>
        <v>0</v>
      </c>
      <c r="AK451">
        <f t="shared" si="280"/>
        <v>0</v>
      </c>
      <c r="AL451">
        <f t="shared" si="281"/>
        <v>0</v>
      </c>
      <c r="AM451">
        <f t="shared" si="282"/>
        <v>0</v>
      </c>
      <c r="AN451">
        <f t="shared" si="283"/>
        <v>0</v>
      </c>
      <c r="AO451">
        <f t="shared" si="284"/>
        <v>0</v>
      </c>
      <c r="AP451">
        <f t="shared" si="285"/>
        <v>0</v>
      </c>
      <c r="AQ451">
        <f t="shared" si="286"/>
        <v>0</v>
      </c>
      <c r="AR451" s="125">
        <f t="shared" si="292"/>
        <v>0</v>
      </c>
      <c r="AS451">
        <f t="shared" si="287"/>
        <v>0</v>
      </c>
    </row>
    <row r="452" spans="5:45" x14ac:dyDescent="0.3">
      <c r="E452" s="5">
        <f t="shared" si="293"/>
        <v>0</v>
      </c>
      <c r="F452">
        <f t="shared" si="253"/>
        <v>0</v>
      </c>
      <c r="G452">
        <f t="shared" si="254"/>
        <v>0</v>
      </c>
      <c r="H452">
        <f t="shared" si="255"/>
        <v>0</v>
      </c>
      <c r="I452">
        <f t="shared" si="256"/>
        <v>0</v>
      </c>
      <c r="J452">
        <f t="shared" si="257"/>
        <v>0</v>
      </c>
      <c r="K452">
        <f t="shared" si="258"/>
        <v>0</v>
      </c>
      <c r="L452" s="31">
        <f t="shared" si="288"/>
        <v>0</v>
      </c>
      <c r="M452">
        <f t="shared" si="259"/>
        <v>0</v>
      </c>
      <c r="N452">
        <f t="shared" si="260"/>
        <v>0</v>
      </c>
      <c r="O452">
        <f t="shared" si="261"/>
        <v>0</v>
      </c>
      <c r="P452">
        <f t="shared" si="262"/>
        <v>0</v>
      </c>
      <c r="Q452">
        <f t="shared" si="263"/>
        <v>0</v>
      </c>
      <c r="R452">
        <f t="shared" si="264"/>
        <v>0</v>
      </c>
      <c r="S452">
        <f t="shared" si="265"/>
        <v>0</v>
      </c>
      <c r="T452" s="27">
        <f t="shared" si="289"/>
        <v>0</v>
      </c>
      <c r="U452">
        <f t="shared" si="266"/>
        <v>0</v>
      </c>
      <c r="V452">
        <f t="shared" si="267"/>
        <v>0</v>
      </c>
      <c r="W452">
        <f t="shared" si="268"/>
        <v>0</v>
      </c>
      <c r="X452">
        <f t="shared" si="269"/>
        <v>0</v>
      </c>
      <c r="Y452">
        <f t="shared" si="270"/>
        <v>0</v>
      </c>
      <c r="Z452">
        <f t="shared" si="271"/>
        <v>0</v>
      </c>
      <c r="AA452">
        <f t="shared" si="272"/>
        <v>0</v>
      </c>
      <c r="AB452" s="23">
        <f t="shared" si="290"/>
        <v>0</v>
      </c>
      <c r="AC452">
        <f t="shared" si="273"/>
        <v>0</v>
      </c>
      <c r="AD452">
        <f t="shared" si="274"/>
        <v>0</v>
      </c>
      <c r="AE452">
        <f t="shared" si="275"/>
        <v>0</v>
      </c>
      <c r="AF452">
        <f t="shared" si="276"/>
        <v>0</v>
      </c>
      <c r="AG452">
        <f t="shared" si="277"/>
        <v>0</v>
      </c>
      <c r="AH452">
        <f t="shared" si="278"/>
        <v>0</v>
      </c>
      <c r="AI452">
        <f t="shared" si="279"/>
        <v>0</v>
      </c>
      <c r="AJ452" s="19">
        <f t="shared" si="291"/>
        <v>0</v>
      </c>
      <c r="AK452">
        <f t="shared" si="280"/>
        <v>0</v>
      </c>
      <c r="AL452">
        <f t="shared" si="281"/>
        <v>0</v>
      </c>
      <c r="AM452">
        <f t="shared" si="282"/>
        <v>0</v>
      </c>
      <c r="AN452">
        <f t="shared" si="283"/>
        <v>0</v>
      </c>
      <c r="AO452">
        <f t="shared" si="284"/>
        <v>0</v>
      </c>
      <c r="AP452">
        <f t="shared" si="285"/>
        <v>0</v>
      </c>
      <c r="AQ452">
        <f t="shared" si="286"/>
        <v>0</v>
      </c>
      <c r="AR452" s="125">
        <f t="shared" si="292"/>
        <v>0</v>
      </c>
      <c r="AS452">
        <f t="shared" si="287"/>
        <v>0</v>
      </c>
    </row>
    <row r="453" spans="5:45" x14ac:dyDescent="0.3">
      <c r="E453" s="5">
        <f t="shared" si="293"/>
        <v>0</v>
      </c>
      <c r="F453">
        <f t="shared" ref="F453:F516" si="294">K453*$F$3</f>
        <v>0</v>
      </c>
      <c r="G453">
        <f t="shared" ref="G453:G516" si="295">K453*$G$2</f>
        <v>0</v>
      </c>
      <c r="H453">
        <f t="shared" ref="H453:H516" si="296">K453*$H$2</f>
        <v>0</v>
      </c>
      <c r="I453">
        <f t="shared" ref="I453:I516" si="297">K453*$I$2</f>
        <v>0</v>
      </c>
      <c r="J453">
        <f t="shared" ref="J453:J516" si="298">K453*$J$2</f>
        <v>0</v>
      </c>
      <c r="K453">
        <f t="shared" ref="K453:K516" si="299">E453*$J$1</f>
        <v>0</v>
      </c>
      <c r="L453" s="31">
        <f t="shared" si="288"/>
        <v>0</v>
      </c>
      <c r="M453">
        <f t="shared" ref="M453:M516" si="300">S453*$M$3</f>
        <v>0</v>
      </c>
      <c r="N453">
        <f t="shared" ref="N453:N516" si="301">S453*$N$2</f>
        <v>0</v>
      </c>
      <c r="O453">
        <f t="shared" ref="O453:O516" si="302">S453*$O$2</f>
        <v>0</v>
      </c>
      <c r="P453">
        <f t="shared" ref="P453:P516" si="303">S453*$P$2</f>
        <v>0</v>
      </c>
      <c r="Q453">
        <f t="shared" ref="Q453:Q516" si="304">S453*$Q$2</f>
        <v>0</v>
      </c>
      <c r="R453">
        <f t="shared" ref="R453:R516" si="305">S453*$R$3</f>
        <v>0</v>
      </c>
      <c r="S453">
        <f t="shared" ref="S453:S516" si="306">E453*$S$1</f>
        <v>0</v>
      </c>
      <c r="T453" s="27">
        <f t="shared" si="289"/>
        <v>0</v>
      </c>
      <c r="U453">
        <f t="shared" ref="U453:U516" si="307">AA453*$U$3</f>
        <v>0</v>
      </c>
      <c r="V453">
        <f t="shared" ref="V453:V516" si="308">AA453*$V$3</f>
        <v>0</v>
      </c>
      <c r="W453">
        <f t="shared" ref="W453:W516" si="309">AA453*$W$3</f>
        <v>0</v>
      </c>
      <c r="X453">
        <f t="shared" ref="X453:X516" si="310">AA453*$X$3</f>
        <v>0</v>
      </c>
      <c r="Y453">
        <f t="shared" ref="Y453:Y516" si="311">AA453*$Y$3</f>
        <v>0</v>
      </c>
      <c r="Z453">
        <f t="shared" ref="Z453:Z516" si="312">AA453*$Z$3</f>
        <v>0</v>
      </c>
      <c r="AA453">
        <f t="shared" ref="AA453:AA516" si="313">E453*$AA$1</f>
        <v>0</v>
      </c>
      <c r="AB453" s="23">
        <f t="shared" si="290"/>
        <v>0</v>
      </c>
      <c r="AC453">
        <f t="shared" ref="AC453:AC516" si="314">AI453*$AC$3</f>
        <v>0</v>
      </c>
      <c r="AD453">
        <f t="shared" ref="AD453:AD516" si="315">AI453*$AD$3</f>
        <v>0</v>
      </c>
      <c r="AE453">
        <f t="shared" ref="AE453:AE516" si="316">AI453*$AE$3</f>
        <v>0</v>
      </c>
      <c r="AF453">
        <f t="shared" ref="AF453:AF516" si="317">AI453*$AF$3</f>
        <v>0</v>
      </c>
      <c r="AG453">
        <f t="shared" ref="AG453:AG516" si="318">AI453*$AG$3</f>
        <v>0</v>
      </c>
      <c r="AH453">
        <f t="shared" ref="AH453:AH516" si="319">AI453*$AH$3</f>
        <v>0</v>
      </c>
      <c r="AI453">
        <f t="shared" ref="AI453:AI516" si="320">E453*$AI$1</f>
        <v>0</v>
      </c>
      <c r="AJ453" s="19">
        <f t="shared" si="291"/>
        <v>0</v>
      </c>
      <c r="AK453">
        <f t="shared" ref="AK453:AK516" si="321">AQ453*$AK$3</f>
        <v>0</v>
      </c>
      <c r="AL453">
        <f t="shared" ref="AL453:AL516" si="322">AQ453*$AL$3</f>
        <v>0</v>
      </c>
      <c r="AM453">
        <f t="shared" ref="AM453:AM516" si="323">AQ453*$AM$3</f>
        <v>0</v>
      </c>
      <c r="AN453">
        <f t="shared" ref="AN453:AN516" si="324">AQ453*$AN$3</f>
        <v>0</v>
      </c>
      <c r="AO453">
        <f t="shared" ref="AO453:AO516" si="325">AQ453*$AO$3</f>
        <v>0</v>
      </c>
      <c r="AP453">
        <f t="shared" ref="AP453:AP516" si="326">AQ453*$AP$3</f>
        <v>0</v>
      </c>
      <c r="AQ453">
        <f t="shared" ref="AQ453:AQ516" si="327">E453*$AQ$1</f>
        <v>0</v>
      </c>
      <c r="AR453" s="125">
        <f t="shared" si="292"/>
        <v>0</v>
      </c>
      <c r="AS453">
        <f t="shared" ref="AS453:AS516" si="328">L453/1.21</f>
        <v>0</v>
      </c>
    </row>
    <row r="454" spans="5:45" x14ac:dyDescent="0.3">
      <c r="E454" s="5">
        <f t="shared" si="293"/>
        <v>0</v>
      </c>
      <c r="F454">
        <f t="shared" si="294"/>
        <v>0</v>
      </c>
      <c r="G454">
        <f t="shared" si="295"/>
        <v>0</v>
      </c>
      <c r="H454">
        <f t="shared" si="296"/>
        <v>0</v>
      </c>
      <c r="I454">
        <f t="shared" si="297"/>
        <v>0</v>
      </c>
      <c r="J454">
        <f t="shared" si="298"/>
        <v>0</v>
      </c>
      <c r="K454">
        <f t="shared" si="299"/>
        <v>0</v>
      </c>
      <c r="L454" s="31">
        <f t="shared" ref="L454:L517" si="329">F454+H454+J454+E454</f>
        <v>0</v>
      </c>
      <c r="M454">
        <f t="shared" si="300"/>
        <v>0</v>
      </c>
      <c r="N454">
        <f t="shared" si="301"/>
        <v>0</v>
      </c>
      <c r="O454">
        <f t="shared" si="302"/>
        <v>0</v>
      </c>
      <c r="P454">
        <f t="shared" si="303"/>
        <v>0</v>
      </c>
      <c r="Q454">
        <f t="shared" si="304"/>
        <v>0</v>
      </c>
      <c r="R454">
        <f t="shared" si="305"/>
        <v>0</v>
      </c>
      <c r="S454">
        <f t="shared" si="306"/>
        <v>0</v>
      </c>
      <c r="T454" s="27">
        <f t="shared" ref="T454:T517" si="330">R454+Q454+O454+M454+E454</f>
        <v>0</v>
      </c>
      <c r="U454">
        <f t="shared" si="307"/>
        <v>0</v>
      </c>
      <c r="V454">
        <f t="shared" si="308"/>
        <v>0</v>
      </c>
      <c r="W454">
        <f t="shared" si="309"/>
        <v>0</v>
      </c>
      <c r="X454">
        <f t="shared" si="310"/>
        <v>0</v>
      </c>
      <c r="Y454">
        <f t="shared" si="311"/>
        <v>0</v>
      </c>
      <c r="Z454">
        <f t="shared" si="312"/>
        <v>0</v>
      </c>
      <c r="AA454">
        <f t="shared" si="313"/>
        <v>0</v>
      </c>
      <c r="AB454" s="23">
        <f t="shared" ref="AB454:AB517" si="331">U454+W454+Y454+Z454+E454</f>
        <v>0</v>
      </c>
      <c r="AC454">
        <f t="shared" si="314"/>
        <v>0</v>
      </c>
      <c r="AD454">
        <f t="shared" si="315"/>
        <v>0</v>
      </c>
      <c r="AE454">
        <f t="shared" si="316"/>
        <v>0</v>
      </c>
      <c r="AF454">
        <f t="shared" si="317"/>
        <v>0</v>
      </c>
      <c r="AG454">
        <f t="shared" si="318"/>
        <v>0</v>
      </c>
      <c r="AH454">
        <f t="shared" si="319"/>
        <v>0</v>
      </c>
      <c r="AI454">
        <f t="shared" si="320"/>
        <v>0</v>
      </c>
      <c r="AJ454" s="19">
        <f t="shared" ref="AJ454:AJ517" si="332">AC454+AE454+AG454+AH454+E454</f>
        <v>0</v>
      </c>
      <c r="AK454">
        <f t="shared" si="321"/>
        <v>0</v>
      </c>
      <c r="AL454">
        <f t="shared" si="322"/>
        <v>0</v>
      </c>
      <c r="AM454">
        <f t="shared" si="323"/>
        <v>0</v>
      </c>
      <c r="AN454">
        <f t="shared" si="324"/>
        <v>0</v>
      </c>
      <c r="AO454">
        <f t="shared" si="325"/>
        <v>0</v>
      </c>
      <c r="AP454">
        <f t="shared" si="326"/>
        <v>0</v>
      </c>
      <c r="AQ454">
        <f t="shared" si="327"/>
        <v>0</v>
      </c>
      <c r="AR454" s="125">
        <f t="shared" ref="AR454:AR517" si="333">AK454+AM454+AO454+AP454+E454</f>
        <v>0</v>
      </c>
      <c r="AS454">
        <f t="shared" si="328"/>
        <v>0</v>
      </c>
    </row>
    <row r="455" spans="5:45" x14ac:dyDescent="0.3">
      <c r="E455" s="5">
        <f t="shared" si="293"/>
        <v>0</v>
      </c>
      <c r="F455">
        <f t="shared" si="294"/>
        <v>0</v>
      </c>
      <c r="G455">
        <f t="shared" si="295"/>
        <v>0</v>
      </c>
      <c r="H455">
        <f t="shared" si="296"/>
        <v>0</v>
      </c>
      <c r="I455">
        <f t="shared" si="297"/>
        <v>0</v>
      </c>
      <c r="J455">
        <f t="shared" si="298"/>
        <v>0</v>
      </c>
      <c r="K455">
        <f t="shared" si="299"/>
        <v>0</v>
      </c>
      <c r="L455" s="31">
        <f t="shared" si="329"/>
        <v>0</v>
      </c>
      <c r="M455">
        <f t="shared" si="300"/>
        <v>0</v>
      </c>
      <c r="N455">
        <f t="shared" si="301"/>
        <v>0</v>
      </c>
      <c r="O455">
        <f t="shared" si="302"/>
        <v>0</v>
      </c>
      <c r="P455">
        <f t="shared" si="303"/>
        <v>0</v>
      </c>
      <c r="Q455">
        <f t="shared" si="304"/>
        <v>0</v>
      </c>
      <c r="R455">
        <f t="shared" si="305"/>
        <v>0</v>
      </c>
      <c r="S455">
        <f t="shared" si="306"/>
        <v>0</v>
      </c>
      <c r="T455" s="27">
        <f t="shared" si="330"/>
        <v>0</v>
      </c>
      <c r="U455">
        <f t="shared" si="307"/>
        <v>0</v>
      </c>
      <c r="V455">
        <f t="shared" si="308"/>
        <v>0</v>
      </c>
      <c r="W455">
        <f t="shared" si="309"/>
        <v>0</v>
      </c>
      <c r="X455">
        <f t="shared" si="310"/>
        <v>0</v>
      </c>
      <c r="Y455">
        <f t="shared" si="311"/>
        <v>0</v>
      </c>
      <c r="Z455">
        <f t="shared" si="312"/>
        <v>0</v>
      </c>
      <c r="AA455">
        <f t="shared" si="313"/>
        <v>0</v>
      </c>
      <c r="AB455" s="23">
        <f t="shared" si="331"/>
        <v>0</v>
      </c>
      <c r="AC455">
        <f t="shared" si="314"/>
        <v>0</v>
      </c>
      <c r="AD455">
        <f t="shared" si="315"/>
        <v>0</v>
      </c>
      <c r="AE455">
        <f t="shared" si="316"/>
        <v>0</v>
      </c>
      <c r="AF455">
        <f t="shared" si="317"/>
        <v>0</v>
      </c>
      <c r="AG455">
        <f t="shared" si="318"/>
        <v>0</v>
      </c>
      <c r="AH455">
        <f t="shared" si="319"/>
        <v>0</v>
      </c>
      <c r="AI455">
        <f t="shared" si="320"/>
        <v>0</v>
      </c>
      <c r="AJ455" s="19">
        <f t="shared" si="332"/>
        <v>0</v>
      </c>
      <c r="AK455">
        <f t="shared" si="321"/>
        <v>0</v>
      </c>
      <c r="AL455">
        <f t="shared" si="322"/>
        <v>0</v>
      </c>
      <c r="AM455">
        <f t="shared" si="323"/>
        <v>0</v>
      </c>
      <c r="AN455">
        <f t="shared" si="324"/>
        <v>0</v>
      </c>
      <c r="AO455">
        <f t="shared" si="325"/>
        <v>0</v>
      </c>
      <c r="AP455">
        <f t="shared" si="326"/>
        <v>0</v>
      </c>
      <c r="AQ455">
        <f t="shared" si="327"/>
        <v>0</v>
      </c>
      <c r="AR455" s="125">
        <f t="shared" si="333"/>
        <v>0</v>
      </c>
      <c r="AS455">
        <f t="shared" si="328"/>
        <v>0</v>
      </c>
    </row>
    <row r="456" spans="5:45" x14ac:dyDescent="0.3">
      <c r="E456" s="5">
        <f t="shared" si="293"/>
        <v>0</v>
      </c>
      <c r="F456">
        <f t="shared" si="294"/>
        <v>0</v>
      </c>
      <c r="G456">
        <f t="shared" si="295"/>
        <v>0</v>
      </c>
      <c r="H456">
        <f t="shared" si="296"/>
        <v>0</v>
      </c>
      <c r="I456">
        <f t="shared" si="297"/>
        <v>0</v>
      </c>
      <c r="J456">
        <f t="shared" si="298"/>
        <v>0</v>
      </c>
      <c r="K456">
        <f t="shared" si="299"/>
        <v>0</v>
      </c>
      <c r="L456" s="31">
        <f t="shared" si="329"/>
        <v>0</v>
      </c>
      <c r="M456">
        <f t="shared" si="300"/>
        <v>0</v>
      </c>
      <c r="N456">
        <f t="shared" si="301"/>
        <v>0</v>
      </c>
      <c r="O456">
        <f t="shared" si="302"/>
        <v>0</v>
      </c>
      <c r="P456">
        <f t="shared" si="303"/>
        <v>0</v>
      </c>
      <c r="Q456">
        <f t="shared" si="304"/>
        <v>0</v>
      </c>
      <c r="R456">
        <f t="shared" si="305"/>
        <v>0</v>
      </c>
      <c r="S456">
        <f t="shared" si="306"/>
        <v>0</v>
      </c>
      <c r="T456" s="27">
        <f t="shared" si="330"/>
        <v>0</v>
      </c>
      <c r="U456">
        <f t="shared" si="307"/>
        <v>0</v>
      </c>
      <c r="V456">
        <f t="shared" si="308"/>
        <v>0</v>
      </c>
      <c r="W456">
        <f t="shared" si="309"/>
        <v>0</v>
      </c>
      <c r="X456">
        <f t="shared" si="310"/>
        <v>0</v>
      </c>
      <c r="Y456">
        <f t="shared" si="311"/>
        <v>0</v>
      </c>
      <c r="Z456">
        <f t="shared" si="312"/>
        <v>0</v>
      </c>
      <c r="AA456">
        <f t="shared" si="313"/>
        <v>0</v>
      </c>
      <c r="AB456" s="23">
        <f t="shared" si="331"/>
        <v>0</v>
      </c>
      <c r="AC456">
        <f t="shared" si="314"/>
        <v>0</v>
      </c>
      <c r="AD456">
        <f t="shared" si="315"/>
        <v>0</v>
      </c>
      <c r="AE456">
        <f t="shared" si="316"/>
        <v>0</v>
      </c>
      <c r="AF456">
        <f t="shared" si="317"/>
        <v>0</v>
      </c>
      <c r="AG456">
        <f t="shared" si="318"/>
        <v>0</v>
      </c>
      <c r="AH456">
        <f t="shared" si="319"/>
        <v>0</v>
      </c>
      <c r="AI456">
        <f t="shared" si="320"/>
        <v>0</v>
      </c>
      <c r="AJ456" s="19">
        <f t="shared" si="332"/>
        <v>0</v>
      </c>
      <c r="AK456">
        <f t="shared" si="321"/>
        <v>0</v>
      </c>
      <c r="AL456">
        <f t="shared" si="322"/>
        <v>0</v>
      </c>
      <c r="AM456">
        <f t="shared" si="323"/>
        <v>0</v>
      </c>
      <c r="AN456">
        <f t="shared" si="324"/>
        <v>0</v>
      </c>
      <c r="AO456">
        <f t="shared" si="325"/>
        <v>0</v>
      </c>
      <c r="AP456">
        <f t="shared" si="326"/>
        <v>0</v>
      </c>
      <c r="AQ456">
        <f t="shared" si="327"/>
        <v>0</v>
      </c>
      <c r="AR456" s="125">
        <f t="shared" si="333"/>
        <v>0</v>
      </c>
      <c r="AS456">
        <f t="shared" si="328"/>
        <v>0</v>
      </c>
    </row>
    <row r="457" spans="5:45" x14ac:dyDescent="0.3">
      <c r="E457" s="5">
        <f t="shared" si="293"/>
        <v>0</v>
      </c>
      <c r="F457">
        <f t="shared" si="294"/>
        <v>0</v>
      </c>
      <c r="G457">
        <f t="shared" si="295"/>
        <v>0</v>
      </c>
      <c r="H457">
        <f t="shared" si="296"/>
        <v>0</v>
      </c>
      <c r="I457">
        <f t="shared" si="297"/>
        <v>0</v>
      </c>
      <c r="J457">
        <f t="shared" si="298"/>
        <v>0</v>
      </c>
      <c r="K457">
        <f t="shared" si="299"/>
        <v>0</v>
      </c>
      <c r="L457" s="31">
        <f t="shared" si="329"/>
        <v>0</v>
      </c>
      <c r="M457">
        <f t="shared" si="300"/>
        <v>0</v>
      </c>
      <c r="N457">
        <f t="shared" si="301"/>
        <v>0</v>
      </c>
      <c r="O457">
        <f t="shared" si="302"/>
        <v>0</v>
      </c>
      <c r="P457">
        <f t="shared" si="303"/>
        <v>0</v>
      </c>
      <c r="Q457">
        <f t="shared" si="304"/>
        <v>0</v>
      </c>
      <c r="R457">
        <f t="shared" si="305"/>
        <v>0</v>
      </c>
      <c r="S457">
        <f t="shared" si="306"/>
        <v>0</v>
      </c>
      <c r="T457" s="27">
        <f t="shared" si="330"/>
        <v>0</v>
      </c>
      <c r="U457">
        <f t="shared" si="307"/>
        <v>0</v>
      </c>
      <c r="V457">
        <f t="shared" si="308"/>
        <v>0</v>
      </c>
      <c r="W457">
        <f t="shared" si="309"/>
        <v>0</v>
      </c>
      <c r="X457">
        <f t="shared" si="310"/>
        <v>0</v>
      </c>
      <c r="Y457">
        <f t="shared" si="311"/>
        <v>0</v>
      </c>
      <c r="Z457">
        <f t="shared" si="312"/>
        <v>0</v>
      </c>
      <c r="AA457">
        <f t="shared" si="313"/>
        <v>0</v>
      </c>
      <c r="AB457" s="23">
        <f t="shared" si="331"/>
        <v>0</v>
      </c>
      <c r="AC457">
        <f t="shared" si="314"/>
        <v>0</v>
      </c>
      <c r="AD457">
        <f t="shared" si="315"/>
        <v>0</v>
      </c>
      <c r="AE457">
        <f t="shared" si="316"/>
        <v>0</v>
      </c>
      <c r="AF457">
        <f t="shared" si="317"/>
        <v>0</v>
      </c>
      <c r="AG457">
        <f t="shared" si="318"/>
        <v>0</v>
      </c>
      <c r="AH457">
        <f t="shared" si="319"/>
        <v>0</v>
      </c>
      <c r="AI457">
        <f t="shared" si="320"/>
        <v>0</v>
      </c>
      <c r="AJ457" s="19">
        <f t="shared" si="332"/>
        <v>0</v>
      </c>
      <c r="AK457">
        <f t="shared" si="321"/>
        <v>0</v>
      </c>
      <c r="AL457">
        <f t="shared" si="322"/>
        <v>0</v>
      </c>
      <c r="AM457">
        <f t="shared" si="323"/>
        <v>0</v>
      </c>
      <c r="AN457">
        <f t="shared" si="324"/>
        <v>0</v>
      </c>
      <c r="AO457">
        <f t="shared" si="325"/>
        <v>0</v>
      </c>
      <c r="AP457">
        <f t="shared" si="326"/>
        <v>0</v>
      </c>
      <c r="AQ457">
        <f t="shared" si="327"/>
        <v>0</v>
      </c>
      <c r="AR457" s="125">
        <f t="shared" si="333"/>
        <v>0</v>
      </c>
      <c r="AS457">
        <f t="shared" si="328"/>
        <v>0</v>
      </c>
    </row>
    <row r="458" spans="5:45" x14ac:dyDescent="0.3">
      <c r="E458" s="5">
        <f t="shared" si="293"/>
        <v>0</v>
      </c>
      <c r="F458">
        <f t="shared" si="294"/>
        <v>0</v>
      </c>
      <c r="G458">
        <f t="shared" si="295"/>
        <v>0</v>
      </c>
      <c r="H458">
        <f t="shared" si="296"/>
        <v>0</v>
      </c>
      <c r="I458">
        <f t="shared" si="297"/>
        <v>0</v>
      </c>
      <c r="J458">
        <f t="shared" si="298"/>
        <v>0</v>
      </c>
      <c r="K458">
        <f t="shared" si="299"/>
        <v>0</v>
      </c>
      <c r="L458" s="31">
        <f t="shared" si="329"/>
        <v>0</v>
      </c>
      <c r="M458">
        <f t="shared" si="300"/>
        <v>0</v>
      </c>
      <c r="N458">
        <f t="shared" si="301"/>
        <v>0</v>
      </c>
      <c r="O458">
        <f t="shared" si="302"/>
        <v>0</v>
      </c>
      <c r="P458">
        <f t="shared" si="303"/>
        <v>0</v>
      </c>
      <c r="Q458">
        <f t="shared" si="304"/>
        <v>0</v>
      </c>
      <c r="R458">
        <f t="shared" si="305"/>
        <v>0</v>
      </c>
      <c r="S458">
        <f t="shared" si="306"/>
        <v>0</v>
      </c>
      <c r="T458" s="27">
        <f t="shared" si="330"/>
        <v>0</v>
      </c>
      <c r="U458">
        <f t="shared" si="307"/>
        <v>0</v>
      </c>
      <c r="V458">
        <f t="shared" si="308"/>
        <v>0</v>
      </c>
      <c r="W458">
        <f t="shared" si="309"/>
        <v>0</v>
      </c>
      <c r="X458">
        <f t="shared" si="310"/>
        <v>0</v>
      </c>
      <c r="Y458">
        <f t="shared" si="311"/>
        <v>0</v>
      </c>
      <c r="Z458">
        <f t="shared" si="312"/>
        <v>0</v>
      </c>
      <c r="AA458">
        <f t="shared" si="313"/>
        <v>0</v>
      </c>
      <c r="AB458" s="23">
        <f t="shared" si="331"/>
        <v>0</v>
      </c>
      <c r="AC458">
        <f t="shared" si="314"/>
        <v>0</v>
      </c>
      <c r="AD458">
        <f t="shared" si="315"/>
        <v>0</v>
      </c>
      <c r="AE458">
        <f t="shared" si="316"/>
        <v>0</v>
      </c>
      <c r="AF458">
        <f t="shared" si="317"/>
        <v>0</v>
      </c>
      <c r="AG458">
        <f t="shared" si="318"/>
        <v>0</v>
      </c>
      <c r="AH458">
        <f t="shared" si="319"/>
        <v>0</v>
      </c>
      <c r="AI458">
        <f t="shared" si="320"/>
        <v>0</v>
      </c>
      <c r="AJ458" s="19">
        <f t="shared" si="332"/>
        <v>0</v>
      </c>
      <c r="AK458">
        <f t="shared" si="321"/>
        <v>0</v>
      </c>
      <c r="AL458">
        <f t="shared" si="322"/>
        <v>0</v>
      </c>
      <c r="AM458">
        <f t="shared" si="323"/>
        <v>0</v>
      </c>
      <c r="AN458">
        <f t="shared" si="324"/>
        <v>0</v>
      </c>
      <c r="AO458">
        <f t="shared" si="325"/>
        <v>0</v>
      </c>
      <c r="AP458">
        <f t="shared" si="326"/>
        <v>0</v>
      </c>
      <c r="AQ458">
        <f t="shared" si="327"/>
        <v>0</v>
      </c>
      <c r="AR458" s="125">
        <f t="shared" si="333"/>
        <v>0</v>
      </c>
      <c r="AS458">
        <f t="shared" si="328"/>
        <v>0</v>
      </c>
    </row>
    <row r="459" spans="5:45" x14ac:dyDescent="0.3">
      <c r="E459" s="5">
        <f t="shared" si="293"/>
        <v>0</v>
      </c>
      <c r="F459">
        <f t="shared" si="294"/>
        <v>0</v>
      </c>
      <c r="G459">
        <f t="shared" si="295"/>
        <v>0</v>
      </c>
      <c r="H459">
        <f t="shared" si="296"/>
        <v>0</v>
      </c>
      <c r="I459">
        <f t="shared" si="297"/>
        <v>0</v>
      </c>
      <c r="J459">
        <f t="shared" si="298"/>
        <v>0</v>
      </c>
      <c r="K459">
        <f t="shared" si="299"/>
        <v>0</v>
      </c>
      <c r="L459" s="31">
        <f t="shared" si="329"/>
        <v>0</v>
      </c>
      <c r="M459">
        <f t="shared" si="300"/>
        <v>0</v>
      </c>
      <c r="N459">
        <f t="shared" si="301"/>
        <v>0</v>
      </c>
      <c r="O459">
        <f t="shared" si="302"/>
        <v>0</v>
      </c>
      <c r="P459">
        <f t="shared" si="303"/>
        <v>0</v>
      </c>
      <c r="Q459">
        <f t="shared" si="304"/>
        <v>0</v>
      </c>
      <c r="R459">
        <f t="shared" si="305"/>
        <v>0</v>
      </c>
      <c r="S459">
        <f t="shared" si="306"/>
        <v>0</v>
      </c>
      <c r="T459" s="27">
        <f t="shared" si="330"/>
        <v>0</v>
      </c>
      <c r="U459">
        <f t="shared" si="307"/>
        <v>0</v>
      </c>
      <c r="V459">
        <f t="shared" si="308"/>
        <v>0</v>
      </c>
      <c r="W459">
        <f t="shared" si="309"/>
        <v>0</v>
      </c>
      <c r="X459">
        <f t="shared" si="310"/>
        <v>0</v>
      </c>
      <c r="Y459">
        <f t="shared" si="311"/>
        <v>0</v>
      </c>
      <c r="Z459">
        <f t="shared" si="312"/>
        <v>0</v>
      </c>
      <c r="AA459">
        <f t="shared" si="313"/>
        <v>0</v>
      </c>
      <c r="AB459" s="23">
        <f t="shared" si="331"/>
        <v>0</v>
      </c>
      <c r="AC459">
        <f t="shared" si="314"/>
        <v>0</v>
      </c>
      <c r="AD459">
        <f t="shared" si="315"/>
        <v>0</v>
      </c>
      <c r="AE459">
        <f t="shared" si="316"/>
        <v>0</v>
      </c>
      <c r="AF459">
        <f t="shared" si="317"/>
        <v>0</v>
      </c>
      <c r="AG459">
        <f t="shared" si="318"/>
        <v>0</v>
      </c>
      <c r="AH459">
        <f t="shared" si="319"/>
        <v>0</v>
      </c>
      <c r="AI459">
        <f t="shared" si="320"/>
        <v>0</v>
      </c>
      <c r="AJ459" s="19">
        <f t="shared" si="332"/>
        <v>0</v>
      </c>
      <c r="AK459">
        <f t="shared" si="321"/>
        <v>0</v>
      </c>
      <c r="AL459">
        <f t="shared" si="322"/>
        <v>0</v>
      </c>
      <c r="AM459">
        <f t="shared" si="323"/>
        <v>0</v>
      </c>
      <c r="AN459">
        <f t="shared" si="324"/>
        <v>0</v>
      </c>
      <c r="AO459">
        <f t="shared" si="325"/>
        <v>0</v>
      </c>
      <c r="AP459">
        <f t="shared" si="326"/>
        <v>0</v>
      </c>
      <c r="AQ459">
        <f t="shared" si="327"/>
        <v>0</v>
      </c>
      <c r="AR459" s="125">
        <f t="shared" si="333"/>
        <v>0</v>
      </c>
      <c r="AS459">
        <f t="shared" si="328"/>
        <v>0</v>
      </c>
    </row>
    <row r="460" spans="5:45" x14ac:dyDescent="0.3">
      <c r="E460" s="5">
        <f t="shared" si="293"/>
        <v>0</v>
      </c>
      <c r="F460">
        <f t="shared" si="294"/>
        <v>0</v>
      </c>
      <c r="G460">
        <f t="shared" si="295"/>
        <v>0</v>
      </c>
      <c r="H460">
        <f t="shared" si="296"/>
        <v>0</v>
      </c>
      <c r="I460">
        <f t="shared" si="297"/>
        <v>0</v>
      </c>
      <c r="J460">
        <f t="shared" si="298"/>
        <v>0</v>
      </c>
      <c r="K460">
        <f t="shared" si="299"/>
        <v>0</v>
      </c>
      <c r="L460" s="31">
        <f t="shared" si="329"/>
        <v>0</v>
      </c>
      <c r="M460">
        <f t="shared" si="300"/>
        <v>0</v>
      </c>
      <c r="N460">
        <f t="shared" si="301"/>
        <v>0</v>
      </c>
      <c r="O460">
        <f t="shared" si="302"/>
        <v>0</v>
      </c>
      <c r="P460">
        <f t="shared" si="303"/>
        <v>0</v>
      </c>
      <c r="Q460">
        <f t="shared" si="304"/>
        <v>0</v>
      </c>
      <c r="R460">
        <f t="shared" si="305"/>
        <v>0</v>
      </c>
      <c r="S460">
        <f t="shared" si="306"/>
        <v>0</v>
      </c>
      <c r="T460" s="27">
        <f t="shared" si="330"/>
        <v>0</v>
      </c>
      <c r="U460">
        <f t="shared" si="307"/>
        <v>0</v>
      </c>
      <c r="V460">
        <f t="shared" si="308"/>
        <v>0</v>
      </c>
      <c r="W460">
        <f t="shared" si="309"/>
        <v>0</v>
      </c>
      <c r="X460">
        <f t="shared" si="310"/>
        <v>0</v>
      </c>
      <c r="Y460">
        <f t="shared" si="311"/>
        <v>0</v>
      </c>
      <c r="Z460">
        <f t="shared" si="312"/>
        <v>0</v>
      </c>
      <c r="AA460">
        <f t="shared" si="313"/>
        <v>0</v>
      </c>
      <c r="AB460" s="23">
        <f t="shared" si="331"/>
        <v>0</v>
      </c>
      <c r="AC460">
        <f t="shared" si="314"/>
        <v>0</v>
      </c>
      <c r="AD460">
        <f t="shared" si="315"/>
        <v>0</v>
      </c>
      <c r="AE460">
        <f t="shared" si="316"/>
        <v>0</v>
      </c>
      <c r="AF460">
        <f t="shared" si="317"/>
        <v>0</v>
      </c>
      <c r="AG460">
        <f t="shared" si="318"/>
        <v>0</v>
      </c>
      <c r="AH460">
        <f t="shared" si="319"/>
        <v>0</v>
      </c>
      <c r="AI460">
        <f t="shared" si="320"/>
        <v>0</v>
      </c>
      <c r="AJ460" s="19">
        <f t="shared" si="332"/>
        <v>0</v>
      </c>
      <c r="AK460">
        <f t="shared" si="321"/>
        <v>0</v>
      </c>
      <c r="AL460">
        <f t="shared" si="322"/>
        <v>0</v>
      </c>
      <c r="AM460">
        <f t="shared" si="323"/>
        <v>0</v>
      </c>
      <c r="AN460">
        <f t="shared" si="324"/>
        <v>0</v>
      </c>
      <c r="AO460">
        <f t="shared" si="325"/>
        <v>0</v>
      </c>
      <c r="AP460">
        <f t="shared" si="326"/>
        <v>0</v>
      </c>
      <c r="AQ460">
        <f t="shared" si="327"/>
        <v>0</v>
      </c>
      <c r="AR460" s="125">
        <f t="shared" si="333"/>
        <v>0</v>
      </c>
      <c r="AS460">
        <f t="shared" si="328"/>
        <v>0</v>
      </c>
    </row>
    <row r="461" spans="5:45" x14ac:dyDescent="0.3">
      <c r="E461" s="5">
        <f t="shared" si="293"/>
        <v>0</v>
      </c>
      <c r="F461">
        <f t="shared" si="294"/>
        <v>0</v>
      </c>
      <c r="G461">
        <f t="shared" si="295"/>
        <v>0</v>
      </c>
      <c r="H461">
        <f t="shared" si="296"/>
        <v>0</v>
      </c>
      <c r="I461">
        <f t="shared" si="297"/>
        <v>0</v>
      </c>
      <c r="J461">
        <f t="shared" si="298"/>
        <v>0</v>
      </c>
      <c r="K461">
        <f t="shared" si="299"/>
        <v>0</v>
      </c>
      <c r="L461" s="31">
        <f t="shared" si="329"/>
        <v>0</v>
      </c>
      <c r="M461">
        <f t="shared" si="300"/>
        <v>0</v>
      </c>
      <c r="N461">
        <f t="shared" si="301"/>
        <v>0</v>
      </c>
      <c r="O461">
        <f t="shared" si="302"/>
        <v>0</v>
      </c>
      <c r="P461">
        <f t="shared" si="303"/>
        <v>0</v>
      </c>
      <c r="Q461">
        <f t="shared" si="304"/>
        <v>0</v>
      </c>
      <c r="R461">
        <f t="shared" si="305"/>
        <v>0</v>
      </c>
      <c r="S461">
        <f t="shared" si="306"/>
        <v>0</v>
      </c>
      <c r="T461" s="27">
        <f t="shared" si="330"/>
        <v>0</v>
      </c>
      <c r="U461">
        <f t="shared" si="307"/>
        <v>0</v>
      </c>
      <c r="V461">
        <f t="shared" si="308"/>
        <v>0</v>
      </c>
      <c r="W461">
        <f t="shared" si="309"/>
        <v>0</v>
      </c>
      <c r="X461">
        <f t="shared" si="310"/>
        <v>0</v>
      </c>
      <c r="Y461">
        <f t="shared" si="311"/>
        <v>0</v>
      </c>
      <c r="Z461">
        <f t="shared" si="312"/>
        <v>0</v>
      </c>
      <c r="AA461">
        <f t="shared" si="313"/>
        <v>0</v>
      </c>
      <c r="AB461" s="23">
        <f t="shared" si="331"/>
        <v>0</v>
      </c>
      <c r="AC461">
        <f t="shared" si="314"/>
        <v>0</v>
      </c>
      <c r="AD461">
        <f t="shared" si="315"/>
        <v>0</v>
      </c>
      <c r="AE461">
        <f t="shared" si="316"/>
        <v>0</v>
      </c>
      <c r="AF461">
        <f t="shared" si="317"/>
        <v>0</v>
      </c>
      <c r="AG461">
        <f t="shared" si="318"/>
        <v>0</v>
      </c>
      <c r="AH461">
        <f t="shared" si="319"/>
        <v>0</v>
      </c>
      <c r="AI461">
        <f t="shared" si="320"/>
        <v>0</v>
      </c>
      <c r="AJ461" s="19">
        <f t="shared" si="332"/>
        <v>0</v>
      </c>
      <c r="AK461">
        <f t="shared" si="321"/>
        <v>0</v>
      </c>
      <c r="AL461">
        <f t="shared" si="322"/>
        <v>0</v>
      </c>
      <c r="AM461">
        <f t="shared" si="323"/>
        <v>0</v>
      </c>
      <c r="AN461">
        <f t="shared" si="324"/>
        <v>0</v>
      </c>
      <c r="AO461">
        <f t="shared" si="325"/>
        <v>0</v>
      </c>
      <c r="AP461">
        <f t="shared" si="326"/>
        <v>0</v>
      </c>
      <c r="AQ461">
        <f t="shared" si="327"/>
        <v>0</v>
      </c>
      <c r="AR461" s="125">
        <f t="shared" si="333"/>
        <v>0</v>
      </c>
      <c r="AS461">
        <f t="shared" si="328"/>
        <v>0</v>
      </c>
    </row>
    <row r="462" spans="5:45" x14ac:dyDescent="0.3">
      <c r="E462" s="5">
        <f t="shared" si="293"/>
        <v>0</v>
      </c>
      <c r="F462">
        <f t="shared" si="294"/>
        <v>0</v>
      </c>
      <c r="G462">
        <f t="shared" si="295"/>
        <v>0</v>
      </c>
      <c r="H462">
        <f t="shared" si="296"/>
        <v>0</v>
      </c>
      <c r="I462">
        <f t="shared" si="297"/>
        <v>0</v>
      </c>
      <c r="J462">
        <f t="shared" si="298"/>
        <v>0</v>
      </c>
      <c r="K462">
        <f t="shared" si="299"/>
        <v>0</v>
      </c>
      <c r="L462" s="31">
        <f t="shared" si="329"/>
        <v>0</v>
      </c>
      <c r="M462">
        <f t="shared" si="300"/>
        <v>0</v>
      </c>
      <c r="N462">
        <f t="shared" si="301"/>
        <v>0</v>
      </c>
      <c r="O462">
        <f t="shared" si="302"/>
        <v>0</v>
      </c>
      <c r="P462">
        <f t="shared" si="303"/>
        <v>0</v>
      </c>
      <c r="Q462">
        <f t="shared" si="304"/>
        <v>0</v>
      </c>
      <c r="R462">
        <f t="shared" si="305"/>
        <v>0</v>
      </c>
      <c r="S462">
        <f t="shared" si="306"/>
        <v>0</v>
      </c>
      <c r="T462" s="27">
        <f t="shared" si="330"/>
        <v>0</v>
      </c>
      <c r="U462">
        <f t="shared" si="307"/>
        <v>0</v>
      </c>
      <c r="V462">
        <f t="shared" si="308"/>
        <v>0</v>
      </c>
      <c r="W462">
        <f t="shared" si="309"/>
        <v>0</v>
      </c>
      <c r="X462">
        <f t="shared" si="310"/>
        <v>0</v>
      </c>
      <c r="Y462">
        <f t="shared" si="311"/>
        <v>0</v>
      </c>
      <c r="Z462">
        <f t="shared" si="312"/>
        <v>0</v>
      </c>
      <c r="AA462">
        <f t="shared" si="313"/>
        <v>0</v>
      </c>
      <c r="AB462" s="23">
        <f t="shared" si="331"/>
        <v>0</v>
      </c>
      <c r="AC462">
        <f t="shared" si="314"/>
        <v>0</v>
      </c>
      <c r="AD462">
        <f t="shared" si="315"/>
        <v>0</v>
      </c>
      <c r="AE462">
        <f t="shared" si="316"/>
        <v>0</v>
      </c>
      <c r="AF462">
        <f t="shared" si="317"/>
        <v>0</v>
      </c>
      <c r="AG462">
        <f t="shared" si="318"/>
        <v>0</v>
      </c>
      <c r="AH462">
        <f t="shared" si="319"/>
        <v>0</v>
      </c>
      <c r="AI462">
        <f t="shared" si="320"/>
        <v>0</v>
      </c>
      <c r="AJ462" s="19">
        <f t="shared" si="332"/>
        <v>0</v>
      </c>
      <c r="AK462">
        <f t="shared" si="321"/>
        <v>0</v>
      </c>
      <c r="AL462">
        <f t="shared" si="322"/>
        <v>0</v>
      </c>
      <c r="AM462">
        <f t="shared" si="323"/>
        <v>0</v>
      </c>
      <c r="AN462">
        <f t="shared" si="324"/>
        <v>0</v>
      </c>
      <c r="AO462">
        <f t="shared" si="325"/>
        <v>0</v>
      </c>
      <c r="AP462">
        <f t="shared" si="326"/>
        <v>0</v>
      </c>
      <c r="AQ462">
        <f t="shared" si="327"/>
        <v>0</v>
      </c>
      <c r="AR462" s="125">
        <f t="shared" si="333"/>
        <v>0</v>
      </c>
      <c r="AS462">
        <f t="shared" si="328"/>
        <v>0</v>
      </c>
    </row>
    <row r="463" spans="5:45" x14ac:dyDescent="0.3">
      <c r="E463" s="5">
        <f t="shared" si="293"/>
        <v>0</v>
      </c>
      <c r="F463">
        <f t="shared" si="294"/>
        <v>0</v>
      </c>
      <c r="G463">
        <f t="shared" si="295"/>
        <v>0</v>
      </c>
      <c r="H463">
        <f t="shared" si="296"/>
        <v>0</v>
      </c>
      <c r="I463">
        <f t="shared" si="297"/>
        <v>0</v>
      </c>
      <c r="J463">
        <f t="shared" si="298"/>
        <v>0</v>
      </c>
      <c r="K463">
        <f t="shared" si="299"/>
        <v>0</v>
      </c>
      <c r="L463" s="31">
        <f t="shared" si="329"/>
        <v>0</v>
      </c>
      <c r="M463">
        <f t="shared" si="300"/>
        <v>0</v>
      </c>
      <c r="N463">
        <f t="shared" si="301"/>
        <v>0</v>
      </c>
      <c r="O463">
        <f t="shared" si="302"/>
        <v>0</v>
      </c>
      <c r="P463">
        <f t="shared" si="303"/>
        <v>0</v>
      </c>
      <c r="Q463">
        <f t="shared" si="304"/>
        <v>0</v>
      </c>
      <c r="R463">
        <f t="shared" si="305"/>
        <v>0</v>
      </c>
      <c r="S463">
        <f t="shared" si="306"/>
        <v>0</v>
      </c>
      <c r="T463" s="27">
        <f t="shared" si="330"/>
        <v>0</v>
      </c>
      <c r="U463">
        <f t="shared" si="307"/>
        <v>0</v>
      </c>
      <c r="V463">
        <f t="shared" si="308"/>
        <v>0</v>
      </c>
      <c r="W463">
        <f t="shared" si="309"/>
        <v>0</v>
      </c>
      <c r="X463">
        <f t="shared" si="310"/>
        <v>0</v>
      </c>
      <c r="Y463">
        <f t="shared" si="311"/>
        <v>0</v>
      </c>
      <c r="Z463">
        <f t="shared" si="312"/>
        <v>0</v>
      </c>
      <c r="AA463">
        <f t="shared" si="313"/>
        <v>0</v>
      </c>
      <c r="AB463" s="23">
        <f t="shared" si="331"/>
        <v>0</v>
      </c>
      <c r="AC463">
        <f t="shared" si="314"/>
        <v>0</v>
      </c>
      <c r="AD463">
        <f t="shared" si="315"/>
        <v>0</v>
      </c>
      <c r="AE463">
        <f t="shared" si="316"/>
        <v>0</v>
      </c>
      <c r="AF463">
        <f t="shared" si="317"/>
        <v>0</v>
      </c>
      <c r="AG463">
        <f t="shared" si="318"/>
        <v>0</v>
      </c>
      <c r="AH463">
        <f t="shared" si="319"/>
        <v>0</v>
      </c>
      <c r="AI463">
        <f t="shared" si="320"/>
        <v>0</v>
      </c>
      <c r="AJ463" s="19">
        <f t="shared" si="332"/>
        <v>0</v>
      </c>
      <c r="AK463">
        <f t="shared" si="321"/>
        <v>0</v>
      </c>
      <c r="AL463">
        <f t="shared" si="322"/>
        <v>0</v>
      </c>
      <c r="AM463">
        <f t="shared" si="323"/>
        <v>0</v>
      </c>
      <c r="AN463">
        <f t="shared" si="324"/>
        <v>0</v>
      </c>
      <c r="AO463">
        <f t="shared" si="325"/>
        <v>0</v>
      </c>
      <c r="AP463">
        <f t="shared" si="326"/>
        <v>0</v>
      </c>
      <c r="AQ463">
        <f t="shared" si="327"/>
        <v>0</v>
      </c>
      <c r="AR463" s="125">
        <f t="shared" si="333"/>
        <v>0</v>
      </c>
      <c r="AS463">
        <f t="shared" si="328"/>
        <v>0</v>
      </c>
    </row>
    <row r="464" spans="5:45" x14ac:dyDescent="0.3">
      <c r="E464" s="5">
        <f t="shared" si="293"/>
        <v>0</v>
      </c>
      <c r="F464">
        <f t="shared" si="294"/>
        <v>0</v>
      </c>
      <c r="G464">
        <f t="shared" si="295"/>
        <v>0</v>
      </c>
      <c r="H464">
        <f t="shared" si="296"/>
        <v>0</v>
      </c>
      <c r="I464">
        <f t="shared" si="297"/>
        <v>0</v>
      </c>
      <c r="J464">
        <f t="shared" si="298"/>
        <v>0</v>
      </c>
      <c r="K464">
        <f t="shared" si="299"/>
        <v>0</v>
      </c>
      <c r="L464" s="31">
        <f t="shared" si="329"/>
        <v>0</v>
      </c>
      <c r="M464">
        <f t="shared" si="300"/>
        <v>0</v>
      </c>
      <c r="N464">
        <f t="shared" si="301"/>
        <v>0</v>
      </c>
      <c r="O464">
        <f t="shared" si="302"/>
        <v>0</v>
      </c>
      <c r="P464">
        <f t="shared" si="303"/>
        <v>0</v>
      </c>
      <c r="Q464">
        <f t="shared" si="304"/>
        <v>0</v>
      </c>
      <c r="R464">
        <f t="shared" si="305"/>
        <v>0</v>
      </c>
      <c r="S464">
        <f t="shared" si="306"/>
        <v>0</v>
      </c>
      <c r="T464" s="27">
        <f t="shared" si="330"/>
        <v>0</v>
      </c>
      <c r="U464">
        <f t="shared" si="307"/>
        <v>0</v>
      </c>
      <c r="V464">
        <f t="shared" si="308"/>
        <v>0</v>
      </c>
      <c r="W464">
        <f t="shared" si="309"/>
        <v>0</v>
      </c>
      <c r="X464">
        <f t="shared" si="310"/>
        <v>0</v>
      </c>
      <c r="Y464">
        <f t="shared" si="311"/>
        <v>0</v>
      </c>
      <c r="Z464">
        <f t="shared" si="312"/>
        <v>0</v>
      </c>
      <c r="AA464">
        <f t="shared" si="313"/>
        <v>0</v>
      </c>
      <c r="AB464" s="23">
        <f t="shared" si="331"/>
        <v>0</v>
      </c>
      <c r="AC464">
        <f t="shared" si="314"/>
        <v>0</v>
      </c>
      <c r="AD464">
        <f t="shared" si="315"/>
        <v>0</v>
      </c>
      <c r="AE464">
        <f t="shared" si="316"/>
        <v>0</v>
      </c>
      <c r="AF464">
        <f t="shared" si="317"/>
        <v>0</v>
      </c>
      <c r="AG464">
        <f t="shared" si="318"/>
        <v>0</v>
      </c>
      <c r="AH464">
        <f t="shared" si="319"/>
        <v>0</v>
      </c>
      <c r="AI464">
        <f t="shared" si="320"/>
        <v>0</v>
      </c>
      <c r="AJ464" s="19">
        <f t="shared" si="332"/>
        <v>0</v>
      </c>
      <c r="AK464">
        <f t="shared" si="321"/>
        <v>0</v>
      </c>
      <c r="AL464">
        <f t="shared" si="322"/>
        <v>0</v>
      </c>
      <c r="AM464">
        <f t="shared" si="323"/>
        <v>0</v>
      </c>
      <c r="AN464">
        <f t="shared" si="324"/>
        <v>0</v>
      </c>
      <c r="AO464">
        <f t="shared" si="325"/>
        <v>0</v>
      </c>
      <c r="AP464">
        <f t="shared" si="326"/>
        <v>0</v>
      </c>
      <c r="AQ464">
        <f t="shared" si="327"/>
        <v>0</v>
      </c>
      <c r="AR464" s="125">
        <f t="shared" si="333"/>
        <v>0</v>
      </c>
      <c r="AS464">
        <f t="shared" si="328"/>
        <v>0</v>
      </c>
    </row>
    <row r="465" spans="5:45" x14ac:dyDescent="0.3">
      <c r="E465" s="5">
        <f t="shared" si="293"/>
        <v>0</v>
      </c>
      <c r="F465">
        <f t="shared" si="294"/>
        <v>0</v>
      </c>
      <c r="G465">
        <f t="shared" si="295"/>
        <v>0</v>
      </c>
      <c r="H465">
        <f t="shared" si="296"/>
        <v>0</v>
      </c>
      <c r="I465">
        <f t="shared" si="297"/>
        <v>0</v>
      </c>
      <c r="J465">
        <f t="shared" si="298"/>
        <v>0</v>
      </c>
      <c r="K465">
        <f t="shared" si="299"/>
        <v>0</v>
      </c>
      <c r="L465" s="31">
        <f t="shared" si="329"/>
        <v>0</v>
      </c>
      <c r="M465">
        <f t="shared" si="300"/>
        <v>0</v>
      </c>
      <c r="N465">
        <f t="shared" si="301"/>
        <v>0</v>
      </c>
      <c r="O465">
        <f t="shared" si="302"/>
        <v>0</v>
      </c>
      <c r="P465">
        <f t="shared" si="303"/>
        <v>0</v>
      </c>
      <c r="Q465">
        <f t="shared" si="304"/>
        <v>0</v>
      </c>
      <c r="R465">
        <f t="shared" si="305"/>
        <v>0</v>
      </c>
      <c r="S465">
        <f t="shared" si="306"/>
        <v>0</v>
      </c>
      <c r="T465" s="27">
        <f t="shared" si="330"/>
        <v>0</v>
      </c>
      <c r="U465">
        <f t="shared" si="307"/>
        <v>0</v>
      </c>
      <c r="V465">
        <f t="shared" si="308"/>
        <v>0</v>
      </c>
      <c r="W465">
        <f t="shared" si="309"/>
        <v>0</v>
      </c>
      <c r="X465">
        <f t="shared" si="310"/>
        <v>0</v>
      </c>
      <c r="Y465">
        <f t="shared" si="311"/>
        <v>0</v>
      </c>
      <c r="Z465">
        <f t="shared" si="312"/>
        <v>0</v>
      </c>
      <c r="AA465">
        <f t="shared" si="313"/>
        <v>0</v>
      </c>
      <c r="AB465" s="23">
        <f t="shared" si="331"/>
        <v>0</v>
      </c>
      <c r="AC465">
        <f t="shared" si="314"/>
        <v>0</v>
      </c>
      <c r="AD465">
        <f t="shared" si="315"/>
        <v>0</v>
      </c>
      <c r="AE465">
        <f t="shared" si="316"/>
        <v>0</v>
      </c>
      <c r="AF465">
        <f t="shared" si="317"/>
        <v>0</v>
      </c>
      <c r="AG465">
        <f t="shared" si="318"/>
        <v>0</v>
      </c>
      <c r="AH465">
        <f t="shared" si="319"/>
        <v>0</v>
      </c>
      <c r="AI465">
        <f t="shared" si="320"/>
        <v>0</v>
      </c>
      <c r="AJ465" s="19">
        <f t="shared" si="332"/>
        <v>0</v>
      </c>
      <c r="AK465">
        <f t="shared" si="321"/>
        <v>0</v>
      </c>
      <c r="AL465">
        <f t="shared" si="322"/>
        <v>0</v>
      </c>
      <c r="AM465">
        <f t="shared" si="323"/>
        <v>0</v>
      </c>
      <c r="AN465">
        <f t="shared" si="324"/>
        <v>0</v>
      </c>
      <c r="AO465">
        <f t="shared" si="325"/>
        <v>0</v>
      </c>
      <c r="AP465">
        <f t="shared" si="326"/>
        <v>0</v>
      </c>
      <c r="AQ465">
        <f t="shared" si="327"/>
        <v>0</v>
      </c>
      <c r="AR465" s="125">
        <f t="shared" si="333"/>
        <v>0</v>
      </c>
      <c r="AS465">
        <f t="shared" si="328"/>
        <v>0</v>
      </c>
    </row>
    <row r="466" spans="5:45" x14ac:dyDescent="0.3">
      <c r="E466" s="5">
        <f t="shared" si="293"/>
        <v>0</v>
      </c>
      <c r="F466">
        <f t="shared" si="294"/>
        <v>0</v>
      </c>
      <c r="G466">
        <f t="shared" si="295"/>
        <v>0</v>
      </c>
      <c r="H466">
        <f t="shared" si="296"/>
        <v>0</v>
      </c>
      <c r="I466">
        <f t="shared" si="297"/>
        <v>0</v>
      </c>
      <c r="J466">
        <f t="shared" si="298"/>
        <v>0</v>
      </c>
      <c r="K466">
        <f t="shared" si="299"/>
        <v>0</v>
      </c>
      <c r="L466" s="31">
        <f t="shared" si="329"/>
        <v>0</v>
      </c>
      <c r="M466">
        <f t="shared" si="300"/>
        <v>0</v>
      </c>
      <c r="N466">
        <f t="shared" si="301"/>
        <v>0</v>
      </c>
      <c r="O466">
        <f t="shared" si="302"/>
        <v>0</v>
      </c>
      <c r="P466">
        <f t="shared" si="303"/>
        <v>0</v>
      </c>
      <c r="Q466">
        <f t="shared" si="304"/>
        <v>0</v>
      </c>
      <c r="R466">
        <f t="shared" si="305"/>
        <v>0</v>
      </c>
      <c r="S466">
        <f t="shared" si="306"/>
        <v>0</v>
      </c>
      <c r="T466" s="27">
        <f t="shared" si="330"/>
        <v>0</v>
      </c>
      <c r="U466">
        <f t="shared" si="307"/>
        <v>0</v>
      </c>
      <c r="V466">
        <f t="shared" si="308"/>
        <v>0</v>
      </c>
      <c r="W466">
        <f t="shared" si="309"/>
        <v>0</v>
      </c>
      <c r="X466">
        <f t="shared" si="310"/>
        <v>0</v>
      </c>
      <c r="Y466">
        <f t="shared" si="311"/>
        <v>0</v>
      </c>
      <c r="Z466">
        <f t="shared" si="312"/>
        <v>0</v>
      </c>
      <c r="AA466">
        <f t="shared" si="313"/>
        <v>0</v>
      </c>
      <c r="AB466" s="23">
        <f t="shared" si="331"/>
        <v>0</v>
      </c>
      <c r="AC466">
        <f t="shared" si="314"/>
        <v>0</v>
      </c>
      <c r="AD466">
        <f t="shared" si="315"/>
        <v>0</v>
      </c>
      <c r="AE466">
        <f t="shared" si="316"/>
        <v>0</v>
      </c>
      <c r="AF466">
        <f t="shared" si="317"/>
        <v>0</v>
      </c>
      <c r="AG466">
        <f t="shared" si="318"/>
        <v>0</v>
      </c>
      <c r="AH466">
        <f t="shared" si="319"/>
        <v>0</v>
      </c>
      <c r="AI466">
        <f t="shared" si="320"/>
        <v>0</v>
      </c>
      <c r="AJ466" s="19">
        <f t="shared" si="332"/>
        <v>0</v>
      </c>
      <c r="AK466">
        <f t="shared" si="321"/>
        <v>0</v>
      </c>
      <c r="AL466">
        <f t="shared" si="322"/>
        <v>0</v>
      </c>
      <c r="AM466">
        <f t="shared" si="323"/>
        <v>0</v>
      </c>
      <c r="AN466">
        <f t="shared" si="324"/>
        <v>0</v>
      </c>
      <c r="AO466">
        <f t="shared" si="325"/>
        <v>0</v>
      </c>
      <c r="AP466">
        <f t="shared" si="326"/>
        <v>0</v>
      </c>
      <c r="AQ466">
        <f t="shared" si="327"/>
        <v>0</v>
      </c>
      <c r="AR466" s="125">
        <f t="shared" si="333"/>
        <v>0</v>
      </c>
      <c r="AS466">
        <f t="shared" si="328"/>
        <v>0</v>
      </c>
    </row>
    <row r="467" spans="5:45" x14ac:dyDescent="0.3">
      <c r="E467" s="5">
        <f t="shared" si="293"/>
        <v>0</v>
      </c>
      <c r="F467">
        <f t="shared" si="294"/>
        <v>0</v>
      </c>
      <c r="G467">
        <f t="shared" si="295"/>
        <v>0</v>
      </c>
      <c r="H467">
        <f t="shared" si="296"/>
        <v>0</v>
      </c>
      <c r="I467">
        <f t="shared" si="297"/>
        <v>0</v>
      </c>
      <c r="J467">
        <f t="shared" si="298"/>
        <v>0</v>
      </c>
      <c r="K467">
        <f t="shared" si="299"/>
        <v>0</v>
      </c>
      <c r="L467" s="31">
        <f t="shared" si="329"/>
        <v>0</v>
      </c>
      <c r="M467">
        <f t="shared" si="300"/>
        <v>0</v>
      </c>
      <c r="N467">
        <f t="shared" si="301"/>
        <v>0</v>
      </c>
      <c r="O467">
        <f t="shared" si="302"/>
        <v>0</v>
      </c>
      <c r="P467">
        <f t="shared" si="303"/>
        <v>0</v>
      </c>
      <c r="Q467">
        <f t="shared" si="304"/>
        <v>0</v>
      </c>
      <c r="R467">
        <f t="shared" si="305"/>
        <v>0</v>
      </c>
      <c r="S467">
        <f t="shared" si="306"/>
        <v>0</v>
      </c>
      <c r="T467" s="27">
        <f t="shared" si="330"/>
        <v>0</v>
      </c>
      <c r="U467">
        <f t="shared" si="307"/>
        <v>0</v>
      </c>
      <c r="V467">
        <f t="shared" si="308"/>
        <v>0</v>
      </c>
      <c r="W467">
        <f t="shared" si="309"/>
        <v>0</v>
      </c>
      <c r="X467">
        <f t="shared" si="310"/>
        <v>0</v>
      </c>
      <c r="Y467">
        <f t="shared" si="311"/>
        <v>0</v>
      </c>
      <c r="Z467">
        <f t="shared" si="312"/>
        <v>0</v>
      </c>
      <c r="AA467">
        <f t="shared" si="313"/>
        <v>0</v>
      </c>
      <c r="AB467" s="23">
        <f t="shared" si="331"/>
        <v>0</v>
      </c>
      <c r="AC467">
        <f t="shared" si="314"/>
        <v>0</v>
      </c>
      <c r="AD467">
        <f t="shared" si="315"/>
        <v>0</v>
      </c>
      <c r="AE467">
        <f t="shared" si="316"/>
        <v>0</v>
      </c>
      <c r="AF467">
        <f t="shared" si="317"/>
        <v>0</v>
      </c>
      <c r="AG467">
        <f t="shared" si="318"/>
        <v>0</v>
      </c>
      <c r="AH467">
        <f t="shared" si="319"/>
        <v>0</v>
      </c>
      <c r="AI467">
        <f t="shared" si="320"/>
        <v>0</v>
      </c>
      <c r="AJ467" s="19">
        <f t="shared" si="332"/>
        <v>0</v>
      </c>
      <c r="AK467">
        <f t="shared" si="321"/>
        <v>0</v>
      </c>
      <c r="AL467">
        <f t="shared" si="322"/>
        <v>0</v>
      </c>
      <c r="AM467">
        <f t="shared" si="323"/>
        <v>0</v>
      </c>
      <c r="AN467">
        <f t="shared" si="324"/>
        <v>0</v>
      </c>
      <c r="AO467">
        <f t="shared" si="325"/>
        <v>0</v>
      </c>
      <c r="AP467">
        <f t="shared" si="326"/>
        <v>0</v>
      </c>
      <c r="AQ467">
        <f t="shared" si="327"/>
        <v>0</v>
      </c>
      <c r="AR467" s="125">
        <f t="shared" si="333"/>
        <v>0</v>
      </c>
      <c r="AS467">
        <f t="shared" si="328"/>
        <v>0</v>
      </c>
    </row>
    <row r="468" spans="5:45" x14ac:dyDescent="0.3">
      <c r="E468" s="5">
        <f t="shared" si="293"/>
        <v>0</v>
      </c>
      <c r="F468">
        <f t="shared" si="294"/>
        <v>0</v>
      </c>
      <c r="G468">
        <f t="shared" si="295"/>
        <v>0</v>
      </c>
      <c r="H468">
        <f t="shared" si="296"/>
        <v>0</v>
      </c>
      <c r="I468">
        <f t="shared" si="297"/>
        <v>0</v>
      </c>
      <c r="J468">
        <f t="shared" si="298"/>
        <v>0</v>
      </c>
      <c r="K468">
        <f t="shared" si="299"/>
        <v>0</v>
      </c>
      <c r="L468" s="31">
        <f t="shared" si="329"/>
        <v>0</v>
      </c>
      <c r="M468">
        <f t="shared" si="300"/>
        <v>0</v>
      </c>
      <c r="N468">
        <f t="shared" si="301"/>
        <v>0</v>
      </c>
      <c r="O468">
        <f t="shared" si="302"/>
        <v>0</v>
      </c>
      <c r="P468">
        <f t="shared" si="303"/>
        <v>0</v>
      </c>
      <c r="Q468">
        <f t="shared" si="304"/>
        <v>0</v>
      </c>
      <c r="R468">
        <f t="shared" si="305"/>
        <v>0</v>
      </c>
      <c r="S468">
        <f t="shared" si="306"/>
        <v>0</v>
      </c>
      <c r="T468" s="27">
        <f t="shared" si="330"/>
        <v>0</v>
      </c>
      <c r="U468">
        <f t="shared" si="307"/>
        <v>0</v>
      </c>
      <c r="V468">
        <f t="shared" si="308"/>
        <v>0</v>
      </c>
      <c r="W468">
        <f t="shared" si="309"/>
        <v>0</v>
      </c>
      <c r="X468">
        <f t="shared" si="310"/>
        <v>0</v>
      </c>
      <c r="Y468">
        <f t="shared" si="311"/>
        <v>0</v>
      </c>
      <c r="Z468">
        <f t="shared" si="312"/>
        <v>0</v>
      </c>
      <c r="AA468">
        <f t="shared" si="313"/>
        <v>0</v>
      </c>
      <c r="AB468" s="23">
        <f t="shared" si="331"/>
        <v>0</v>
      </c>
      <c r="AC468">
        <f t="shared" si="314"/>
        <v>0</v>
      </c>
      <c r="AD468">
        <f t="shared" si="315"/>
        <v>0</v>
      </c>
      <c r="AE468">
        <f t="shared" si="316"/>
        <v>0</v>
      </c>
      <c r="AF468">
        <f t="shared" si="317"/>
        <v>0</v>
      </c>
      <c r="AG468">
        <f t="shared" si="318"/>
        <v>0</v>
      </c>
      <c r="AH468">
        <f t="shared" si="319"/>
        <v>0</v>
      </c>
      <c r="AI468">
        <f t="shared" si="320"/>
        <v>0</v>
      </c>
      <c r="AJ468" s="19">
        <f t="shared" si="332"/>
        <v>0</v>
      </c>
      <c r="AK468">
        <f t="shared" si="321"/>
        <v>0</v>
      </c>
      <c r="AL468">
        <f t="shared" si="322"/>
        <v>0</v>
      </c>
      <c r="AM468">
        <f t="shared" si="323"/>
        <v>0</v>
      </c>
      <c r="AN468">
        <f t="shared" si="324"/>
        <v>0</v>
      </c>
      <c r="AO468">
        <f t="shared" si="325"/>
        <v>0</v>
      </c>
      <c r="AP468">
        <f t="shared" si="326"/>
        <v>0</v>
      </c>
      <c r="AQ468">
        <f t="shared" si="327"/>
        <v>0</v>
      </c>
      <c r="AR468" s="125">
        <f t="shared" si="333"/>
        <v>0</v>
      </c>
      <c r="AS468">
        <f t="shared" si="328"/>
        <v>0</v>
      </c>
    </row>
    <row r="469" spans="5:45" x14ac:dyDescent="0.3">
      <c r="E469" s="5">
        <f t="shared" si="293"/>
        <v>0</v>
      </c>
      <c r="F469">
        <f t="shared" si="294"/>
        <v>0</v>
      </c>
      <c r="G469">
        <f t="shared" si="295"/>
        <v>0</v>
      </c>
      <c r="H469">
        <f t="shared" si="296"/>
        <v>0</v>
      </c>
      <c r="I469">
        <f t="shared" si="297"/>
        <v>0</v>
      </c>
      <c r="J469">
        <f t="shared" si="298"/>
        <v>0</v>
      </c>
      <c r="K469">
        <f t="shared" si="299"/>
        <v>0</v>
      </c>
      <c r="L469" s="31">
        <f t="shared" si="329"/>
        <v>0</v>
      </c>
      <c r="M469">
        <f t="shared" si="300"/>
        <v>0</v>
      </c>
      <c r="N469">
        <f t="shared" si="301"/>
        <v>0</v>
      </c>
      <c r="O469">
        <f t="shared" si="302"/>
        <v>0</v>
      </c>
      <c r="P469">
        <f t="shared" si="303"/>
        <v>0</v>
      </c>
      <c r="Q469">
        <f t="shared" si="304"/>
        <v>0</v>
      </c>
      <c r="R469">
        <f t="shared" si="305"/>
        <v>0</v>
      </c>
      <c r="S469">
        <f t="shared" si="306"/>
        <v>0</v>
      </c>
      <c r="T469" s="27">
        <f t="shared" si="330"/>
        <v>0</v>
      </c>
      <c r="U469">
        <f t="shared" si="307"/>
        <v>0</v>
      </c>
      <c r="V469">
        <f t="shared" si="308"/>
        <v>0</v>
      </c>
      <c r="W469">
        <f t="shared" si="309"/>
        <v>0</v>
      </c>
      <c r="X469">
        <f t="shared" si="310"/>
        <v>0</v>
      </c>
      <c r="Y469">
        <f t="shared" si="311"/>
        <v>0</v>
      </c>
      <c r="Z469">
        <f t="shared" si="312"/>
        <v>0</v>
      </c>
      <c r="AA469">
        <f t="shared" si="313"/>
        <v>0</v>
      </c>
      <c r="AB469" s="23">
        <f t="shared" si="331"/>
        <v>0</v>
      </c>
      <c r="AC469">
        <f t="shared" si="314"/>
        <v>0</v>
      </c>
      <c r="AD469">
        <f t="shared" si="315"/>
        <v>0</v>
      </c>
      <c r="AE469">
        <f t="shared" si="316"/>
        <v>0</v>
      </c>
      <c r="AF469">
        <f t="shared" si="317"/>
        <v>0</v>
      </c>
      <c r="AG469">
        <f t="shared" si="318"/>
        <v>0</v>
      </c>
      <c r="AH469">
        <f t="shared" si="319"/>
        <v>0</v>
      </c>
      <c r="AI469">
        <f t="shared" si="320"/>
        <v>0</v>
      </c>
      <c r="AJ469" s="19">
        <f t="shared" si="332"/>
        <v>0</v>
      </c>
      <c r="AK469">
        <f t="shared" si="321"/>
        <v>0</v>
      </c>
      <c r="AL469">
        <f t="shared" si="322"/>
        <v>0</v>
      </c>
      <c r="AM469">
        <f t="shared" si="323"/>
        <v>0</v>
      </c>
      <c r="AN469">
        <f t="shared" si="324"/>
        <v>0</v>
      </c>
      <c r="AO469">
        <f t="shared" si="325"/>
        <v>0</v>
      </c>
      <c r="AP469">
        <f t="shared" si="326"/>
        <v>0</v>
      </c>
      <c r="AQ469">
        <f t="shared" si="327"/>
        <v>0</v>
      </c>
      <c r="AR469" s="125">
        <f t="shared" si="333"/>
        <v>0</v>
      </c>
      <c r="AS469">
        <f t="shared" si="328"/>
        <v>0</v>
      </c>
    </row>
    <row r="470" spans="5:45" x14ac:dyDescent="0.3">
      <c r="E470" s="5">
        <f t="shared" si="293"/>
        <v>0</v>
      </c>
      <c r="F470">
        <f t="shared" si="294"/>
        <v>0</v>
      </c>
      <c r="G470">
        <f t="shared" si="295"/>
        <v>0</v>
      </c>
      <c r="H470">
        <f t="shared" si="296"/>
        <v>0</v>
      </c>
      <c r="I470">
        <f t="shared" si="297"/>
        <v>0</v>
      </c>
      <c r="J470">
        <f t="shared" si="298"/>
        <v>0</v>
      </c>
      <c r="K470">
        <f t="shared" si="299"/>
        <v>0</v>
      </c>
      <c r="L470" s="31">
        <f t="shared" si="329"/>
        <v>0</v>
      </c>
      <c r="M470">
        <f t="shared" si="300"/>
        <v>0</v>
      </c>
      <c r="N470">
        <f t="shared" si="301"/>
        <v>0</v>
      </c>
      <c r="O470">
        <f t="shared" si="302"/>
        <v>0</v>
      </c>
      <c r="P470">
        <f t="shared" si="303"/>
        <v>0</v>
      </c>
      <c r="Q470">
        <f t="shared" si="304"/>
        <v>0</v>
      </c>
      <c r="R470">
        <f t="shared" si="305"/>
        <v>0</v>
      </c>
      <c r="S470">
        <f t="shared" si="306"/>
        <v>0</v>
      </c>
      <c r="T470" s="27">
        <f t="shared" si="330"/>
        <v>0</v>
      </c>
      <c r="U470">
        <f t="shared" si="307"/>
        <v>0</v>
      </c>
      <c r="V470">
        <f t="shared" si="308"/>
        <v>0</v>
      </c>
      <c r="W470">
        <f t="shared" si="309"/>
        <v>0</v>
      </c>
      <c r="X470">
        <f t="shared" si="310"/>
        <v>0</v>
      </c>
      <c r="Y470">
        <f t="shared" si="311"/>
        <v>0</v>
      </c>
      <c r="Z470">
        <f t="shared" si="312"/>
        <v>0</v>
      </c>
      <c r="AA470">
        <f t="shared" si="313"/>
        <v>0</v>
      </c>
      <c r="AB470" s="23">
        <f t="shared" si="331"/>
        <v>0</v>
      </c>
      <c r="AC470">
        <f t="shared" si="314"/>
        <v>0</v>
      </c>
      <c r="AD470">
        <f t="shared" si="315"/>
        <v>0</v>
      </c>
      <c r="AE470">
        <f t="shared" si="316"/>
        <v>0</v>
      </c>
      <c r="AF470">
        <f t="shared" si="317"/>
        <v>0</v>
      </c>
      <c r="AG470">
        <f t="shared" si="318"/>
        <v>0</v>
      </c>
      <c r="AH470">
        <f t="shared" si="319"/>
        <v>0</v>
      </c>
      <c r="AI470">
        <f t="shared" si="320"/>
        <v>0</v>
      </c>
      <c r="AJ470" s="19">
        <f t="shared" si="332"/>
        <v>0</v>
      </c>
      <c r="AK470">
        <f t="shared" si="321"/>
        <v>0</v>
      </c>
      <c r="AL470">
        <f t="shared" si="322"/>
        <v>0</v>
      </c>
      <c r="AM470">
        <f t="shared" si="323"/>
        <v>0</v>
      </c>
      <c r="AN470">
        <f t="shared" si="324"/>
        <v>0</v>
      </c>
      <c r="AO470">
        <f t="shared" si="325"/>
        <v>0</v>
      </c>
      <c r="AP470">
        <f t="shared" si="326"/>
        <v>0</v>
      </c>
      <c r="AQ470">
        <f t="shared" si="327"/>
        <v>0</v>
      </c>
      <c r="AR470" s="125">
        <f t="shared" si="333"/>
        <v>0</v>
      </c>
      <c r="AS470">
        <f t="shared" si="328"/>
        <v>0</v>
      </c>
    </row>
    <row r="471" spans="5:45" x14ac:dyDescent="0.3">
      <c r="E471" s="5">
        <f t="shared" si="293"/>
        <v>0</v>
      </c>
      <c r="F471">
        <f t="shared" si="294"/>
        <v>0</v>
      </c>
      <c r="G471">
        <f t="shared" si="295"/>
        <v>0</v>
      </c>
      <c r="H471">
        <f t="shared" si="296"/>
        <v>0</v>
      </c>
      <c r="I471">
        <f t="shared" si="297"/>
        <v>0</v>
      </c>
      <c r="J471">
        <f t="shared" si="298"/>
        <v>0</v>
      </c>
      <c r="K471">
        <f t="shared" si="299"/>
        <v>0</v>
      </c>
      <c r="L471" s="31">
        <f t="shared" si="329"/>
        <v>0</v>
      </c>
      <c r="M471">
        <f t="shared" si="300"/>
        <v>0</v>
      </c>
      <c r="N471">
        <f t="shared" si="301"/>
        <v>0</v>
      </c>
      <c r="O471">
        <f t="shared" si="302"/>
        <v>0</v>
      </c>
      <c r="P471">
        <f t="shared" si="303"/>
        <v>0</v>
      </c>
      <c r="Q471">
        <f t="shared" si="304"/>
        <v>0</v>
      </c>
      <c r="R471">
        <f t="shared" si="305"/>
        <v>0</v>
      </c>
      <c r="S471">
        <f t="shared" si="306"/>
        <v>0</v>
      </c>
      <c r="T471" s="27">
        <f t="shared" si="330"/>
        <v>0</v>
      </c>
      <c r="U471">
        <f t="shared" si="307"/>
        <v>0</v>
      </c>
      <c r="V471">
        <f t="shared" si="308"/>
        <v>0</v>
      </c>
      <c r="W471">
        <f t="shared" si="309"/>
        <v>0</v>
      </c>
      <c r="X471">
        <f t="shared" si="310"/>
        <v>0</v>
      </c>
      <c r="Y471">
        <f t="shared" si="311"/>
        <v>0</v>
      </c>
      <c r="Z471">
        <f t="shared" si="312"/>
        <v>0</v>
      </c>
      <c r="AA471">
        <f t="shared" si="313"/>
        <v>0</v>
      </c>
      <c r="AB471" s="23">
        <f t="shared" si="331"/>
        <v>0</v>
      </c>
      <c r="AC471">
        <f t="shared" si="314"/>
        <v>0</v>
      </c>
      <c r="AD471">
        <f t="shared" si="315"/>
        <v>0</v>
      </c>
      <c r="AE471">
        <f t="shared" si="316"/>
        <v>0</v>
      </c>
      <c r="AF471">
        <f t="shared" si="317"/>
        <v>0</v>
      </c>
      <c r="AG471">
        <f t="shared" si="318"/>
        <v>0</v>
      </c>
      <c r="AH471">
        <f t="shared" si="319"/>
        <v>0</v>
      </c>
      <c r="AI471">
        <f t="shared" si="320"/>
        <v>0</v>
      </c>
      <c r="AJ471" s="19">
        <f t="shared" si="332"/>
        <v>0</v>
      </c>
      <c r="AK471">
        <f t="shared" si="321"/>
        <v>0</v>
      </c>
      <c r="AL471">
        <f t="shared" si="322"/>
        <v>0</v>
      </c>
      <c r="AM471">
        <f t="shared" si="323"/>
        <v>0</v>
      </c>
      <c r="AN471">
        <f t="shared" si="324"/>
        <v>0</v>
      </c>
      <c r="AO471">
        <f t="shared" si="325"/>
        <v>0</v>
      </c>
      <c r="AP471">
        <f t="shared" si="326"/>
        <v>0</v>
      </c>
      <c r="AQ471">
        <f t="shared" si="327"/>
        <v>0</v>
      </c>
      <c r="AR471" s="125">
        <f t="shared" si="333"/>
        <v>0</v>
      </c>
      <c r="AS471">
        <f t="shared" si="328"/>
        <v>0</v>
      </c>
    </row>
    <row r="472" spans="5:45" x14ac:dyDescent="0.3">
      <c r="E472" s="5">
        <f t="shared" si="293"/>
        <v>0</v>
      </c>
      <c r="F472">
        <f t="shared" si="294"/>
        <v>0</v>
      </c>
      <c r="G472">
        <f t="shared" si="295"/>
        <v>0</v>
      </c>
      <c r="H472">
        <f t="shared" si="296"/>
        <v>0</v>
      </c>
      <c r="I472">
        <f t="shared" si="297"/>
        <v>0</v>
      </c>
      <c r="J472">
        <f t="shared" si="298"/>
        <v>0</v>
      </c>
      <c r="K472">
        <f t="shared" si="299"/>
        <v>0</v>
      </c>
      <c r="L472" s="31">
        <f t="shared" si="329"/>
        <v>0</v>
      </c>
      <c r="M472">
        <f t="shared" si="300"/>
        <v>0</v>
      </c>
      <c r="N472">
        <f t="shared" si="301"/>
        <v>0</v>
      </c>
      <c r="O472">
        <f t="shared" si="302"/>
        <v>0</v>
      </c>
      <c r="P472">
        <f t="shared" si="303"/>
        <v>0</v>
      </c>
      <c r="Q472">
        <f t="shared" si="304"/>
        <v>0</v>
      </c>
      <c r="R472">
        <f t="shared" si="305"/>
        <v>0</v>
      </c>
      <c r="S472">
        <f t="shared" si="306"/>
        <v>0</v>
      </c>
      <c r="T472" s="27">
        <f t="shared" si="330"/>
        <v>0</v>
      </c>
      <c r="U472">
        <f t="shared" si="307"/>
        <v>0</v>
      </c>
      <c r="V472">
        <f t="shared" si="308"/>
        <v>0</v>
      </c>
      <c r="W472">
        <f t="shared" si="309"/>
        <v>0</v>
      </c>
      <c r="X472">
        <f t="shared" si="310"/>
        <v>0</v>
      </c>
      <c r="Y472">
        <f t="shared" si="311"/>
        <v>0</v>
      </c>
      <c r="Z472">
        <f t="shared" si="312"/>
        <v>0</v>
      </c>
      <c r="AA472">
        <f t="shared" si="313"/>
        <v>0</v>
      </c>
      <c r="AB472" s="23">
        <f t="shared" si="331"/>
        <v>0</v>
      </c>
      <c r="AC472">
        <f t="shared" si="314"/>
        <v>0</v>
      </c>
      <c r="AD472">
        <f t="shared" si="315"/>
        <v>0</v>
      </c>
      <c r="AE472">
        <f t="shared" si="316"/>
        <v>0</v>
      </c>
      <c r="AF472">
        <f t="shared" si="317"/>
        <v>0</v>
      </c>
      <c r="AG472">
        <f t="shared" si="318"/>
        <v>0</v>
      </c>
      <c r="AH472">
        <f t="shared" si="319"/>
        <v>0</v>
      </c>
      <c r="AI472">
        <f t="shared" si="320"/>
        <v>0</v>
      </c>
      <c r="AJ472" s="19">
        <f t="shared" si="332"/>
        <v>0</v>
      </c>
      <c r="AK472">
        <f t="shared" si="321"/>
        <v>0</v>
      </c>
      <c r="AL472">
        <f t="shared" si="322"/>
        <v>0</v>
      </c>
      <c r="AM472">
        <f t="shared" si="323"/>
        <v>0</v>
      </c>
      <c r="AN472">
        <f t="shared" si="324"/>
        <v>0</v>
      </c>
      <c r="AO472">
        <f t="shared" si="325"/>
        <v>0</v>
      </c>
      <c r="AP472">
        <f t="shared" si="326"/>
        <v>0</v>
      </c>
      <c r="AQ472">
        <f t="shared" si="327"/>
        <v>0</v>
      </c>
      <c r="AR472" s="125">
        <f t="shared" si="333"/>
        <v>0</v>
      </c>
      <c r="AS472">
        <f t="shared" si="328"/>
        <v>0</v>
      </c>
    </row>
    <row r="473" spans="5:45" x14ac:dyDescent="0.3">
      <c r="E473" s="5">
        <f t="shared" si="293"/>
        <v>0</v>
      </c>
      <c r="F473">
        <f t="shared" si="294"/>
        <v>0</v>
      </c>
      <c r="G473">
        <f t="shared" si="295"/>
        <v>0</v>
      </c>
      <c r="H473">
        <f t="shared" si="296"/>
        <v>0</v>
      </c>
      <c r="I473">
        <f t="shared" si="297"/>
        <v>0</v>
      </c>
      <c r="J473">
        <f t="shared" si="298"/>
        <v>0</v>
      </c>
      <c r="K473">
        <f t="shared" si="299"/>
        <v>0</v>
      </c>
      <c r="L473" s="31">
        <f t="shared" si="329"/>
        <v>0</v>
      </c>
      <c r="M473">
        <f t="shared" si="300"/>
        <v>0</v>
      </c>
      <c r="N473">
        <f t="shared" si="301"/>
        <v>0</v>
      </c>
      <c r="O473">
        <f t="shared" si="302"/>
        <v>0</v>
      </c>
      <c r="P473">
        <f t="shared" si="303"/>
        <v>0</v>
      </c>
      <c r="Q473">
        <f t="shared" si="304"/>
        <v>0</v>
      </c>
      <c r="R473">
        <f t="shared" si="305"/>
        <v>0</v>
      </c>
      <c r="S473">
        <f t="shared" si="306"/>
        <v>0</v>
      </c>
      <c r="T473" s="27">
        <f t="shared" si="330"/>
        <v>0</v>
      </c>
      <c r="U473">
        <f t="shared" si="307"/>
        <v>0</v>
      </c>
      <c r="V473">
        <f t="shared" si="308"/>
        <v>0</v>
      </c>
      <c r="W473">
        <f t="shared" si="309"/>
        <v>0</v>
      </c>
      <c r="X473">
        <f t="shared" si="310"/>
        <v>0</v>
      </c>
      <c r="Y473">
        <f t="shared" si="311"/>
        <v>0</v>
      </c>
      <c r="Z473">
        <f t="shared" si="312"/>
        <v>0</v>
      </c>
      <c r="AA473">
        <f t="shared" si="313"/>
        <v>0</v>
      </c>
      <c r="AB473" s="23">
        <f t="shared" si="331"/>
        <v>0</v>
      </c>
      <c r="AC473">
        <f t="shared" si="314"/>
        <v>0</v>
      </c>
      <c r="AD473">
        <f t="shared" si="315"/>
        <v>0</v>
      </c>
      <c r="AE473">
        <f t="shared" si="316"/>
        <v>0</v>
      </c>
      <c r="AF473">
        <f t="shared" si="317"/>
        <v>0</v>
      </c>
      <c r="AG473">
        <f t="shared" si="318"/>
        <v>0</v>
      </c>
      <c r="AH473">
        <f t="shared" si="319"/>
        <v>0</v>
      </c>
      <c r="AI473">
        <f t="shared" si="320"/>
        <v>0</v>
      </c>
      <c r="AJ473" s="19">
        <f t="shared" si="332"/>
        <v>0</v>
      </c>
      <c r="AK473">
        <f t="shared" si="321"/>
        <v>0</v>
      </c>
      <c r="AL473">
        <f t="shared" si="322"/>
        <v>0</v>
      </c>
      <c r="AM473">
        <f t="shared" si="323"/>
        <v>0</v>
      </c>
      <c r="AN473">
        <f t="shared" si="324"/>
        <v>0</v>
      </c>
      <c r="AO473">
        <f t="shared" si="325"/>
        <v>0</v>
      </c>
      <c r="AP473">
        <f t="shared" si="326"/>
        <v>0</v>
      </c>
      <c r="AQ473">
        <f t="shared" si="327"/>
        <v>0</v>
      </c>
      <c r="AR473" s="125">
        <f t="shared" si="333"/>
        <v>0</v>
      </c>
      <c r="AS473">
        <f t="shared" si="328"/>
        <v>0</v>
      </c>
    </row>
    <row r="474" spans="5:45" x14ac:dyDescent="0.3">
      <c r="E474" s="5">
        <f t="shared" si="293"/>
        <v>0</v>
      </c>
      <c r="F474">
        <f t="shared" si="294"/>
        <v>0</v>
      </c>
      <c r="G474">
        <f t="shared" si="295"/>
        <v>0</v>
      </c>
      <c r="H474">
        <f t="shared" si="296"/>
        <v>0</v>
      </c>
      <c r="I474">
        <f t="shared" si="297"/>
        <v>0</v>
      </c>
      <c r="J474">
        <f t="shared" si="298"/>
        <v>0</v>
      </c>
      <c r="K474">
        <f t="shared" si="299"/>
        <v>0</v>
      </c>
      <c r="L474" s="31">
        <f t="shared" si="329"/>
        <v>0</v>
      </c>
      <c r="M474">
        <f t="shared" si="300"/>
        <v>0</v>
      </c>
      <c r="N474">
        <f t="shared" si="301"/>
        <v>0</v>
      </c>
      <c r="O474">
        <f t="shared" si="302"/>
        <v>0</v>
      </c>
      <c r="P474">
        <f t="shared" si="303"/>
        <v>0</v>
      </c>
      <c r="Q474">
        <f t="shared" si="304"/>
        <v>0</v>
      </c>
      <c r="R474">
        <f t="shared" si="305"/>
        <v>0</v>
      </c>
      <c r="S474">
        <f t="shared" si="306"/>
        <v>0</v>
      </c>
      <c r="T474" s="27">
        <f t="shared" si="330"/>
        <v>0</v>
      </c>
      <c r="U474">
        <f t="shared" si="307"/>
        <v>0</v>
      </c>
      <c r="V474">
        <f t="shared" si="308"/>
        <v>0</v>
      </c>
      <c r="W474">
        <f t="shared" si="309"/>
        <v>0</v>
      </c>
      <c r="X474">
        <f t="shared" si="310"/>
        <v>0</v>
      </c>
      <c r="Y474">
        <f t="shared" si="311"/>
        <v>0</v>
      </c>
      <c r="Z474">
        <f t="shared" si="312"/>
        <v>0</v>
      </c>
      <c r="AA474">
        <f t="shared" si="313"/>
        <v>0</v>
      </c>
      <c r="AB474" s="23">
        <f t="shared" si="331"/>
        <v>0</v>
      </c>
      <c r="AC474">
        <f t="shared" si="314"/>
        <v>0</v>
      </c>
      <c r="AD474">
        <f t="shared" si="315"/>
        <v>0</v>
      </c>
      <c r="AE474">
        <f t="shared" si="316"/>
        <v>0</v>
      </c>
      <c r="AF474">
        <f t="shared" si="317"/>
        <v>0</v>
      </c>
      <c r="AG474">
        <f t="shared" si="318"/>
        <v>0</v>
      </c>
      <c r="AH474">
        <f t="shared" si="319"/>
        <v>0</v>
      </c>
      <c r="AI474">
        <f t="shared" si="320"/>
        <v>0</v>
      </c>
      <c r="AJ474" s="19">
        <f t="shared" si="332"/>
        <v>0</v>
      </c>
      <c r="AK474">
        <f t="shared" si="321"/>
        <v>0</v>
      </c>
      <c r="AL474">
        <f t="shared" si="322"/>
        <v>0</v>
      </c>
      <c r="AM474">
        <f t="shared" si="323"/>
        <v>0</v>
      </c>
      <c r="AN474">
        <f t="shared" si="324"/>
        <v>0</v>
      </c>
      <c r="AO474">
        <f t="shared" si="325"/>
        <v>0</v>
      </c>
      <c r="AP474">
        <f t="shared" si="326"/>
        <v>0</v>
      </c>
      <c r="AQ474">
        <f t="shared" si="327"/>
        <v>0</v>
      </c>
      <c r="AR474" s="125">
        <f t="shared" si="333"/>
        <v>0</v>
      </c>
      <c r="AS474">
        <f t="shared" si="328"/>
        <v>0</v>
      </c>
    </row>
    <row r="475" spans="5:45" x14ac:dyDescent="0.3">
      <c r="E475" s="5">
        <f t="shared" si="293"/>
        <v>0</v>
      </c>
      <c r="F475">
        <f t="shared" si="294"/>
        <v>0</v>
      </c>
      <c r="G475">
        <f t="shared" si="295"/>
        <v>0</v>
      </c>
      <c r="H475">
        <f t="shared" si="296"/>
        <v>0</v>
      </c>
      <c r="I475">
        <f t="shared" si="297"/>
        <v>0</v>
      </c>
      <c r="J475">
        <f t="shared" si="298"/>
        <v>0</v>
      </c>
      <c r="K475">
        <f t="shared" si="299"/>
        <v>0</v>
      </c>
      <c r="L475" s="31">
        <f t="shared" si="329"/>
        <v>0</v>
      </c>
      <c r="M475">
        <f t="shared" si="300"/>
        <v>0</v>
      </c>
      <c r="N475">
        <f t="shared" si="301"/>
        <v>0</v>
      </c>
      <c r="O475">
        <f t="shared" si="302"/>
        <v>0</v>
      </c>
      <c r="P475">
        <f t="shared" si="303"/>
        <v>0</v>
      </c>
      <c r="Q475">
        <f t="shared" si="304"/>
        <v>0</v>
      </c>
      <c r="R475">
        <f t="shared" si="305"/>
        <v>0</v>
      </c>
      <c r="S475">
        <f t="shared" si="306"/>
        <v>0</v>
      </c>
      <c r="T475" s="27">
        <f t="shared" si="330"/>
        <v>0</v>
      </c>
      <c r="U475">
        <f t="shared" si="307"/>
        <v>0</v>
      </c>
      <c r="V475">
        <f t="shared" si="308"/>
        <v>0</v>
      </c>
      <c r="W475">
        <f t="shared" si="309"/>
        <v>0</v>
      </c>
      <c r="X475">
        <f t="shared" si="310"/>
        <v>0</v>
      </c>
      <c r="Y475">
        <f t="shared" si="311"/>
        <v>0</v>
      </c>
      <c r="Z475">
        <f t="shared" si="312"/>
        <v>0</v>
      </c>
      <c r="AA475">
        <f t="shared" si="313"/>
        <v>0</v>
      </c>
      <c r="AB475" s="23">
        <f t="shared" si="331"/>
        <v>0</v>
      </c>
      <c r="AC475">
        <f t="shared" si="314"/>
        <v>0</v>
      </c>
      <c r="AD475">
        <f t="shared" si="315"/>
        <v>0</v>
      </c>
      <c r="AE475">
        <f t="shared" si="316"/>
        <v>0</v>
      </c>
      <c r="AF475">
        <f t="shared" si="317"/>
        <v>0</v>
      </c>
      <c r="AG475">
        <f t="shared" si="318"/>
        <v>0</v>
      </c>
      <c r="AH475">
        <f t="shared" si="319"/>
        <v>0</v>
      </c>
      <c r="AI475">
        <f t="shared" si="320"/>
        <v>0</v>
      </c>
      <c r="AJ475" s="19">
        <f t="shared" si="332"/>
        <v>0</v>
      </c>
      <c r="AK475">
        <f t="shared" si="321"/>
        <v>0</v>
      </c>
      <c r="AL475">
        <f t="shared" si="322"/>
        <v>0</v>
      </c>
      <c r="AM475">
        <f t="shared" si="323"/>
        <v>0</v>
      </c>
      <c r="AN475">
        <f t="shared" si="324"/>
        <v>0</v>
      </c>
      <c r="AO475">
        <f t="shared" si="325"/>
        <v>0</v>
      </c>
      <c r="AP475">
        <f t="shared" si="326"/>
        <v>0</v>
      </c>
      <c r="AQ475">
        <f t="shared" si="327"/>
        <v>0</v>
      </c>
      <c r="AR475" s="125">
        <f t="shared" si="333"/>
        <v>0</v>
      </c>
      <c r="AS475">
        <f t="shared" si="328"/>
        <v>0</v>
      </c>
    </row>
    <row r="476" spans="5:45" x14ac:dyDescent="0.3">
      <c r="E476" s="5">
        <f t="shared" ref="E476:E539" si="334">D476/(($B$1-$C$2)/100-(0.08))</f>
        <v>0</v>
      </c>
      <c r="F476">
        <f t="shared" si="294"/>
        <v>0</v>
      </c>
      <c r="G476">
        <f t="shared" si="295"/>
        <v>0</v>
      </c>
      <c r="H476">
        <f t="shared" si="296"/>
        <v>0</v>
      </c>
      <c r="I476">
        <f t="shared" si="297"/>
        <v>0</v>
      </c>
      <c r="J476">
        <f t="shared" si="298"/>
        <v>0</v>
      </c>
      <c r="K476">
        <f t="shared" si="299"/>
        <v>0</v>
      </c>
      <c r="L476" s="31">
        <f t="shared" si="329"/>
        <v>0</v>
      </c>
      <c r="M476">
        <f t="shared" si="300"/>
        <v>0</v>
      </c>
      <c r="N476">
        <f t="shared" si="301"/>
        <v>0</v>
      </c>
      <c r="O476">
        <f t="shared" si="302"/>
        <v>0</v>
      </c>
      <c r="P476">
        <f t="shared" si="303"/>
        <v>0</v>
      </c>
      <c r="Q476">
        <f t="shared" si="304"/>
        <v>0</v>
      </c>
      <c r="R476">
        <f t="shared" si="305"/>
        <v>0</v>
      </c>
      <c r="S476">
        <f t="shared" si="306"/>
        <v>0</v>
      </c>
      <c r="T476" s="27">
        <f t="shared" si="330"/>
        <v>0</v>
      </c>
      <c r="U476">
        <f t="shared" si="307"/>
        <v>0</v>
      </c>
      <c r="V476">
        <f t="shared" si="308"/>
        <v>0</v>
      </c>
      <c r="W476">
        <f t="shared" si="309"/>
        <v>0</v>
      </c>
      <c r="X476">
        <f t="shared" si="310"/>
        <v>0</v>
      </c>
      <c r="Y476">
        <f t="shared" si="311"/>
        <v>0</v>
      </c>
      <c r="Z476">
        <f t="shared" si="312"/>
        <v>0</v>
      </c>
      <c r="AA476">
        <f t="shared" si="313"/>
        <v>0</v>
      </c>
      <c r="AB476" s="23">
        <f t="shared" si="331"/>
        <v>0</v>
      </c>
      <c r="AC476">
        <f t="shared" si="314"/>
        <v>0</v>
      </c>
      <c r="AD476">
        <f t="shared" si="315"/>
        <v>0</v>
      </c>
      <c r="AE476">
        <f t="shared" si="316"/>
        <v>0</v>
      </c>
      <c r="AF476">
        <f t="shared" si="317"/>
        <v>0</v>
      </c>
      <c r="AG476">
        <f t="shared" si="318"/>
        <v>0</v>
      </c>
      <c r="AH476">
        <f t="shared" si="319"/>
        <v>0</v>
      </c>
      <c r="AI476">
        <f t="shared" si="320"/>
        <v>0</v>
      </c>
      <c r="AJ476" s="19">
        <f t="shared" si="332"/>
        <v>0</v>
      </c>
      <c r="AK476">
        <f t="shared" si="321"/>
        <v>0</v>
      </c>
      <c r="AL476">
        <f t="shared" si="322"/>
        <v>0</v>
      </c>
      <c r="AM476">
        <f t="shared" si="323"/>
        <v>0</v>
      </c>
      <c r="AN476">
        <f t="shared" si="324"/>
        <v>0</v>
      </c>
      <c r="AO476">
        <f t="shared" si="325"/>
        <v>0</v>
      </c>
      <c r="AP476">
        <f t="shared" si="326"/>
        <v>0</v>
      </c>
      <c r="AQ476">
        <f t="shared" si="327"/>
        <v>0</v>
      </c>
      <c r="AR476" s="125">
        <f t="shared" si="333"/>
        <v>0</v>
      </c>
      <c r="AS476">
        <f t="shared" si="328"/>
        <v>0</v>
      </c>
    </row>
    <row r="477" spans="5:45" x14ac:dyDescent="0.3">
      <c r="E477" s="5">
        <f t="shared" si="334"/>
        <v>0</v>
      </c>
      <c r="F477">
        <f t="shared" si="294"/>
        <v>0</v>
      </c>
      <c r="G477">
        <f t="shared" si="295"/>
        <v>0</v>
      </c>
      <c r="H477">
        <f t="shared" si="296"/>
        <v>0</v>
      </c>
      <c r="I477">
        <f t="shared" si="297"/>
        <v>0</v>
      </c>
      <c r="J477">
        <f t="shared" si="298"/>
        <v>0</v>
      </c>
      <c r="K477">
        <f t="shared" si="299"/>
        <v>0</v>
      </c>
      <c r="L477" s="31">
        <f t="shared" si="329"/>
        <v>0</v>
      </c>
      <c r="M477">
        <f t="shared" si="300"/>
        <v>0</v>
      </c>
      <c r="N477">
        <f t="shared" si="301"/>
        <v>0</v>
      </c>
      <c r="O477">
        <f t="shared" si="302"/>
        <v>0</v>
      </c>
      <c r="P477">
        <f t="shared" si="303"/>
        <v>0</v>
      </c>
      <c r="Q477">
        <f t="shared" si="304"/>
        <v>0</v>
      </c>
      <c r="R477">
        <f t="shared" si="305"/>
        <v>0</v>
      </c>
      <c r="S477">
        <f t="shared" si="306"/>
        <v>0</v>
      </c>
      <c r="T477" s="27">
        <f t="shared" si="330"/>
        <v>0</v>
      </c>
      <c r="U477">
        <f t="shared" si="307"/>
        <v>0</v>
      </c>
      <c r="V477">
        <f t="shared" si="308"/>
        <v>0</v>
      </c>
      <c r="W477">
        <f t="shared" si="309"/>
        <v>0</v>
      </c>
      <c r="X477">
        <f t="shared" si="310"/>
        <v>0</v>
      </c>
      <c r="Y477">
        <f t="shared" si="311"/>
        <v>0</v>
      </c>
      <c r="Z477">
        <f t="shared" si="312"/>
        <v>0</v>
      </c>
      <c r="AA477">
        <f t="shared" si="313"/>
        <v>0</v>
      </c>
      <c r="AB477" s="23">
        <f t="shared" si="331"/>
        <v>0</v>
      </c>
      <c r="AC477">
        <f t="shared" si="314"/>
        <v>0</v>
      </c>
      <c r="AD477">
        <f t="shared" si="315"/>
        <v>0</v>
      </c>
      <c r="AE477">
        <f t="shared" si="316"/>
        <v>0</v>
      </c>
      <c r="AF477">
        <f t="shared" si="317"/>
        <v>0</v>
      </c>
      <c r="AG477">
        <f t="shared" si="318"/>
        <v>0</v>
      </c>
      <c r="AH477">
        <f t="shared" si="319"/>
        <v>0</v>
      </c>
      <c r="AI477">
        <f t="shared" si="320"/>
        <v>0</v>
      </c>
      <c r="AJ477" s="19">
        <f t="shared" si="332"/>
        <v>0</v>
      </c>
      <c r="AK477">
        <f t="shared" si="321"/>
        <v>0</v>
      </c>
      <c r="AL477">
        <f t="shared" si="322"/>
        <v>0</v>
      </c>
      <c r="AM477">
        <f t="shared" si="323"/>
        <v>0</v>
      </c>
      <c r="AN477">
        <f t="shared" si="324"/>
        <v>0</v>
      </c>
      <c r="AO477">
        <f t="shared" si="325"/>
        <v>0</v>
      </c>
      <c r="AP477">
        <f t="shared" si="326"/>
        <v>0</v>
      </c>
      <c r="AQ477">
        <f t="shared" si="327"/>
        <v>0</v>
      </c>
      <c r="AR477" s="125">
        <f t="shared" si="333"/>
        <v>0</v>
      </c>
      <c r="AS477">
        <f t="shared" si="328"/>
        <v>0</v>
      </c>
    </row>
    <row r="478" spans="5:45" x14ac:dyDescent="0.3">
      <c r="E478" s="5">
        <f t="shared" si="334"/>
        <v>0</v>
      </c>
      <c r="F478">
        <f t="shared" si="294"/>
        <v>0</v>
      </c>
      <c r="G478">
        <f t="shared" si="295"/>
        <v>0</v>
      </c>
      <c r="H478">
        <f t="shared" si="296"/>
        <v>0</v>
      </c>
      <c r="I478">
        <f t="shared" si="297"/>
        <v>0</v>
      </c>
      <c r="J478">
        <f t="shared" si="298"/>
        <v>0</v>
      </c>
      <c r="K478">
        <f t="shared" si="299"/>
        <v>0</v>
      </c>
      <c r="L478" s="31">
        <f t="shared" si="329"/>
        <v>0</v>
      </c>
      <c r="M478">
        <f t="shared" si="300"/>
        <v>0</v>
      </c>
      <c r="N478">
        <f t="shared" si="301"/>
        <v>0</v>
      </c>
      <c r="O478">
        <f t="shared" si="302"/>
        <v>0</v>
      </c>
      <c r="P478">
        <f t="shared" si="303"/>
        <v>0</v>
      </c>
      <c r="Q478">
        <f t="shared" si="304"/>
        <v>0</v>
      </c>
      <c r="R478">
        <f t="shared" si="305"/>
        <v>0</v>
      </c>
      <c r="S478">
        <f t="shared" si="306"/>
        <v>0</v>
      </c>
      <c r="T478" s="27">
        <f t="shared" si="330"/>
        <v>0</v>
      </c>
      <c r="U478">
        <f t="shared" si="307"/>
        <v>0</v>
      </c>
      <c r="V478">
        <f t="shared" si="308"/>
        <v>0</v>
      </c>
      <c r="W478">
        <f t="shared" si="309"/>
        <v>0</v>
      </c>
      <c r="X478">
        <f t="shared" si="310"/>
        <v>0</v>
      </c>
      <c r="Y478">
        <f t="shared" si="311"/>
        <v>0</v>
      </c>
      <c r="Z478">
        <f t="shared" si="312"/>
        <v>0</v>
      </c>
      <c r="AA478">
        <f t="shared" si="313"/>
        <v>0</v>
      </c>
      <c r="AB478" s="23">
        <f t="shared" si="331"/>
        <v>0</v>
      </c>
      <c r="AC478">
        <f t="shared" si="314"/>
        <v>0</v>
      </c>
      <c r="AD478">
        <f t="shared" si="315"/>
        <v>0</v>
      </c>
      <c r="AE478">
        <f t="shared" si="316"/>
        <v>0</v>
      </c>
      <c r="AF478">
        <f t="shared" si="317"/>
        <v>0</v>
      </c>
      <c r="AG478">
        <f t="shared" si="318"/>
        <v>0</v>
      </c>
      <c r="AH478">
        <f t="shared" si="319"/>
        <v>0</v>
      </c>
      <c r="AI478">
        <f t="shared" si="320"/>
        <v>0</v>
      </c>
      <c r="AJ478" s="19">
        <f t="shared" si="332"/>
        <v>0</v>
      </c>
      <c r="AK478">
        <f t="shared" si="321"/>
        <v>0</v>
      </c>
      <c r="AL478">
        <f t="shared" si="322"/>
        <v>0</v>
      </c>
      <c r="AM478">
        <f t="shared" si="323"/>
        <v>0</v>
      </c>
      <c r="AN478">
        <f t="shared" si="324"/>
        <v>0</v>
      </c>
      <c r="AO478">
        <f t="shared" si="325"/>
        <v>0</v>
      </c>
      <c r="AP478">
        <f t="shared" si="326"/>
        <v>0</v>
      </c>
      <c r="AQ478">
        <f t="shared" si="327"/>
        <v>0</v>
      </c>
      <c r="AR478" s="125">
        <f t="shared" si="333"/>
        <v>0</v>
      </c>
      <c r="AS478">
        <f t="shared" si="328"/>
        <v>0</v>
      </c>
    </row>
    <row r="479" spans="5:45" x14ac:dyDescent="0.3">
      <c r="E479" s="5">
        <f t="shared" si="334"/>
        <v>0</v>
      </c>
      <c r="F479">
        <f t="shared" si="294"/>
        <v>0</v>
      </c>
      <c r="G479">
        <f t="shared" si="295"/>
        <v>0</v>
      </c>
      <c r="H479">
        <f t="shared" si="296"/>
        <v>0</v>
      </c>
      <c r="I479">
        <f t="shared" si="297"/>
        <v>0</v>
      </c>
      <c r="J479">
        <f t="shared" si="298"/>
        <v>0</v>
      </c>
      <c r="K479">
        <f t="shared" si="299"/>
        <v>0</v>
      </c>
      <c r="L479" s="31">
        <f t="shared" si="329"/>
        <v>0</v>
      </c>
      <c r="M479">
        <f t="shared" si="300"/>
        <v>0</v>
      </c>
      <c r="N479">
        <f t="shared" si="301"/>
        <v>0</v>
      </c>
      <c r="O479">
        <f t="shared" si="302"/>
        <v>0</v>
      </c>
      <c r="P479">
        <f t="shared" si="303"/>
        <v>0</v>
      </c>
      <c r="Q479">
        <f t="shared" si="304"/>
        <v>0</v>
      </c>
      <c r="R479">
        <f t="shared" si="305"/>
        <v>0</v>
      </c>
      <c r="S479">
        <f t="shared" si="306"/>
        <v>0</v>
      </c>
      <c r="T479" s="27">
        <f t="shared" si="330"/>
        <v>0</v>
      </c>
      <c r="U479">
        <f t="shared" si="307"/>
        <v>0</v>
      </c>
      <c r="V479">
        <f t="shared" si="308"/>
        <v>0</v>
      </c>
      <c r="W479">
        <f t="shared" si="309"/>
        <v>0</v>
      </c>
      <c r="X479">
        <f t="shared" si="310"/>
        <v>0</v>
      </c>
      <c r="Y479">
        <f t="shared" si="311"/>
        <v>0</v>
      </c>
      <c r="Z479">
        <f t="shared" si="312"/>
        <v>0</v>
      </c>
      <c r="AA479">
        <f t="shared" si="313"/>
        <v>0</v>
      </c>
      <c r="AB479" s="23">
        <f t="shared" si="331"/>
        <v>0</v>
      </c>
      <c r="AC479">
        <f t="shared" si="314"/>
        <v>0</v>
      </c>
      <c r="AD479">
        <f t="shared" si="315"/>
        <v>0</v>
      </c>
      <c r="AE479">
        <f t="shared" si="316"/>
        <v>0</v>
      </c>
      <c r="AF479">
        <f t="shared" si="317"/>
        <v>0</v>
      </c>
      <c r="AG479">
        <f t="shared" si="318"/>
        <v>0</v>
      </c>
      <c r="AH479">
        <f t="shared" si="319"/>
        <v>0</v>
      </c>
      <c r="AI479">
        <f t="shared" si="320"/>
        <v>0</v>
      </c>
      <c r="AJ479" s="19">
        <f t="shared" si="332"/>
        <v>0</v>
      </c>
      <c r="AK479">
        <f t="shared" si="321"/>
        <v>0</v>
      </c>
      <c r="AL479">
        <f t="shared" si="322"/>
        <v>0</v>
      </c>
      <c r="AM479">
        <f t="shared" si="323"/>
        <v>0</v>
      </c>
      <c r="AN479">
        <f t="shared" si="324"/>
        <v>0</v>
      </c>
      <c r="AO479">
        <f t="shared" si="325"/>
        <v>0</v>
      </c>
      <c r="AP479">
        <f t="shared" si="326"/>
        <v>0</v>
      </c>
      <c r="AQ479">
        <f t="shared" si="327"/>
        <v>0</v>
      </c>
      <c r="AR479" s="125">
        <f t="shared" si="333"/>
        <v>0</v>
      </c>
      <c r="AS479">
        <f t="shared" si="328"/>
        <v>0</v>
      </c>
    </row>
    <row r="480" spans="5:45" x14ac:dyDescent="0.3">
      <c r="E480" s="5">
        <f t="shared" si="334"/>
        <v>0</v>
      </c>
      <c r="F480">
        <f t="shared" si="294"/>
        <v>0</v>
      </c>
      <c r="G480">
        <f t="shared" si="295"/>
        <v>0</v>
      </c>
      <c r="H480">
        <f t="shared" si="296"/>
        <v>0</v>
      </c>
      <c r="I480">
        <f t="shared" si="297"/>
        <v>0</v>
      </c>
      <c r="J480">
        <f t="shared" si="298"/>
        <v>0</v>
      </c>
      <c r="K480">
        <f t="shared" si="299"/>
        <v>0</v>
      </c>
      <c r="L480" s="31">
        <f t="shared" si="329"/>
        <v>0</v>
      </c>
      <c r="M480">
        <f t="shared" si="300"/>
        <v>0</v>
      </c>
      <c r="N480">
        <f t="shared" si="301"/>
        <v>0</v>
      </c>
      <c r="O480">
        <f t="shared" si="302"/>
        <v>0</v>
      </c>
      <c r="P480">
        <f t="shared" si="303"/>
        <v>0</v>
      </c>
      <c r="Q480">
        <f t="shared" si="304"/>
        <v>0</v>
      </c>
      <c r="R480">
        <f t="shared" si="305"/>
        <v>0</v>
      </c>
      <c r="S480">
        <f t="shared" si="306"/>
        <v>0</v>
      </c>
      <c r="T480" s="27">
        <f t="shared" si="330"/>
        <v>0</v>
      </c>
      <c r="U480">
        <f t="shared" si="307"/>
        <v>0</v>
      </c>
      <c r="V480">
        <f t="shared" si="308"/>
        <v>0</v>
      </c>
      <c r="W480">
        <f t="shared" si="309"/>
        <v>0</v>
      </c>
      <c r="X480">
        <f t="shared" si="310"/>
        <v>0</v>
      </c>
      <c r="Y480">
        <f t="shared" si="311"/>
        <v>0</v>
      </c>
      <c r="Z480">
        <f t="shared" si="312"/>
        <v>0</v>
      </c>
      <c r="AA480">
        <f t="shared" si="313"/>
        <v>0</v>
      </c>
      <c r="AB480" s="23">
        <f t="shared" si="331"/>
        <v>0</v>
      </c>
      <c r="AC480">
        <f t="shared" si="314"/>
        <v>0</v>
      </c>
      <c r="AD480">
        <f t="shared" si="315"/>
        <v>0</v>
      </c>
      <c r="AE480">
        <f t="shared" si="316"/>
        <v>0</v>
      </c>
      <c r="AF480">
        <f t="shared" si="317"/>
        <v>0</v>
      </c>
      <c r="AG480">
        <f t="shared" si="318"/>
        <v>0</v>
      </c>
      <c r="AH480">
        <f t="shared" si="319"/>
        <v>0</v>
      </c>
      <c r="AI480">
        <f t="shared" si="320"/>
        <v>0</v>
      </c>
      <c r="AJ480" s="19">
        <f t="shared" si="332"/>
        <v>0</v>
      </c>
      <c r="AK480">
        <f t="shared" si="321"/>
        <v>0</v>
      </c>
      <c r="AL480">
        <f t="shared" si="322"/>
        <v>0</v>
      </c>
      <c r="AM480">
        <f t="shared" si="323"/>
        <v>0</v>
      </c>
      <c r="AN480">
        <f t="shared" si="324"/>
        <v>0</v>
      </c>
      <c r="AO480">
        <f t="shared" si="325"/>
        <v>0</v>
      </c>
      <c r="AP480">
        <f t="shared" si="326"/>
        <v>0</v>
      </c>
      <c r="AQ480">
        <f t="shared" si="327"/>
        <v>0</v>
      </c>
      <c r="AR480" s="125">
        <f t="shared" si="333"/>
        <v>0</v>
      </c>
      <c r="AS480">
        <f t="shared" si="328"/>
        <v>0</v>
      </c>
    </row>
    <row r="481" spans="5:45" x14ac:dyDescent="0.3">
      <c r="E481" s="5">
        <f t="shared" si="334"/>
        <v>0</v>
      </c>
      <c r="F481">
        <f t="shared" si="294"/>
        <v>0</v>
      </c>
      <c r="G481">
        <f t="shared" si="295"/>
        <v>0</v>
      </c>
      <c r="H481">
        <f t="shared" si="296"/>
        <v>0</v>
      </c>
      <c r="I481">
        <f t="shared" si="297"/>
        <v>0</v>
      </c>
      <c r="J481">
        <f t="shared" si="298"/>
        <v>0</v>
      </c>
      <c r="K481">
        <f t="shared" si="299"/>
        <v>0</v>
      </c>
      <c r="L481" s="31">
        <f t="shared" si="329"/>
        <v>0</v>
      </c>
      <c r="M481">
        <f t="shared" si="300"/>
        <v>0</v>
      </c>
      <c r="N481">
        <f t="shared" si="301"/>
        <v>0</v>
      </c>
      <c r="O481">
        <f t="shared" si="302"/>
        <v>0</v>
      </c>
      <c r="P481">
        <f t="shared" si="303"/>
        <v>0</v>
      </c>
      <c r="Q481">
        <f t="shared" si="304"/>
        <v>0</v>
      </c>
      <c r="R481">
        <f t="shared" si="305"/>
        <v>0</v>
      </c>
      <c r="S481">
        <f t="shared" si="306"/>
        <v>0</v>
      </c>
      <c r="T481" s="27">
        <f t="shared" si="330"/>
        <v>0</v>
      </c>
      <c r="U481">
        <f t="shared" si="307"/>
        <v>0</v>
      </c>
      <c r="V481">
        <f t="shared" si="308"/>
        <v>0</v>
      </c>
      <c r="W481">
        <f t="shared" si="309"/>
        <v>0</v>
      </c>
      <c r="X481">
        <f t="shared" si="310"/>
        <v>0</v>
      </c>
      <c r="Y481">
        <f t="shared" si="311"/>
        <v>0</v>
      </c>
      <c r="Z481">
        <f t="shared" si="312"/>
        <v>0</v>
      </c>
      <c r="AA481">
        <f t="shared" si="313"/>
        <v>0</v>
      </c>
      <c r="AB481" s="23">
        <f t="shared" si="331"/>
        <v>0</v>
      </c>
      <c r="AC481">
        <f t="shared" si="314"/>
        <v>0</v>
      </c>
      <c r="AD481">
        <f t="shared" si="315"/>
        <v>0</v>
      </c>
      <c r="AE481">
        <f t="shared" si="316"/>
        <v>0</v>
      </c>
      <c r="AF481">
        <f t="shared" si="317"/>
        <v>0</v>
      </c>
      <c r="AG481">
        <f t="shared" si="318"/>
        <v>0</v>
      </c>
      <c r="AH481">
        <f t="shared" si="319"/>
        <v>0</v>
      </c>
      <c r="AI481">
        <f t="shared" si="320"/>
        <v>0</v>
      </c>
      <c r="AJ481" s="19">
        <f t="shared" si="332"/>
        <v>0</v>
      </c>
      <c r="AK481">
        <f t="shared" si="321"/>
        <v>0</v>
      </c>
      <c r="AL481">
        <f t="shared" si="322"/>
        <v>0</v>
      </c>
      <c r="AM481">
        <f t="shared" si="323"/>
        <v>0</v>
      </c>
      <c r="AN481">
        <f t="shared" si="324"/>
        <v>0</v>
      </c>
      <c r="AO481">
        <f t="shared" si="325"/>
        <v>0</v>
      </c>
      <c r="AP481">
        <f t="shared" si="326"/>
        <v>0</v>
      </c>
      <c r="AQ481">
        <f t="shared" si="327"/>
        <v>0</v>
      </c>
      <c r="AR481" s="125">
        <f t="shared" si="333"/>
        <v>0</v>
      </c>
      <c r="AS481">
        <f t="shared" si="328"/>
        <v>0</v>
      </c>
    </row>
    <row r="482" spans="5:45" x14ac:dyDescent="0.3">
      <c r="E482" s="5">
        <f t="shared" si="334"/>
        <v>0</v>
      </c>
      <c r="F482">
        <f t="shared" si="294"/>
        <v>0</v>
      </c>
      <c r="G482">
        <f t="shared" si="295"/>
        <v>0</v>
      </c>
      <c r="H482">
        <f t="shared" si="296"/>
        <v>0</v>
      </c>
      <c r="I482">
        <f t="shared" si="297"/>
        <v>0</v>
      </c>
      <c r="J482">
        <f t="shared" si="298"/>
        <v>0</v>
      </c>
      <c r="K482">
        <f t="shared" si="299"/>
        <v>0</v>
      </c>
      <c r="L482" s="31">
        <f t="shared" si="329"/>
        <v>0</v>
      </c>
      <c r="M482">
        <f t="shared" si="300"/>
        <v>0</v>
      </c>
      <c r="N482">
        <f t="shared" si="301"/>
        <v>0</v>
      </c>
      <c r="O482">
        <f t="shared" si="302"/>
        <v>0</v>
      </c>
      <c r="P482">
        <f t="shared" si="303"/>
        <v>0</v>
      </c>
      <c r="Q482">
        <f t="shared" si="304"/>
        <v>0</v>
      </c>
      <c r="R482">
        <f t="shared" si="305"/>
        <v>0</v>
      </c>
      <c r="S482">
        <f t="shared" si="306"/>
        <v>0</v>
      </c>
      <c r="T482" s="27">
        <f t="shared" si="330"/>
        <v>0</v>
      </c>
      <c r="U482">
        <f t="shared" si="307"/>
        <v>0</v>
      </c>
      <c r="V482">
        <f t="shared" si="308"/>
        <v>0</v>
      </c>
      <c r="W482">
        <f t="shared" si="309"/>
        <v>0</v>
      </c>
      <c r="X482">
        <f t="shared" si="310"/>
        <v>0</v>
      </c>
      <c r="Y482">
        <f t="shared" si="311"/>
        <v>0</v>
      </c>
      <c r="Z482">
        <f t="shared" si="312"/>
        <v>0</v>
      </c>
      <c r="AA482">
        <f t="shared" si="313"/>
        <v>0</v>
      </c>
      <c r="AB482" s="23">
        <f t="shared" si="331"/>
        <v>0</v>
      </c>
      <c r="AC482">
        <f t="shared" si="314"/>
        <v>0</v>
      </c>
      <c r="AD482">
        <f t="shared" si="315"/>
        <v>0</v>
      </c>
      <c r="AE482">
        <f t="shared" si="316"/>
        <v>0</v>
      </c>
      <c r="AF482">
        <f t="shared" si="317"/>
        <v>0</v>
      </c>
      <c r="AG482">
        <f t="shared" si="318"/>
        <v>0</v>
      </c>
      <c r="AH482">
        <f t="shared" si="319"/>
        <v>0</v>
      </c>
      <c r="AI482">
        <f t="shared" si="320"/>
        <v>0</v>
      </c>
      <c r="AJ482" s="19">
        <f t="shared" si="332"/>
        <v>0</v>
      </c>
      <c r="AK482">
        <f t="shared" si="321"/>
        <v>0</v>
      </c>
      <c r="AL482">
        <f t="shared" si="322"/>
        <v>0</v>
      </c>
      <c r="AM482">
        <f t="shared" si="323"/>
        <v>0</v>
      </c>
      <c r="AN482">
        <f t="shared" si="324"/>
        <v>0</v>
      </c>
      <c r="AO482">
        <f t="shared" si="325"/>
        <v>0</v>
      </c>
      <c r="AP482">
        <f t="shared" si="326"/>
        <v>0</v>
      </c>
      <c r="AQ482">
        <f t="shared" si="327"/>
        <v>0</v>
      </c>
      <c r="AR482" s="125">
        <f t="shared" si="333"/>
        <v>0</v>
      </c>
      <c r="AS482">
        <f t="shared" si="328"/>
        <v>0</v>
      </c>
    </row>
    <row r="483" spans="5:45" x14ac:dyDescent="0.3">
      <c r="E483" s="5">
        <f t="shared" si="334"/>
        <v>0</v>
      </c>
      <c r="F483">
        <f t="shared" si="294"/>
        <v>0</v>
      </c>
      <c r="G483">
        <f t="shared" si="295"/>
        <v>0</v>
      </c>
      <c r="H483">
        <f t="shared" si="296"/>
        <v>0</v>
      </c>
      <c r="I483">
        <f t="shared" si="297"/>
        <v>0</v>
      </c>
      <c r="J483">
        <f t="shared" si="298"/>
        <v>0</v>
      </c>
      <c r="K483">
        <f t="shared" si="299"/>
        <v>0</v>
      </c>
      <c r="L483" s="31">
        <f t="shared" si="329"/>
        <v>0</v>
      </c>
      <c r="M483">
        <f t="shared" si="300"/>
        <v>0</v>
      </c>
      <c r="N483">
        <f t="shared" si="301"/>
        <v>0</v>
      </c>
      <c r="O483">
        <f t="shared" si="302"/>
        <v>0</v>
      </c>
      <c r="P483">
        <f t="shared" si="303"/>
        <v>0</v>
      </c>
      <c r="Q483">
        <f t="shared" si="304"/>
        <v>0</v>
      </c>
      <c r="R483">
        <f t="shared" si="305"/>
        <v>0</v>
      </c>
      <c r="S483">
        <f t="shared" si="306"/>
        <v>0</v>
      </c>
      <c r="T483" s="27">
        <f t="shared" si="330"/>
        <v>0</v>
      </c>
      <c r="U483">
        <f t="shared" si="307"/>
        <v>0</v>
      </c>
      <c r="V483">
        <f t="shared" si="308"/>
        <v>0</v>
      </c>
      <c r="W483">
        <f t="shared" si="309"/>
        <v>0</v>
      </c>
      <c r="X483">
        <f t="shared" si="310"/>
        <v>0</v>
      </c>
      <c r="Y483">
        <f t="shared" si="311"/>
        <v>0</v>
      </c>
      <c r="Z483">
        <f t="shared" si="312"/>
        <v>0</v>
      </c>
      <c r="AA483">
        <f t="shared" si="313"/>
        <v>0</v>
      </c>
      <c r="AB483" s="23">
        <f t="shared" si="331"/>
        <v>0</v>
      </c>
      <c r="AC483">
        <f t="shared" si="314"/>
        <v>0</v>
      </c>
      <c r="AD483">
        <f t="shared" si="315"/>
        <v>0</v>
      </c>
      <c r="AE483">
        <f t="shared" si="316"/>
        <v>0</v>
      </c>
      <c r="AF483">
        <f t="shared" si="317"/>
        <v>0</v>
      </c>
      <c r="AG483">
        <f t="shared" si="318"/>
        <v>0</v>
      </c>
      <c r="AH483">
        <f t="shared" si="319"/>
        <v>0</v>
      </c>
      <c r="AI483">
        <f t="shared" si="320"/>
        <v>0</v>
      </c>
      <c r="AJ483" s="19">
        <f t="shared" si="332"/>
        <v>0</v>
      </c>
      <c r="AK483">
        <f t="shared" si="321"/>
        <v>0</v>
      </c>
      <c r="AL483">
        <f t="shared" si="322"/>
        <v>0</v>
      </c>
      <c r="AM483">
        <f t="shared" si="323"/>
        <v>0</v>
      </c>
      <c r="AN483">
        <f t="shared" si="324"/>
        <v>0</v>
      </c>
      <c r="AO483">
        <f t="shared" si="325"/>
        <v>0</v>
      </c>
      <c r="AP483">
        <f t="shared" si="326"/>
        <v>0</v>
      </c>
      <c r="AQ483">
        <f t="shared" si="327"/>
        <v>0</v>
      </c>
      <c r="AR483" s="125">
        <f t="shared" si="333"/>
        <v>0</v>
      </c>
      <c r="AS483">
        <f t="shared" si="328"/>
        <v>0</v>
      </c>
    </row>
    <row r="484" spans="5:45" x14ac:dyDescent="0.3">
      <c r="E484" s="5">
        <f t="shared" si="334"/>
        <v>0</v>
      </c>
      <c r="F484">
        <f t="shared" si="294"/>
        <v>0</v>
      </c>
      <c r="G484">
        <f t="shared" si="295"/>
        <v>0</v>
      </c>
      <c r="H484">
        <f t="shared" si="296"/>
        <v>0</v>
      </c>
      <c r="I484">
        <f t="shared" si="297"/>
        <v>0</v>
      </c>
      <c r="J484">
        <f t="shared" si="298"/>
        <v>0</v>
      </c>
      <c r="K484">
        <f t="shared" si="299"/>
        <v>0</v>
      </c>
      <c r="L484" s="31">
        <f t="shared" si="329"/>
        <v>0</v>
      </c>
      <c r="M484">
        <f t="shared" si="300"/>
        <v>0</v>
      </c>
      <c r="N484">
        <f t="shared" si="301"/>
        <v>0</v>
      </c>
      <c r="O484">
        <f t="shared" si="302"/>
        <v>0</v>
      </c>
      <c r="P484">
        <f t="shared" si="303"/>
        <v>0</v>
      </c>
      <c r="Q484">
        <f t="shared" si="304"/>
        <v>0</v>
      </c>
      <c r="R484">
        <f t="shared" si="305"/>
        <v>0</v>
      </c>
      <c r="S484">
        <f t="shared" si="306"/>
        <v>0</v>
      </c>
      <c r="T484" s="27">
        <f t="shared" si="330"/>
        <v>0</v>
      </c>
      <c r="U484">
        <f t="shared" si="307"/>
        <v>0</v>
      </c>
      <c r="V484">
        <f t="shared" si="308"/>
        <v>0</v>
      </c>
      <c r="W484">
        <f t="shared" si="309"/>
        <v>0</v>
      </c>
      <c r="X484">
        <f t="shared" si="310"/>
        <v>0</v>
      </c>
      <c r="Y484">
        <f t="shared" si="311"/>
        <v>0</v>
      </c>
      <c r="Z484">
        <f t="shared" si="312"/>
        <v>0</v>
      </c>
      <c r="AA484">
        <f t="shared" si="313"/>
        <v>0</v>
      </c>
      <c r="AB484" s="23">
        <f t="shared" si="331"/>
        <v>0</v>
      </c>
      <c r="AC484">
        <f t="shared" si="314"/>
        <v>0</v>
      </c>
      <c r="AD484">
        <f t="shared" si="315"/>
        <v>0</v>
      </c>
      <c r="AE484">
        <f t="shared" si="316"/>
        <v>0</v>
      </c>
      <c r="AF484">
        <f t="shared" si="317"/>
        <v>0</v>
      </c>
      <c r="AG484">
        <f t="shared" si="318"/>
        <v>0</v>
      </c>
      <c r="AH484">
        <f t="shared" si="319"/>
        <v>0</v>
      </c>
      <c r="AI484">
        <f t="shared" si="320"/>
        <v>0</v>
      </c>
      <c r="AJ484" s="19">
        <f t="shared" si="332"/>
        <v>0</v>
      </c>
      <c r="AK484">
        <f t="shared" si="321"/>
        <v>0</v>
      </c>
      <c r="AL484">
        <f t="shared" si="322"/>
        <v>0</v>
      </c>
      <c r="AM484">
        <f t="shared" si="323"/>
        <v>0</v>
      </c>
      <c r="AN484">
        <f t="shared" si="324"/>
        <v>0</v>
      </c>
      <c r="AO484">
        <f t="shared" si="325"/>
        <v>0</v>
      </c>
      <c r="AP484">
        <f t="shared" si="326"/>
        <v>0</v>
      </c>
      <c r="AQ484">
        <f t="shared" si="327"/>
        <v>0</v>
      </c>
      <c r="AR484" s="125">
        <f t="shared" si="333"/>
        <v>0</v>
      </c>
      <c r="AS484">
        <f t="shared" si="328"/>
        <v>0</v>
      </c>
    </row>
    <row r="485" spans="5:45" x14ac:dyDescent="0.3">
      <c r="E485" s="5">
        <f t="shared" si="334"/>
        <v>0</v>
      </c>
      <c r="F485">
        <f t="shared" si="294"/>
        <v>0</v>
      </c>
      <c r="G485">
        <f t="shared" si="295"/>
        <v>0</v>
      </c>
      <c r="H485">
        <f t="shared" si="296"/>
        <v>0</v>
      </c>
      <c r="I485">
        <f t="shared" si="297"/>
        <v>0</v>
      </c>
      <c r="J485">
        <f t="shared" si="298"/>
        <v>0</v>
      </c>
      <c r="K485">
        <f t="shared" si="299"/>
        <v>0</v>
      </c>
      <c r="L485" s="31">
        <f t="shared" si="329"/>
        <v>0</v>
      </c>
      <c r="M485">
        <f t="shared" si="300"/>
        <v>0</v>
      </c>
      <c r="N485">
        <f t="shared" si="301"/>
        <v>0</v>
      </c>
      <c r="O485">
        <f t="shared" si="302"/>
        <v>0</v>
      </c>
      <c r="P485">
        <f t="shared" si="303"/>
        <v>0</v>
      </c>
      <c r="Q485">
        <f t="shared" si="304"/>
        <v>0</v>
      </c>
      <c r="R485">
        <f t="shared" si="305"/>
        <v>0</v>
      </c>
      <c r="S485">
        <f t="shared" si="306"/>
        <v>0</v>
      </c>
      <c r="T485" s="27">
        <f t="shared" si="330"/>
        <v>0</v>
      </c>
      <c r="U485">
        <f t="shared" si="307"/>
        <v>0</v>
      </c>
      <c r="V485">
        <f t="shared" si="308"/>
        <v>0</v>
      </c>
      <c r="W485">
        <f t="shared" si="309"/>
        <v>0</v>
      </c>
      <c r="X485">
        <f t="shared" si="310"/>
        <v>0</v>
      </c>
      <c r="Y485">
        <f t="shared" si="311"/>
        <v>0</v>
      </c>
      <c r="Z485">
        <f t="shared" si="312"/>
        <v>0</v>
      </c>
      <c r="AA485">
        <f t="shared" si="313"/>
        <v>0</v>
      </c>
      <c r="AB485" s="23">
        <f t="shared" si="331"/>
        <v>0</v>
      </c>
      <c r="AC485">
        <f t="shared" si="314"/>
        <v>0</v>
      </c>
      <c r="AD485">
        <f t="shared" si="315"/>
        <v>0</v>
      </c>
      <c r="AE485">
        <f t="shared" si="316"/>
        <v>0</v>
      </c>
      <c r="AF485">
        <f t="shared" si="317"/>
        <v>0</v>
      </c>
      <c r="AG485">
        <f t="shared" si="318"/>
        <v>0</v>
      </c>
      <c r="AH485">
        <f t="shared" si="319"/>
        <v>0</v>
      </c>
      <c r="AI485">
        <f t="shared" si="320"/>
        <v>0</v>
      </c>
      <c r="AJ485" s="19">
        <f t="shared" si="332"/>
        <v>0</v>
      </c>
      <c r="AK485">
        <f t="shared" si="321"/>
        <v>0</v>
      </c>
      <c r="AL485">
        <f t="shared" si="322"/>
        <v>0</v>
      </c>
      <c r="AM485">
        <f t="shared" si="323"/>
        <v>0</v>
      </c>
      <c r="AN485">
        <f t="shared" si="324"/>
        <v>0</v>
      </c>
      <c r="AO485">
        <f t="shared" si="325"/>
        <v>0</v>
      </c>
      <c r="AP485">
        <f t="shared" si="326"/>
        <v>0</v>
      </c>
      <c r="AQ485">
        <f t="shared" si="327"/>
        <v>0</v>
      </c>
      <c r="AR485" s="125">
        <f t="shared" si="333"/>
        <v>0</v>
      </c>
      <c r="AS485">
        <f t="shared" si="328"/>
        <v>0</v>
      </c>
    </row>
    <row r="486" spans="5:45" x14ac:dyDescent="0.3">
      <c r="E486" s="5">
        <f t="shared" si="334"/>
        <v>0</v>
      </c>
      <c r="F486">
        <f t="shared" si="294"/>
        <v>0</v>
      </c>
      <c r="G486">
        <f t="shared" si="295"/>
        <v>0</v>
      </c>
      <c r="H486">
        <f t="shared" si="296"/>
        <v>0</v>
      </c>
      <c r="I486">
        <f t="shared" si="297"/>
        <v>0</v>
      </c>
      <c r="J486">
        <f t="shared" si="298"/>
        <v>0</v>
      </c>
      <c r="K486">
        <f t="shared" si="299"/>
        <v>0</v>
      </c>
      <c r="L486" s="31">
        <f t="shared" si="329"/>
        <v>0</v>
      </c>
      <c r="M486">
        <f t="shared" si="300"/>
        <v>0</v>
      </c>
      <c r="N486">
        <f t="shared" si="301"/>
        <v>0</v>
      </c>
      <c r="O486">
        <f t="shared" si="302"/>
        <v>0</v>
      </c>
      <c r="P486">
        <f t="shared" si="303"/>
        <v>0</v>
      </c>
      <c r="Q486">
        <f t="shared" si="304"/>
        <v>0</v>
      </c>
      <c r="R486">
        <f t="shared" si="305"/>
        <v>0</v>
      </c>
      <c r="S486">
        <f t="shared" si="306"/>
        <v>0</v>
      </c>
      <c r="T486" s="27">
        <f t="shared" si="330"/>
        <v>0</v>
      </c>
      <c r="U486">
        <f t="shared" si="307"/>
        <v>0</v>
      </c>
      <c r="V486">
        <f t="shared" si="308"/>
        <v>0</v>
      </c>
      <c r="W486">
        <f t="shared" si="309"/>
        <v>0</v>
      </c>
      <c r="X486">
        <f t="shared" si="310"/>
        <v>0</v>
      </c>
      <c r="Y486">
        <f t="shared" si="311"/>
        <v>0</v>
      </c>
      <c r="Z486">
        <f t="shared" si="312"/>
        <v>0</v>
      </c>
      <c r="AA486">
        <f t="shared" si="313"/>
        <v>0</v>
      </c>
      <c r="AB486" s="23">
        <f t="shared" si="331"/>
        <v>0</v>
      </c>
      <c r="AC486">
        <f t="shared" si="314"/>
        <v>0</v>
      </c>
      <c r="AD486">
        <f t="shared" si="315"/>
        <v>0</v>
      </c>
      <c r="AE486">
        <f t="shared" si="316"/>
        <v>0</v>
      </c>
      <c r="AF486">
        <f t="shared" si="317"/>
        <v>0</v>
      </c>
      <c r="AG486">
        <f t="shared" si="318"/>
        <v>0</v>
      </c>
      <c r="AH486">
        <f t="shared" si="319"/>
        <v>0</v>
      </c>
      <c r="AI486">
        <f t="shared" si="320"/>
        <v>0</v>
      </c>
      <c r="AJ486" s="19">
        <f t="shared" si="332"/>
        <v>0</v>
      </c>
      <c r="AK486">
        <f t="shared" si="321"/>
        <v>0</v>
      </c>
      <c r="AL486">
        <f t="shared" si="322"/>
        <v>0</v>
      </c>
      <c r="AM486">
        <f t="shared" si="323"/>
        <v>0</v>
      </c>
      <c r="AN486">
        <f t="shared" si="324"/>
        <v>0</v>
      </c>
      <c r="AO486">
        <f t="shared" si="325"/>
        <v>0</v>
      </c>
      <c r="AP486">
        <f t="shared" si="326"/>
        <v>0</v>
      </c>
      <c r="AQ486">
        <f t="shared" si="327"/>
        <v>0</v>
      </c>
      <c r="AR486" s="125">
        <f t="shared" si="333"/>
        <v>0</v>
      </c>
      <c r="AS486">
        <f t="shared" si="328"/>
        <v>0</v>
      </c>
    </row>
    <row r="487" spans="5:45" x14ac:dyDescent="0.3">
      <c r="E487" s="5">
        <f t="shared" si="334"/>
        <v>0</v>
      </c>
      <c r="F487">
        <f t="shared" si="294"/>
        <v>0</v>
      </c>
      <c r="G487">
        <f t="shared" si="295"/>
        <v>0</v>
      </c>
      <c r="H487">
        <f t="shared" si="296"/>
        <v>0</v>
      </c>
      <c r="I487">
        <f t="shared" si="297"/>
        <v>0</v>
      </c>
      <c r="J487">
        <f t="shared" si="298"/>
        <v>0</v>
      </c>
      <c r="K487">
        <f t="shared" si="299"/>
        <v>0</v>
      </c>
      <c r="L487" s="31">
        <f t="shared" si="329"/>
        <v>0</v>
      </c>
      <c r="M487">
        <f t="shared" si="300"/>
        <v>0</v>
      </c>
      <c r="N487">
        <f t="shared" si="301"/>
        <v>0</v>
      </c>
      <c r="O487">
        <f t="shared" si="302"/>
        <v>0</v>
      </c>
      <c r="P487">
        <f t="shared" si="303"/>
        <v>0</v>
      </c>
      <c r="Q487">
        <f t="shared" si="304"/>
        <v>0</v>
      </c>
      <c r="R487">
        <f t="shared" si="305"/>
        <v>0</v>
      </c>
      <c r="S487">
        <f t="shared" si="306"/>
        <v>0</v>
      </c>
      <c r="T487" s="27">
        <f t="shared" si="330"/>
        <v>0</v>
      </c>
      <c r="U487">
        <f t="shared" si="307"/>
        <v>0</v>
      </c>
      <c r="V487">
        <f t="shared" si="308"/>
        <v>0</v>
      </c>
      <c r="W487">
        <f t="shared" si="309"/>
        <v>0</v>
      </c>
      <c r="X487">
        <f t="shared" si="310"/>
        <v>0</v>
      </c>
      <c r="Y487">
        <f t="shared" si="311"/>
        <v>0</v>
      </c>
      <c r="Z487">
        <f t="shared" si="312"/>
        <v>0</v>
      </c>
      <c r="AA487">
        <f t="shared" si="313"/>
        <v>0</v>
      </c>
      <c r="AB487" s="23">
        <f t="shared" si="331"/>
        <v>0</v>
      </c>
      <c r="AC487">
        <f t="shared" si="314"/>
        <v>0</v>
      </c>
      <c r="AD487">
        <f t="shared" si="315"/>
        <v>0</v>
      </c>
      <c r="AE487">
        <f t="shared" si="316"/>
        <v>0</v>
      </c>
      <c r="AF487">
        <f t="shared" si="317"/>
        <v>0</v>
      </c>
      <c r="AG487">
        <f t="shared" si="318"/>
        <v>0</v>
      </c>
      <c r="AH487">
        <f t="shared" si="319"/>
        <v>0</v>
      </c>
      <c r="AI487">
        <f t="shared" si="320"/>
        <v>0</v>
      </c>
      <c r="AJ487" s="19">
        <f t="shared" si="332"/>
        <v>0</v>
      </c>
      <c r="AK487">
        <f t="shared" si="321"/>
        <v>0</v>
      </c>
      <c r="AL487">
        <f t="shared" si="322"/>
        <v>0</v>
      </c>
      <c r="AM487">
        <f t="shared" si="323"/>
        <v>0</v>
      </c>
      <c r="AN487">
        <f t="shared" si="324"/>
        <v>0</v>
      </c>
      <c r="AO487">
        <f t="shared" si="325"/>
        <v>0</v>
      </c>
      <c r="AP487">
        <f t="shared" si="326"/>
        <v>0</v>
      </c>
      <c r="AQ487">
        <f t="shared" si="327"/>
        <v>0</v>
      </c>
      <c r="AR487" s="125">
        <f t="shared" si="333"/>
        <v>0</v>
      </c>
      <c r="AS487">
        <f t="shared" si="328"/>
        <v>0</v>
      </c>
    </row>
    <row r="488" spans="5:45" x14ac:dyDescent="0.3">
      <c r="E488" s="5">
        <f t="shared" si="334"/>
        <v>0</v>
      </c>
      <c r="F488">
        <f t="shared" si="294"/>
        <v>0</v>
      </c>
      <c r="G488">
        <f t="shared" si="295"/>
        <v>0</v>
      </c>
      <c r="H488">
        <f t="shared" si="296"/>
        <v>0</v>
      </c>
      <c r="I488">
        <f t="shared" si="297"/>
        <v>0</v>
      </c>
      <c r="J488">
        <f t="shared" si="298"/>
        <v>0</v>
      </c>
      <c r="K488">
        <f t="shared" si="299"/>
        <v>0</v>
      </c>
      <c r="L488" s="31">
        <f t="shared" si="329"/>
        <v>0</v>
      </c>
      <c r="M488">
        <f t="shared" si="300"/>
        <v>0</v>
      </c>
      <c r="N488">
        <f t="shared" si="301"/>
        <v>0</v>
      </c>
      <c r="O488">
        <f t="shared" si="302"/>
        <v>0</v>
      </c>
      <c r="P488">
        <f t="shared" si="303"/>
        <v>0</v>
      </c>
      <c r="Q488">
        <f t="shared" si="304"/>
        <v>0</v>
      </c>
      <c r="R488">
        <f t="shared" si="305"/>
        <v>0</v>
      </c>
      <c r="S488">
        <f t="shared" si="306"/>
        <v>0</v>
      </c>
      <c r="T488" s="27">
        <f t="shared" si="330"/>
        <v>0</v>
      </c>
      <c r="U488">
        <f t="shared" si="307"/>
        <v>0</v>
      </c>
      <c r="V488">
        <f t="shared" si="308"/>
        <v>0</v>
      </c>
      <c r="W488">
        <f t="shared" si="309"/>
        <v>0</v>
      </c>
      <c r="X488">
        <f t="shared" si="310"/>
        <v>0</v>
      </c>
      <c r="Y488">
        <f t="shared" si="311"/>
        <v>0</v>
      </c>
      <c r="Z488">
        <f t="shared" si="312"/>
        <v>0</v>
      </c>
      <c r="AA488">
        <f t="shared" si="313"/>
        <v>0</v>
      </c>
      <c r="AB488" s="23">
        <f t="shared" si="331"/>
        <v>0</v>
      </c>
      <c r="AC488">
        <f t="shared" si="314"/>
        <v>0</v>
      </c>
      <c r="AD488">
        <f t="shared" si="315"/>
        <v>0</v>
      </c>
      <c r="AE488">
        <f t="shared" si="316"/>
        <v>0</v>
      </c>
      <c r="AF488">
        <f t="shared" si="317"/>
        <v>0</v>
      </c>
      <c r="AG488">
        <f t="shared" si="318"/>
        <v>0</v>
      </c>
      <c r="AH488">
        <f t="shared" si="319"/>
        <v>0</v>
      </c>
      <c r="AI488">
        <f t="shared" si="320"/>
        <v>0</v>
      </c>
      <c r="AJ488" s="19">
        <f t="shared" si="332"/>
        <v>0</v>
      </c>
      <c r="AK488">
        <f t="shared" si="321"/>
        <v>0</v>
      </c>
      <c r="AL488">
        <f t="shared" si="322"/>
        <v>0</v>
      </c>
      <c r="AM488">
        <f t="shared" si="323"/>
        <v>0</v>
      </c>
      <c r="AN488">
        <f t="shared" si="324"/>
        <v>0</v>
      </c>
      <c r="AO488">
        <f t="shared" si="325"/>
        <v>0</v>
      </c>
      <c r="AP488">
        <f t="shared" si="326"/>
        <v>0</v>
      </c>
      <c r="AQ488">
        <f t="shared" si="327"/>
        <v>0</v>
      </c>
      <c r="AR488" s="125">
        <f t="shared" si="333"/>
        <v>0</v>
      </c>
      <c r="AS488">
        <f t="shared" si="328"/>
        <v>0</v>
      </c>
    </row>
    <row r="489" spans="5:45" x14ac:dyDescent="0.3">
      <c r="E489" s="5">
        <f t="shared" si="334"/>
        <v>0</v>
      </c>
      <c r="F489">
        <f t="shared" si="294"/>
        <v>0</v>
      </c>
      <c r="G489">
        <f t="shared" si="295"/>
        <v>0</v>
      </c>
      <c r="H489">
        <f t="shared" si="296"/>
        <v>0</v>
      </c>
      <c r="I489">
        <f t="shared" si="297"/>
        <v>0</v>
      </c>
      <c r="J489">
        <f t="shared" si="298"/>
        <v>0</v>
      </c>
      <c r="K489">
        <f t="shared" si="299"/>
        <v>0</v>
      </c>
      <c r="L489" s="31">
        <f t="shared" si="329"/>
        <v>0</v>
      </c>
      <c r="M489">
        <f t="shared" si="300"/>
        <v>0</v>
      </c>
      <c r="N489">
        <f t="shared" si="301"/>
        <v>0</v>
      </c>
      <c r="O489">
        <f t="shared" si="302"/>
        <v>0</v>
      </c>
      <c r="P489">
        <f t="shared" si="303"/>
        <v>0</v>
      </c>
      <c r="Q489">
        <f t="shared" si="304"/>
        <v>0</v>
      </c>
      <c r="R489">
        <f t="shared" si="305"/>
        <v>0</v>
      </c>
      <c r="S489">
        <f t="shared" si="306"/>
        <v>0</v>
      </c>
      <c r="T489" s="27">
        <f t="shared" si="330"/>
        <v>0</v>
      </c>
      <c r="U489">
        <f t="shared" si="307"/>
        <v>0</v>
      </c>
      <c r="V489">
        <f t="shared" si="308"/>
        <v>0</v>
      </c>
      <c r="W489">
        <f t="shared" si="309"/>
        <v>0</v>
      </c>
      <c r="X489">
        <f t="shared" si="310"/>
        <v>0</v>
      </c>
      <c r="Y489">
        <f t="shared" si="311"/>
        <v>0</v>
      </c>
      <c r="Z489">
        <f t="shared" si="312"/>
        <v>0</v>
      </c>
      <c r="AA489">
        <f t="shared" si="313"/>
        <v>0</v>
      </c>
      <c r="AB489" s="23">
        <f t="shared" si="331"/>
        <v>0</v>
      </c>
      <c r="AC489">
        <f t="shared" si="314"/>
        <v>0</v>
      </c>
      <c r="AD489">
        <f t="shared" si="315"/>
        <v>0</v>
      </c>
      <c r="AE489">
        <f t="shared" si="316"/>
        <v>0</v>
      </c>
      <c r="AF489">
        <f t="shared" si="317"/>
        <v>0</v>
      </c>
      <c r="AG489">
        <f t="shared" si="318"/>
        <v>0</v>
      </c>
      <c r="AH489">
        <f t="shared" si="319"/>
        <v>0</v>
      </c>
      <c r="AI489">
        <f t="shared" si="320"/>
        <v>0</v>
      </c>
      <c r="AJ489" s="19">
        <f t="shared" si="332"/>
        <v>0</v>
      </c>
      <c r="AK489">
        <f t="shared" si="321"/>
        <v>0</v>
      </c>
      <c r="AL489">
        <f t="shared" si="322"/>
        <v>0</v>
      </c>
      <c r="AM489">
        <f t="shared" si="323"/>
        <v>0</v>
      </c>
      <c r="AN489">
        <f t="shared" si="324"/>
        <v>0</v>
      </c>
      <c r="AO489">
        <f t="shared" si="325"/>
        <v>0</v>
      </c>
      <c r="AP489">
        <f t="shared" si="326"/>
        <v>0</v>
      </c>
      <c r="AQ489">
        <f t="shared" si="327"/>
        <v>0</v>
      </c>
      <c r="AR489" s="125">
        <f t="shared" si="333"/>
        <v>0</v>
      </c>
      <c r="AS489">
        <f t="shared" si="328"/>
        <v>0</v>
      </c>
    </row>
    <row r="490" spans="5:45" x14ac:dyDescent="0.3">
      <c r="E490" s="5">
        <f t="shared" si="334"/>
        <v>0</v>
      </c>
      <c r="F490">
        <f t="shared" si="294"/>
        <v>0</v>
      </c>
      <c r="G490">
        <f t="shared" si="295"/>
        <v>0</v>
      </c>
      <c r="H490">
        <f t="shared" si="296"/>
        <v>0</v>
      </c>
      <c r="I490">
        <f t="shared" si="297"/>
        <v>0</v>
      </c>
      <c r="J490">
        <f t="shared" si="298"/>
        <v>0</v>
      </c>
      <c r="K490">
        <f t="shared" si="299"/>
        <v>0</v>
      </c>
      <c r="L490" s="31">
        <f t="shared" si="329"/>
        <v>0</v>
      </c>
      <c r="M490">
        <f t="shared" si="300"/>
        <v>0</v>
      </c>
      <c r="N490">
        <f t="shared" si="301"/>
        <v>0</v>
      </c>
      <c r="O490">
        <f t="shared" si="302"/>
        <v>0</v>
      </c>
      <c r="P490">
        <f t="shared" si="303"/>
        <v>0</v>
      </c>
      <c r="Q490">
        <f t="shared" si="304"/>
        <v>0</v>
      </c>
      <c r="R490">
        <f t="shared" si="305"/>
        <v>0</v>
      </c>
      <c r="S490">
        <f t="shared" si="306"/>
        <v>0</v>
      </c>
      <c r="T490" s="27">
        <f t="shared" si="330"/>
        <v>0</v>
      </c>
      <c r="U490">
        <f t="shared" si="307"/>
        <v>0</v>
      </c>
      <c r="V490">
        <f t="shared" si="308"/>
        <v>0</v>
      </c>
      <c r="W490">
        <f t="shared" si="309"/>
        <v>0</v>
      </c>
      <c r="X490">
        <f t="shared" si="310"/>
        <v>0</v>
      </c>
      <c r="Y490">
        <f t="shared" si="311"/>
        <v>0</v>
      </c>
      <c r="Z490">
        <f t="shared" si="312"/>
        <v>0</v>
      </c>
      <c r="AA490">
        <f t="shared" si="313"/>
        <v>0</v>
      </c>
      <c r="AB490" s="23">
        <f t="shared" si="331"/>
        <v>0</v>
      </c>
      <c r="AC490">
        <f t="shared" si="314"/>
        <v>0</v>
      </c>
      <c r="AD490">
        <f t="shared" si="315"/>
        <v>0</v>
      </c>
      <c r="AE490">
        <f t="shared" si="316"/>
        <v>0</v>
      </c>
      <c r="AF490">
        <f t="shared" si="317"/>
        <v>0</v>
      </c>
      <c r="AG490">
        <f t="shared" si="318"/>
        <v>0</v>
      </c>
      <c r="AH490">
        <f t="shared" si="319"/>
        <v>0</v>
      </c>
      <c r="AI490">
        <f t="shared" si="320"/>
        <v>0</v>
      </c>
      <c r="AJ490" s="19">
        <f t="shared" si="332"/>
        <v>0</v>
      </c>
      <c r="AK490">
        <f t="shared" si="321"/>
        <v>0</v>
      </c>
      <c r="AL490">
        <f t="shared" si="322"/>
        <v>0</v>
      </c>
      <c r="AM490">
        <f t="shared" si="323"/>
        <v>0</v>
      </c>
      <c r="AN490">
        <f t="shared" si="324"/>
        <v>0</v>
      </c>
      <c r="AO490">
        <f t="shared" si="325"/>
        <v>0</v>
      </c>
      <c r="AP490">
        <f t="shared" si="326"/>
        <v>0</v>
      </c>
      <c r="AQ490">
        <f t="shared" si="327"/>
        <v>0</v>
      </c>
      <c r="AR490" s="125">
        <f t="shared" si="333"/>
        <v>0</v>
      </c>
      <c r="AS490">
        <f t="shared" si="328"/>
        <v>0</v>
      </c>
    </row>
    <row r="491" spans="5:45" x14ac:dyDescent="0.3">
      <c r="E491" s="5">
        <f t="shared" si="334"/>
        <v>0</v>
      </c>
      <c r="F491">
        <f t="shared" si="294"/>
        <v>0</v>
      </c>
      <c r="G491">
        <f t="shared" si="295"/>
        <v>0</v>
      </c>
      <c r="H491">
        <f t="shared" si="296"/>
        <v>0</v>
      </c>
      <c r="I491">
        <f t="shared" si="297"/>
        <v>0</v>
      </c>
      <c r="J491">
        <f t="shared" si="298"/>
        <v>0</v>
      </c>
      <c r="K491">
        <f t="shared" si="299"/>
        <v>0</v>
      </c>
      <c r="L491" s="31">
        <f t="shared" si="329"/>
        <v>0</v>
      </c>
      <c r="M491">
        <f t="shared" si="300"/>
        <v>0</v>
      </c>
      <c r="N491">
        <f t="shared" si="301"/>
        <v>0</v>
      </c>
      <c r="O491">
        <f t="shared" si="302"/>
        <v>0</v>
      </c>
      <c r="P491">
        <f t="shared" si="303"/>
        <v>0</v>
      </c>
      <c r="Q491">
        <f t="shared" si="304"/>
        <v>0</v>
      </c>
      <c r="R491">
        <f t="shared" si="305"/>
        <v>0</v>
      </c>
      <c r="S491">
        <f t="shared" si="306"/>
        <v>0</v>
      </c>
      <c r="T491" s="27">
        <f t="shared" si="330"/>
        <v>0</v>
      </c>
      <c r="U491">
        <f t="shared" si="307"/>
        <v>0</v>
      </c>
      <c r="V491">
        <f t="shared" si="308"/>
        <v>0</v>
      </c>
      <c r="W491">
        <f t="shared" si="309"/>
        <v>0</v>
      </c>
      <c r="X491">
        <f t="shared" si="310"/>
        <v>0</v>
      </c>
      <c r="Y491">
        <f t="shared" si="311"/>
        <v>0</v>
      </c>
      <c r="Z491">
        <f t="shared" si="312"/>
        <v>0</v>
      </c>
      <c r="AA491">
        <f t="shared" si="313"/>
        <v>0</v>
      </c>
      <c r="AB491" s="23">
        <f t="shared" si="331"/>
        <v>0</v>
      </c>
      <c r="AC491">
        <f t="shared" si="314"/>
        <v>0</v>
      </c>
      <c r="AD491">
        <f t="shared" si="315"/>
        <v>0</v>
      </c>
      <c r="AE491">
        <f t="shared" si="316"/>
        <v>0</v>
      </c>
      <c r="AF491">
        <f t="shared" si="317"/>
        <v>0</v>
      </c>
      <c r="AG491">
        <f t="shared" si="318"/>
        <v>0</v>
      </c>
      <c r="AH491">
        <f t="shared" si="319"/>
        <v>0</v>
      </c>
      <c r="AI491">
        <f t="shared" si="320"/>
        <v>0</v>
      </c>
      <c r="AJ491" s="19">
        <f t="shared" si="332"/>
        <v>0</v>
      </c>
      <c r="AK491">
        <f t="shared" si="321"/>
        <v>0</v>
      </c>
      <c r="AL491">
        <f t="shared" si="322"/>
        <v>0</v>
      </c>
      <c r="AM491">
        <f t="shared" si="323"/>
        <v>0</v>
      </c>
      <c r="AN491">
        <f t="shared" si="324"/>
        <v>0</v>
      </c>
      <c r="AO491">
        <f t="shared" si="325"/>
        <v>0</v>
      </c>
      <c r="AP491">
        <f t="shared" si="326"/>
        <v>0</v>
      </c>
      <c r="AQ491">
        <f t="shared" si="327"/>
        <v>0</v>
      </c>
      <c r="AR491" s="125">
        <f t="shared" si="333"/>
        <v>0</v>
      </c>
      <c r="AS491">
        <f t="shared" si="328"/>
        <v>0</v>
      </c>
    </row>
    <row r="492" spans="5:45" x14ac:dyDescent="0.3">
      <c r="E492" s="5">
        <f t="shared" si="334"/>
        <v>0</v>
      </c>
      <c r="F492">
        <f t="shared" si="294"/>
        <v>0</v>
      </c>
      <c r="G492">
        <f t="shared" si="295"/>
        <v>0</v>
      </c>
      <c r="H492">
        <f t="shared" si="296"/>
        <v>0</v>
      </c>
      <c r="I492">
        <f t="shared" si="297"/>
        <v>0</v>
      </c>
      <c r="J492">
        <f t="shared" si="298"/>
        <v>0</v>
      </c>
      <c r="K492">
        <f t="shared" si="299"/>
        <v>0</v>
      </c>
      <c r="L492" s="31">
        <f t="shared" si="329"/>
        <v>0</v>
      </c>
      <c r="M492">
        <f t="shared" si="300"/>
        <v>0</v>
      </c>
      <c r="N492">
        <f t="shared" si="301"/>
        <v>0</v>
      </c>
      <c r="O492">
        <f t="shared" si="302"/>
        <v>0</v>
      </c>
      <c r="P492">
        <f t="shared" si="303"/>
        <v>0</v>
      </c>
      <c r="Q492">
        <f t="shared" si="304"/>
        <v>0</v>
      </c>
      <c r="R492">
        <f t="shared" si="305"/>
        <v>0</v>
      </c>
      <c r="S492">
        <f t="shared" si="306"/>
        <v>0</v>
      </c>
      <c r="T492" s="27">
        <f t="shared" si="330"/>
        <v>0</v>
      </c>
      <c r="U492">
        <f t="shared" si="307"/>
        <v>0</v>
      </c>
      <c r="V492">
        <f t="shared" si="308"/>
        <v>0</v>
      </c>
      <c r="W492">
        <f t="shared" si="309"/>
        <v>0</v>
      </c>
      <c r="X492">
        <f t="shared" si="310"/>
        <v>0</v>
      </c>
      <c r="Y492">
        <f t="shared" si="311"/>
        <v>0</v>
      </c>
      <c r="Z492">
        <f t="shared" si="312"/>
        <v>0</v>
      </c>
      <c r="AA492">
        <f t="shared" si="313"/>
        <v>0</v>
      </c>
      <c r="AB492" s="23">
        <f t="shared" si="331"/>
        <v>0</v>
      </c>
      <c r="AC492">
        <f t="shared" si="314"/>
        <v>0</v>
      </c>
      <c r="AD492">
        <f t="shared" si="315"/>
        <v>0</v>
      </c>
      <c r="AE492">
        <f t="shared" si="316"/>
        <v>0</v>
      </c>
      <c r="AF492">
        <f t="shared" si="317"/>
        <v>0</v>
      </c>
      <c r="AG492">
        <f t="shared" si="318"/>
        <v>0</v>
      </c>
      <c r="AH492">
        <f t="shared" si="319"/>
        <v>0</v>
      </c>
      <c r="AI492">
        <f t="shared" si="320"/>
        <v>0</v>
      </c>
      <c r="AJ492" s="19">
        <f t="shared" si="332"/>
        <v>0</v>
      </c>
      <c r="AK492">
        <f t="shared" si="321"/>
        <v>0</v>
      </c>
      <c r="AL492">
        <f t="shared" si="322"/>
        <v>0</v>
      </c>
      <c r="AM492">
        <f t="shared" si="323"/>
        <v>0</v>
      </c>
      <c r="AN492">
        <f t="shared" si="324"/>
        <v>0</v>
      </c>
      <c r="AO492">
        <f t="shared" si="325"/>
        <v>0</v>
      </c>
      <c r="AP492">
        <f t="shared" si="326"/>
        <v>0</v>
      </c>
      <c r="AQ492">
        <f t="shared" si="327"/>
        <v>0</v>
      </c>
      <c r="AR492" s="125">
        <f t="shared" si="333"/>
        <v>0</v>
      </c>
      <c r="AS492">
        <f t="shared" si="328"/>
        <v>0</v>
      </c>
    </row>
    <row r="493" spans="5:45" x14ac:dyDescent="0.3">
      <c r="E493" s="5">
        <f t="shared" si="334"/>
        <v>0</v>
      </c>
      <c r="F493">
        <f t="shared" si="294"/>
        <v>0</v>
      </c>
      <c r="G493">
        <f t="shared" si="295"/>
        <v>0</v>
      </c>
      <c r="H493">
        <f t="shared" si="296"/>
        <v>0</v>
      </c>
      <c r="I493">
        <f t="shared" si="297"/>
        <v>0</v>
      </c>
      <c r="J493">
        <f t="shared" si="298"/>
        <v>0</v>
      </c>
      <c r="K493">
        <f t="shared" si="299"/>
        <v>0</v>
      </c>
      <c r="L493" s="31">
        <f t="shared" si="329"/>
        <v>0</v>
      </c>
      <c r="M493">
        <f t="shared" si="300"/>
        <v>0</v>
      </c>
      <c r="N493">
        <f t="shared" si="301"/>
        <v>0</v>
      </c>
      <c r="O493">
        <f t="shared" si="302"/>
        <v>0</v>
      </c>
      <c r="P493">
        <f t="shared" si="303"/>
        <v>0</v>
      </c>
      <c r="Q493">
        <f t="shared" si="304"/>
        <v>0</v>
      </c>
      <c r="R493">
        <f t="shared" si="305"/>
        <v>0</v>
      </c>
      <c r="S493">
        <f t="shared" si="306"/>
        <v>0</v>
      </c>
      <c r="T493" s="27">
        <f t="shared" si="330"/>
        <v>0</v>
      </c>
      <c r="U493">
        <f t="shared" si="307"/>
        <v>0</v>
      </c>
      <c r="V493">
        <f t="shared" si="308"/>
        <v>0</v>
      </c>
      <c r="W493">
        <f t="shared" si="309"/>
        <v>0</v>
      </c>
      <c r="X493">
        <f t="shared" si="310"/>
        <v>0</v>
      </c>
      <c r="Y493">
        <f t="shared" si="311"/>
        <v>0</v>
      </c>
      <c r="Z493">
        <f t="shared" si="312"/>
        <v>0</v>
      </c>
      <c r="AA493">
        <f t="shared" si="313"/>
        <v>0</v>
      </c>
      <c r="AB493" s="23">
        <f t="shared" si="331"/>
        <v>0</v>
      </c>
      <c r="AC493">
        <f t="shared" si="314"/>
        <v>0</v>
      </c>
      <c r="AD493">
        <f t="shared" si="315"/>
        <v>0</v>
      </c>
      <c r="AE493">
        <f t="shared" si="316"/>
        <v>0</v>
      </c>
      <c r="AF493">
        <f t="shared" si="317"/>
        <v>0</v>
      </c>
      <c r="AG493">
        <f t="shared" si="318"/>
        <v>0</v>
      </c>
      <c r="AH493">
        <f t="shared" si="319"/>
        <v>0</v>
      </c>
      <c r="AI493">
        <f t="shared" si="320"/>
        <v>0</v>
      </c>
      <c r="AJ493" s="19">
        <f t="shared" si="332"/>
        <v>0</v>
      </c>
      <c r="AK493">
        <f t="shared" si="321"/>
        <v>0</v>
      </c>
      <c r="AL493">
        <f t="shared" si="322"/>
        <v>0</v>
      </c>
      <c r="AM493">
        <f t="shared" si="323"/>
        <v>0</v>
      </c>
      <c r="AN493">
        <f t="shared" si="324"/>
        <v>0</v>
      </c>
      <c r="AO493">
        <f t="shared" si="325"/>
        <v>0</v>
      </c>
      <c r="AP493">
        <f t="shared" si="326"/>
        <v>0</v>
      </c>
      <c r="AQ493">
        <f t="shared" si="327"/>
        <v>0</v>
      </c>
      <c r="AR493" s="125">
        <f t="shared" si="333"/>
        <v>0</v>
      </c>
      <c r="AS493">
        <f t="shared" si="328"/>
        <v>0</v>
      </c>
    </row>
    <row r="494" spans="5:45" x14ac:dyDescent="0.3">
      <c r="E494" s="5">
        <f t="shared" si="334"/>
        <v>0</v>
      </c>
      <c r="F494">
        <f t="shared" si="294"/>
        <v>0</v>
      </c>
      <c r="G494">
        <f t="shared" si="295"/>
        <v>0</v>
      </c>
      <c r="H494">
        <f t="shared" si="296"/>
        <v>0</v>
      </c>
      <c r="I494">
        <f t="shared" si="297"/>
        <v>0</v>
      </c>
      <c r="J494">
        <f t="shared" si="298"/>
        <v>0</v>
      </c>
      <c r="K494">
        <f t="shared" si="299"/>
        <v>0</v>
      </c>
      <c r="L494" s="31">
        <f t="shared" si="329"/>
        <v>0</v>
      </c>
      <c r="M494">
        <f t="shared" si="300"/>
        <v>0</v>
      </c>
      <c r="N494">
        <f t="shared" si="301"/>
        <v>0</v>
      </c>
      <c r="O494">
        <f t="shared" si="302"/>
        <v>0</v>
      </c>
      <c r="P494">
        <f t="shared" si="303"/>
        <v>0</v>
      </c>
      <c r="Q494">
        <f t="shared" si="304"/>
        <v>0</v>
      </c>
      <c r="R494">
        <f t="shared" si="305"/>
        <v>0</v>
      </c>
      <c r="S494">
        <f t="shared" si="306"/>
        <v>0</v>
      </c>
      <c r="T494" s="27">
        <f t="shared" si="330"/>
        <v>0</v>
      </c>
      <c r="U494">
        <f t="shared" si="307"/>
        <v>0</v>
      </c>
      <c r="V494">
        <f t="shared" si="308"/>
        <v>0</v>
      </c>
      <c r="W494">
        <f t="shared" si="309"/>
        <v>0</v>
      </c>
      <c r="X494">
        <f t="shared" si="310"/>
        <v>0</v>
      </c>
      <c r="Y494">
        <f t="shared" si="311"/>
        <v>0</v>
      </c>
      <c r="Z494">
        <f t="shared" si="312"/>
        <v>0</v>
      </c>
      <c r="AA494">
        <f t="shared" si="313"/>
        <v>0</v>
      </c>
      <c r="AB494" s="23">
        <f t="shared" si="331"/>
        <v>0</v>
      </c>
      <c r="AC494">
        <f t="shared" si="314"/>
        <v>0</v>
      </c>
      <c r="AD494">
        <f t="shared" si="315"/>
        <v>0</v>
      </c>
      <c r="AE494">
        <f t="shared" si="316"/>
        <v>0</v>
      </c>
      <c r="AF494">
        <f t="shared" si="317"/>
        <v>0</v>
      </c>
      <c r="AG494">
        <f t="shared" si="318"/>
        <v>0</v>
      </c>
      <c r="AH494">
        <f t="shared" si="319"/>
        <v>0</v>
      </c>
      <c r="AI494">
        <f t="shared" si="320"/>
        <v>0</v>
      </c>
      <c r="AJ494" s="19">
        <f t="shared" si="332"/>
        <v>0</v>
      </c>
      <c r="AK494">
        <f t="shared" si="321"/>
        <v>0</v>
      </c>
      <c r="AL494">
        <f t="shared" si="322"/>
        <v>0</v>
      </c>
      <c r="AM494">
        <f t="shared" si="323"/>
        <v>0</v>
      </c>
      <c r="AN494">
        <f t="shared" si="324"/>
        <v>0</v>
      </c>
      <c r="AO494">
        <f t="shared" si="325"/>
        <v>0</v>
      </c>
      <c r="AP494">
        <f t="shared" si="326"/>
        <v>0</v>
      </c>
      <c r="AQ494">
        <f t="shared" si="327"/>
        <v>0</v>
      </c>
      <c r="AR494" s="125">
        <f t="shared" si="333"/>
        <v>0</v>
      </c>
      <c r="AS494">
        <f t="shared" si="328"/>
        <v>0</v>
      </c>
    </row>
    <row r="495" spans="5:45" x14ac:dyDescent="0.3">
      <c r="E495" s="5">
        <f t="shared" si="334"/>
        <v>0</v>
      </c>
      <c r="F495">
        <f t="shared" si="294"/>
        <v>0</v>
      </c>
      <c r="G495">
        <f t="shared" si="295"/>
        <v>0</v>
      </c>
      <c r="H495">
        <f t="shared" si="296"/>
        <v>0</v>
      </c>
      <c r="I495">
        <f t="shared" si="297"/>
        <v>0</v>
      </c>
      <c r="J495">
        <f t="shared" si="298"/>
        <v>0</v>
      </c>
      <c r="K495">
        <f t="shared" si="299"/>
        <v>0</v>
      </c>
      <c r="L495" s="31">
        <f t="shared" si="329"/>
        <v>0</v>
      </c>
      <c r="M495">
        <f t="shared" si="300"/>
        <v>0</v>
      </c>
      <c r="N495">
        <f t="shared" si="301"/>
        <v>0</v>
      </c>
      <c r="O495">
        <f t="shared" si="302"/>
        <v>0</v>
      </c>
      <c r="P495">
        <f t="shared" si="303"/>
        <v>0</v>
      </c>
      <c r="Q495">
        <f t="shared" si="304"/>
        <v>0</v>
      </c>
      <c r="R495">
        <f t="shared" si="305"/>
        <v>0</v>
      </c>
      <c r="S495">
        <f t="shared" si="306"/>
        <v>0</v>
      </c>
      <c r="T495" s="27">
        <f t="shared" si="330"/>
        <v>0</v>
      </c>
      <c r="U495">
        <f t="shared" si="307"/>
        <v>0</v>
      </c>
      <c r="V495">
        <f t="shared" si="308"/>
        <v>0</v>
      </c>
      <c r="W495">
        <f t="shared" si="309"/>
        <v>0</v>
      </c>
      <c r="X495">
        <f t="shared" si="310"/>
        <v>0</v>
      </c>
      <c r="Y495">
        <f t="shared" si="311"/>
        <v>0</v>
      </c>
      <c r="Z495">
        <f t="shared" si="312"/>
        <v>0</v>
      </c>
      <c r="AA495">
        <f t="shared" si="313"/>
        <v>0</v>
      </c>
      <c r="AB495" s="23">
        <f t="shared" si="331"/>
        <v>0</v>
      </c>
      <c r="AC495">
        <f t="shared" si="314"/>
        <v>0</v>
      </c>
      <c r="AD495">
        <f t="shared" si="315"/>
        <v>0</v>
      </c>
      <c r="AE495">
        <f t="shared" si="316"/>
        <v>0</v>
      </c>
      <c r="AF495">
        <f t="shared" si="317"/>
        <v>0</v>
      </c>
      <c r="AG495">
        <f t="shared" si="318"/>
        <v>0</v>
      </c>
      <c r="AH495">
        <f t="shared" si="319"/>
        <v>0</v>
      </c>
      <c r="AI495">
        <f t="shared" si="320"/>
        <v>0</v>
      </c>
      <c r="AJ495" s="19">
        <f t="shared" si="332"/>
        <v>0</v>
      </c>
      <c r="AK495">
        <f t="shared" si="321"/>
        <v>0</v>
      </c>
      <c r="AL495">
        <f t="shared" si="322"/>
        <v>0</v>
      </c>
      <c r="AM495">
        <f t="shared" si="323"/>
        <v>0</v>
      </c>
      <c r="AN495">
        <f t="shared" si="324"/>
        <v>0</v>
      </c>
      <c r="AO495">
        <f t="shared" si="325"/>
        <v>0</v>
      </c>
      <c r="AP495">
        <f t="shared" si="326"/>
        <v>0</v>
      </c>
      <c r="AQ495">
        <f t="shared" si="327"/>
        <v>0</v>
      </c>
      <c r="AR495" s="125">
        <f t="shared" si="333"/>
        <v>0</v>
      </c>
      <c r="AS495">
        <f t="shared" si="328"/>
        <v>0</v>
      </c>
    </row>
    <row r="496" spans="5:45" x14ac:dyDescent="0.3">
      <c r="E496" s="5">
        <f t="shared" si="334"/>
        <v>0</v>
      </c>
      <c r="F496">
        <f t="shared" si="294"/>
        <v>0</v>
      </c>
      <c r="G496">
        <f t="shared" si="295"/>
        <v>0</v>
      </c>
      <c r="H496">
        <f t="shared" si="296"/>
        <v>0</v>
      </c>
      <c r="I496">
        <f t="shared" si="297"/>
        <v>0</v>
      </c>
      <c r="J496">
        <f t="shared" si="298"/>
        <v>0</v>
      </c>
      <c r="K496">
        <f t="shared" si="299"/>
        <v>0</v>
      </c>
      <c r="L496" s="31">
        <f t="shared" si="329"/>
        <v>0</v>
      </c>
      <c r="M496">
        <f t="shared" si="300"/>
        <v>0</v>
      </c>
      <c r="N496">
        <f t="shared" si="301"/>
        <v>0</v>
      </c>
      <c r="O496">
        <f t="shared" si="302"/>
        <v>0</v>
      </c>
      <c r="P496">
        <f t="shared" si="303"/>
        <v>0</v>
      </c>
      <c r="Q496">
        <f t="shared" si="304"/>
        <v>0</v>
      </c>
      <c r="R496">
        <f t="shared" si="305"/>
        <v>0</v>
      </c>
      <c r="S496">
        <f t="shared" si="306"/>
        <v>0</v>
      </c>
      <c r="T496" s="27">
        <f t="shared" si="330"/>
        <v>0</v>
      </c>
      <c r="U496">
        <f t="shared" si="307"/>
        <v>0</v>
      </c>
      <c r="V496">
        <f t="shared" si="308"/>
        <v>0</v>
      </c>
      <c r="W496">
        <f t="shared" si="309"/>
        <v>0</v>
      </c>
      <c r="X496">
        <f t="shared" si="310"/>
        <v>0</v>
      </c>
      <c r="Y496">
        <f t="shared" si="311"/>
        <v>0</v>
      </c>
      <c r="Z496">
        <f t="shared" si="312"/>
        <v>0</v>
      </c>
      <c r="AA496">
        <f t="shared" si="313"/>
        <v>0</v>
      </c>
      <c r="AB496" s="23">
        <f t="shared" si="331"/>
        <v>0</v>
      </c>
      <c r="AC496">
        <f t="shared" si="314"/>
        <v>0</v>
      </c>
      <c r="AD496">
        <f t="shared" si="315"/>
        <v>0</v>
      </c>
      <c r="AE496">
        <f t="shared" si="316"/>
        <v>0</v>
      </c>
      <c r="AF496">
        <f t="shared" si="317"/>
        <v>0</v>
      </c>
      <c r="AG496">
        <f t="shared" si="318"/>
        <v>0</v>
      </c>
      <c r="AH496">
        <f t="shared" si="319"/>
        <v>0</v>
      </c>
      <c r="AI496">
        <f t="shared" si="320"/>
        <v>0</v>
      </c>
      <c r="AJ496" s="19">
        <f t="shared" si="332"/>
        <v>0</v>
      </c>
      <c r="AK496">
        <f t="shared" si="321"/>
        <v>0</v>
      </c>
      <c r="AL496">
        <f t="shared" si="322"/>
        <v>0</v>
      </c>
      <c r="AM496">
        <f t="shared" si="323"/>
        <v>0</v>
      </c>
      <c r="AN496">
        <f t="shared" si="324"/>
        <v>0</v>
      </c>
      <c r="AO496">
        <f t="shared" si="325"/>
        <v>0</v>
      </c>
      <c r="AP496">
        <f t="shared" si="326"/>
        <v>0</v>
      </c>
      <c r="AQ496">
        <f t="shared" si="327"/>
        <v>0</v>
      </c>
      <c r="AR496" s="125">
        <f t="shared" si="333"/>
        <v>0</v>
      </c>
      <c r="AS496">
        <f t="shared" si="328"/>
        <v>0</v>
      </c>
    </row>
    <row r="497" spans="5:45" x14ac:dyDescent="0.3">
      <c r="E497" s="5">
        <f t="shared" si="334"/>
        <v>0</v>
      </c>
      <c r="F497">
        <f t="shared" si="294"/>
        <v>0</v>
      </c>
      <c r="G497">
        <f t="shared" si="295"/>
        <v>0</v>
      </c>
      <c r="H497">
        <f t="shared" si="296"/>
        <v>0</v>
      </c>
      <c r="I497">
        <f t="shared" si="297"/>
        <v>0</v>
      </c>
      <c r="J497">
        <f t="shared" si="298"/>
        <v>0</v>
      </c>
      <c r="K497">
        <f t="shared" si="299"/>
        <v>0</v>
      </c>
      <c r="L497" s="31">
        <f t="shared" si="329"/>
        <v>0</v>
      </c>
      <c r="M497">
        <f t="shared" si="300"/>
        <v>0</v>
      </c>
      <c r="N497">
        <f t="shared" si="301"/>
        <v>0</v>
      </c>
      <c r="O497">
        <f t="shared" si="302"/>
        <v>0</v>
      </c>
      <c r="P497">
        <f t="shared" si="303"/>
        <v>0</v>
      </c>
      <c r="Q497">
        <f t="shared" si="304"/>
        <v>0</v>
      </c>
      <c r="R497">
        <f t="shared" si="305"/>
        <v>0</v>
      </c>
      <c r="S497">
        <f t="shared" si="306"/>
        <v>0</v>
      </c>
      <c r="T497" s="27">
        <f t="shared" si="330"/>
        <v>0</v>
      </c>
      <c r="U497">
        <f t="shared" si="307"/>
        <v>0</v>
      </c>
      <c r="V497">
        <f t="shared" si="308"/>
        <v>0</v>
      </c>
      <c r="W497">
        <f t="shared" si="309"/>
        <v>0</v>
      </c>
      <c r="X497">
        <f t="shared" si="310"/>
        <v>0</v>
      </c>
      <c r="Y497">
        <f t="shared" si="311"/>
        <v>0</v>
      </c>
      <c r="Z497">
        <f t="shared" si="312"/>
        <v>0</v>
      </c>
      <c r="AA497">
        <f t="shared" si="313"/>
        <v>0</v>
      </c>
      <c r="AB497" s="23">
        <f t="shared" si="331"/>
        <v>0</v>
      </c>
      <c r="AC497">
        <f t="shared" si="314"/>
        <v>0</v>
      </c>
      <c r="AD497">
        <f t="shared" si="315"/>
        <v>0</v>
      </c>
      <c r="AE497">
        <f t="shared" si="316"/>
        <v>0</v>
      </c>
      <c r="AF497">
        <f t="shared" si="317"/>
        <v>0</v>
      </c>
      <c r="AG497">
        <f t="shared" si="318"/>
        <v>0</v>
      </c>
      <c r="AH497">
        <f t="shared" si="319"/>
        <v>0</v>
      </c>
      <c r="AI497">
        <f t="shared" si="320"/>
        <v>0</v>
      </c>
      <c r="AJ497" s="19">
        <f t="shared" si="332"/>
        <v>0</v>
      </c>
      <c r="AK497">
        <f t="shared" si="321"/>
        <v>0</v>
      </c>
      <c r="AL497">
        <f t="shared" si="322"/>
        <v>0</v>
      </c>
      <c r="AM497">
        <f t="shared" si="323"/>
        <v>0</v>
      </c>
      <c r="AN497">
        <f t="shared" si="324"/>
        <v>0</v>
      </c>
      <c r="AO497">
        <f t="shared" si="325"/>
        <v>0</v>
      </c>
      <c r="AP497">
        <f t="shared" si="326"/>
        <v>0</v>
      </c>
      <c r="AQ497">
        <f t="shared" si="327"/>
        <v>0</v>
      </c>
      <c r="AR497" s="125">
        <f t="shared" si="333"/>
        <v>0</v>
      </c>
      <c r="AS497">
        <f t="shared" si="328"/>
        <v>0</v>
      </c>
    </row>
    <row r="498" spans="5:45" x14ac:dyDescent="0.3">
      <c r="E498" s="5">
        <f t="shared" si="334"/>
        <v>0</v>
      </c>
      <c r="F498">
        <f t="shared" si="294"/>
        <v>0</v>
      </c>
      <c r="G498">
        <f t="shared" si="295"/>
        <v>0</v>
      </c>
      <c r="H498">
        <f t="shared" si="296"/>
        <v>0</v>
      </c>
      <c r="I498">
        <f t="shared" si="297"/>
        <v>0</v>
      </c>
      <c r="J498">
        <f t="shared" si="298"/>
        <v>0</v>
      </c>
      <c r="K498">
        <f t="shared" si="299"/>
        <v>0</v>
      </c>
      <c r="L498" s="31">
        <f t="shared" si="329"/>
        <v>0</v>
      </c>
      <c r="M498">
        <f t="shared" si="300"/>
        <v>0</v>
      </c>
      <c r="N498">
        <f t="shared" si="301"/>
        <v>0</v>
      </c>
      <c r="O498">
        <f t="shared" si="302"/>
        <v>0</v>
      </c>
      <c r="P498">
        <f t="shared" si="303"/>
        <v>0</v>
      </c>
      <c r="Q498">
        <f t="shared" si="304"/>
        <v>0</v>
      </c>
      <c r="R498">
        <f t="shared" si="305"/>
        <v>0</v>
      </c>
      <c r="S498">
        <f t="shared" si="306"/>
        <v>0</v>
      </c>
      <c r="T498" s="27">
        <f t="shared" si="330"/>
        <v>0</v>
      </c>
      <c r="U498">
        <f t="shared" si="307"/>
        <v>0</v>
      </c>
      <c r="V498">
        <f t="shared" si="308"/>
        <v>0</v>
      </c>
      <c r="W498">
        <f t="shared" si="309"/>
        <v>0</v>
      </c>
      <c r="X498">
        <f t="shared" si="310"/>
        <v>0</v>
      </c>
      <c r="Y498">
        <f t="shared" si="311"/>
        <v>0</v>
      </c>
      <c r="Z498">
        <f t="shared" si="312"/>
        <v>0</v>
      </c>
      <c r="AA498">
        <f t="shared" si="313"/>
        <v>0</v>
      </c>
      <c r="AB498" s="23">
        <f t="shared" si="331"/>
        <v>0</v>
      </c>
      <c r="AC498">
        <f t="shared" si="314"/>
        <v>0</v>
      </c>
      <c r="AD498">
        <f t="shared" si="315"/>
        <v>0</v>
      </c>
      <c r="AE498">
        <f t="shared" si="316"/>
        <v>0</v>
      </c>
      <c r="AF498">
        <f t="shared" si="317"/>
        <v>0</v>
      </c>
      <c r="AG498">
        <f t="shared" si="318"/>
        <v>0</v>
      </c>
      <c r="AH498">
        <f t="shared" si="319"/>
        <v>0</v>
      </c>
      <c r="AI498">
        <f t="shared" si="320"/>
        <v>0</v>
      </c>
      <c r="AJ498" s="19">
        <f t="shared" si="332"/>
        <v>0</v>
      </c>
      <c r="AK498">
        <f t="shared" si="321"/>
        <v>0</v>
      </c>
      <c r="AL498">
        <f t="shared" si="322"/>
        <v>0</v>
      </c>
      <c r="AM498">
        <f t="shared" si="323"/>
        <v>0</v>
      </c>
      <c r="AN498">
        <f t="shared" si="324"/>
        <v>0</v>
      </c>
      <c r="AO498">
        <f t="shared" si="325"/>
        <v>0</v>
      </c>
      <c r="AP498">
        <f t="shared" si="326"/>
        <v>0</v>
      </c>
      <c r="AQ498">
        <f t="shared" si="327"/>
        <v>0</v>
      </c>
      <c r="AR498" s="125">
        <f t="shared" si="333"/>
        <v>0</v>
      </c>
      <c r="AS498">
        <f t="shared" si="328"/>
        <v>0</v>
      </c>
    </row>
    <row r="499" spans="5:45" x14ac:dyDescent="0.3">
      <c r="E499" s="5">
        <f t="shared" si="334"/>
        <v>0</v>
      </c>
      <c r="F499">
        <f t="shared" si="294"/>
        <v>0</v>
      </c>
      <c r="G499">
        <f t="shared" si="295"/>
        <v>0</v>
      </c>
      <c r="H499">
        <f t="shared" si="296"/>
        <v>0</v>
      </c>
      <c r="I499">
        <f t="shared" si="297"/>
        <v>0</v>
      </c>
      <c r="J499">
        <f t="shared" si="298"/>
        <v>0</v>
      </c>
      <c r="K499">
        <f t="shared" si="299"/>
        <v>0</v>
      </c>
      <c r="L499" s="31">
        <f t="shared" si="329"/>
        <v>0</v>
      </c>
      <c r="M499">
        <f t="shared" si="300"/>
        <v>0</v>
      </c>
      <c r="N499">
        <f t="shared" si="301"/>
        <v>0</v>
      </c>
      <c r="O499">
        <f t="shared" si="302"/>
        <v>0</v>
      </c>
      <c r="P499">
        <f t="shared" si="303"/>
        <v>0</v>
      </c>
      <c r="Q499">
        <f t="shared" si="304"/>
        <v>0</v>
      </c>
      <c r="R499">
        <f t="shared" si="305"/>
        <v>0</v>
      </c>
      <c r="S499">
        <f t="shared" si="306"/>
        <v>0</v>
      </c>
      <c r="T499" s="27">
        <f t="shared" si="330"/>
        <v>0</v>
      </c>
      <c r="U499">
        <f t="shared" si="307"/>
        <v>0</v>
      </c>
      <c r="V499">
        <f t="shared" si="308"/>
        <v>0</v>
      </c>
      <c r="W499">
        <f t="shared" si="309"/>
        <v>0</v>
      </c>
      <c r="X499">
        <f t="shared" si="310"/>
        <v>0</v>
      </c>
      <c r="Y499">
        <f t="shared" si="311"/>
        <v>0</v>
      </c>
      <c r="Z499">
        <f t="shared" si="312"/>
        <v>0</v>
      </c>
      <c r="AA499">
        <f t="shared" si="313"/>
        <v>0</v>
      </c>
      <c r="AB499" s="23">
        <f t="shared" si="331"/>
        <v>0</v>
      </c>
      <c r="AC499">
        <f t="shared" si="314"/>
        <v>0</v>
      </c>
      <c r="AD499">
        <f t="shared" si="315"/>
        <v>0</v>
      </c>
      <c r="AE499">
        <f t="shared" si="316"/>
        <v>0</v>
      </c>
      <c r="AF499">
        <f t="shared" si="317"/>
        <v>0</v>
      </c>
      <c r="AG499">
        <f t="shared" si="318"/>
        <v>0</v>
      </c>
      <c r="AH499">
        <f t="shared" si="319"/>
        <v>0</v>
      </c>
      <c r="AI499">
        <f t="shared" si="320"/>
        <v>0</v>
      </c>
      <c r="AJ499" s="19">
        <f t="shared" si="332"/>
        <v>0</v>
      </c>
      <c r="AK499">
        <f t="shared" si="321"/>
        <v>0</v>
      </c>
      <c r="AL499">
        <f t="shared" si="322"/>
        <v>0</v>
      </c>
      <c r="AM499">
        <f t="shared" si="323"/>
        <v>0</v>
      </c>
      <c r="AN499">
        <f t="shared" si="324"/>
        <v>0</v>
      </c>
      <c r="AO499">
        <f t="shared" si="325"/>
        <v>0</v>
      </c>
      <c r="AP499">
        <f t="shared" si="326"/>
        <v>0</v>
      </c>
      <c r="AQ499">
        <f t="shared" si="327"/>
        <v>0</v>
      </c>
      <c r="AR499" s="125">
        <f t="shared" si="333"/>
        <v>0</v>
      </c>
      <c r="AS499">
        <f t="shared" si="328"/>
        <v>0</v>
      </c>
    </row>
    <row r="500" spans="5:45" x14ac:dyDescent="0.3">
      <c r="E500" s="5">
        <f t="shared" si="334"/>
        <v>0</v>
      </c>
      <c r="F500">
        <f t="shared" si="294"/>
        <v>0</v>
      </c>
      <c r="G500">
        <f t="shared" si="295"/>
        <v>0</v>
      </c>
      <c r="H500">
        <f t="shared" si="296"/>
        <v>0</v>
      </c>
      <c r="I500">
        <f t="shared" si="297"/>
        <v>0</v>
      </c>
      <c r="J500">
        <f t="shared" si="298"/>
        <v>0</v>
      </c>
      <c r="K500">
        <f t="shared" si="299"/>
        <v>0</v>
      </c>
      <c r="L500" s="31">
        <f t="shared" si="329"/>
        <v>0</v>
      </c>
      <c r="M500">
        <f t="shared" si="300"/>
        <v>0</v>
      </c>
      <c r="N500">
        <f t="shared" si="301"/>
        <v>0</v>
      </c>
      <c r="O500">
        <f t="shared" si="302"/>
        <v>0</v>
      </c>
      <c r="P500">
        <f t="shared" si="303"/>
        <v>0</v>
      </c>
      <c r="Q500">
        <f t="shared" si="304"/>
        <v>0</v>
      </c>
      <c r="R500">
        <f t="shared" si="305"/>
        <v>0</v>
      </c>
      <c r="S500">
        <f t="shared" si="306"/>
        <v>0</v>
      </c>
      <c r="T500" s="27">
        <f t="shared" si="330"/>
        <v>0</v>
      </c>
      <c r="U500">
        <f t="shared" si="307"/>
        <v>0</v>
      </c>
      <c r="V500">
        <f t="shared" si="308"/>
        <v>0</v>
      </c>
      <c r="W500">
        <f t="shared" si="309"/>
        <v>0</v>
      </c>
      <c r="X500">
        <f t="shared" si="310"/>
        <v>0</v>
      </c>
      <c r="Y500">
        <f t="shared" si="311"/>
        <v>0</v>
      </c>
      <c r="Z500">
        <f t="shared" si="312"/>
        <v>0</v>
      </c>
      <c r="AA500">
        <f t="shared" si="313"/>
        <v>0</v>
      </c>
      <c r="AB500" s="23">
        <f t="shared" si="331"/>
        <v>0</v>
      </c>
      <c r="AC500">
        <f t="shared" si="314"/>
        <v>0</v>
      </c>
      <c r="AD500">
        <f t="shared" si="315"/>
        <v>0</v>
      </c>
      <c r="AE500">
        <f t="shared" si="316"/>
        <v>0</v>
      </c>
      <c r="AF500">
        <f t="shared" si="317"/>
        <v>0</v>
      </c>
      <c r="AG500">
        <f t="shared" si="318"/>
        <v>0</v>
      </c>
      <c r="AH500">
        <f t="shared" si="319"/>
        <v>0</v>
      </c>
      <c r="AI500">
        <f t="shared" si="320"/>
        <v>0</v>
      </c>
      <c r="AJ500" s="19">
        <f t="shared" si="332"/>
        <v>0</v>
      </c>
      <c r="AK500">
        <f t="shared" si="321"/>
        <v>0</v>
      </c>
      <c r="AL500">
        <f t="shared" si="322"/>
        <v>0</v>
      </c>
      <c r="AM500">
        <f t="shared" si="323"/>
        <v>0</v>
      </c>
      <c r="AN500">
        <f t="shared" si="324"/>
        <v>0</v>
      </c>
      <c r="AO500">
        <f t="shared" si="325"/>
        <v>0</v>
      </c>
      <c r="AP500">
        <f t="shared" si="326"/>
        <v>0</v>
      </c>
      <c r="AQ500">
        <f t="shared" si="327"/>
        <v>0</v>
      </c>
      <c r="AR500" s="125">
        <f t="shared" si="333"/>
        <v>0</v>
      </c>
      <c r="AS500">
        <f t="shared" si="328"/>
        <v>0</v>
      </c>
    </row>
    <row r="501" spans="5:45" x14ac:dyDescent="0.3">
      <c r="E501" s="5">
        <f t="shared" si="334"/>
        <v>0</v>
      </c>
      <c r="F501">
        <f t="shared" si="294"/>
        <v>0</v>
      </c>
      <c r="G501">
        <f t="shared" si="295"/>
        <v>0</v>
      </c>
      <c r="H501">
        <f t="shared" si="296"/>
        <v>0</v>
      </c>
      <c r="I501">
        <f t="shared" si="297"/>
        <v>0</v>
      </c>
      <c r="J501">
        <f t="shared" si="298"/>
        <v>0</v>
      </c>
      <c r="K501">
        <f t="shared" si="299"/>
        <v>0</v>
      </c>
      <c r="L501" s="31">
        <f t="shared" si="329"/>
        <v>0</v>
      </c>
      <c r="M501">
        <f t="shared" si="300"/>
        <v>0</v>
      </c>
      <c r="N501">
        <f t="shared" si="301"/>
        <v>0</v>
      </c>
      <c r="O501">
        <f t="shared" si="302"/>
        <v>0</v>
      </c>
      <c r="P501">
        <f t="shared" si="303"/>
        <v>0</v>
      </c>
      <c r="Q501">
        <f t="shared" si="304"/>
        <v>0</v>
      </c>
      <c r="R501">
        <f t="shared" si="305"/>
        <v>0</v>
      </c>
      <c r="S501">
        <f t="shared" si="306"/>
        <v>0</v>
      </c>
      <c r="T501" s="27">
        <f t="shared" si="330"/>
        <v>0</v>
      </c>
      <c r="U501">
        <f t="shared" si="307"/>
        <v>0</v>
      </c>
      <c r="V501">
        <f t="shared" si="308"/>
        <v>0</v>
      </c>
      <c r="W501">
        <f t="shared" si="309"/>
        <v>0</v>
      </c>
      <c r="X501">
        <f t="shared" si="310"/>
        <v>0</v>
      </c>
      <c r="Y501">
        <f t="shared" si="311"/>
        <v>0</v>
      </c>
      <c r="Z501">
        <f t="shared" si="312"/>
        <v>0</v>
      </c>
      <c r="AA501">
        <f t="shared" si="313"/>
        <v>0</v>
      </c>
      <c r="AB501" s="23">
        <f t="shared" si="331"/>
        <v>0</v>
      </c>
      <c r="AC501">
        <f t="shared" si="314"/>
        <v>0</v>
      </c>
      <c r="AD501">
        <f t="shared" si="315"/>
        <v>0</v>
      </c>
      <c r="AE501">
        <f t="shared" si="316"/>
        <v>0</v>
      </c>
      <c r="AF501">
        <f t="shared" si="317"/>
        <v>0</v>
      </c>
      <c r="AG501">
        <f t="shared" si="318"/>
        <v>0</v>
      </c>
      <c r="AH501">
        <f t="shared" si="319"/>
        <v>0</v>
      </c>
      <c r="AI501">
        <f t="shared" si="320"/>
        <v>0</v>
      </c>
      <c r="AJ501" s="19">
        <f t="shared" si="332"/>
        <v>0</v>
      </c>
      <c r="AK501">
        <f t="shared" si="321"/>
        <v>0</v>
      </c>
      <c r="AL501">
        <f t="shared" si="322"/>
        <v>0</v>
      </c>
      <c r="AM501">
        <f t="shared" si="323"/>
        <v>0</v>
      </c>
      <c r="AN501">
        <f t="shared" si="324"/>
        <v>0</v>
      </c>
      <c r="AO501">
        <f t="shared" si="325"/>
        <v>0</v>
      </c>
      <c r="AP501">
        <f t="shared" si="326"/>
        <v>0</v>
      </c>
      <c r="AQ501">
        <f t="shared" si="327"/>
        <v>0</v>
      </c>
      <c r="AR501" s="125">
        <f t="shared" si="333"/>
        <v>0</v>
      </c>
      <c r="AS501">
        <f t="shared" si="328"/>
        <v>0</v>
      </c>
    </row>
    <row r="502" spans="5:45" x14ac:dyDescent="0.3">
      <c r="E502" s="5">
        <f t="shared" si="334"/>
        <v>0</v>
      </c>
      <c r="F502">
        <f t="shared" si="294"/>
        <v>0</v>
      </c>
      <c r="G502">
        <f t="shared" si="295"/>
        <v>0</v>
      </c>
      <c r="H502">
        <f t="shared" si="296"/>
        <v>0</v>
      </c>
      <c r="I502">
        <f t="shared" si="297"/>
        <v>0</v>
      </c>
      <c r="J502">
        <f t="shared" si="298"/>
        <v>0</v>
      </c>
      <c r="K502">
        <f t="shared" si="299"/>
        <v>0</v>
      </c>
      <c r="L502" s="31">
        <f t="shared" si="329"/>
        <v>0</v>
      </c>
      <c r="M502">
        <f t="shared" si="300"/>
        <v>0</v>
      </c>
      <c r="N502">
        <f t="shared" si="301"/>
        <v>0</v>
      </c>
      <c r="O502">
        <f t="shared" si="302"/>
        <v>0</v>
      </c>
      <c r="P502">
        <f t="shared" si="303"/>
        <v>0</v>
      </c>
      <c r="Q502">
        <f t="shared" si="304"/>
        <v>0</v>
      </c>
      <c r="R502">
        <f t="shared" si="305"/>
        <v>0</v>
      </c>
      <c r="S502">
        <f t="shared" si="306"/>
        <v>0</v>
      </c>
      <c r="T502" s="27">
        <f t="shared" si="330"/>
        <v>0</v>
      </c>
      <c r="U502">
        <f t="shared" si="307"/>
        <v>0</v>
      </c>
      <c r="V502">
        <f t="shared" si="308"/>
        <v>0</v>
      </c>
      <c r="W502">
        <f t="shared" si="309"/>
        <v>0</v>
      </c>
      <c r="X502">
        <f t="shared" si="310"/>
        <v>0</v>
      </c>
      <c r="Y502">
        <f t="shared" si="311"/>
        <v>0</v>
      </c>
      <c r="Z502">
        <f t="shared" si="312"/>
        <v>0</v>
      </c>
      <c r="AA502">
        <f t="shared" si="313"/>
        <v>0</v>
      </c>
      <c r="AB502" s="23">
        <f t="shared" si="331"/>
        <v>0</v>
      </c>
      <c r="AC502">
        <f t="shared" si="314"/>
        <v>0</v>
      </c>
      <c r="AD502">
        <f t="shared" si="315"/>
        <v>0</v>
      </c>
      <c r="AE502">
        <f t="shared" si="316"/>
        <v>0</v>
      </c>
      <c r="AF502">
        <f t="shared" si="317"/>
        <v>0</v>
      </c>
      <c r="AG502">
        <f t="shared" si="318"/>
        <v>0</v>
      </c>
      <c r="AH502">
        <f t="shared" si="319"/>
        <v>0</v>
      </c>
      <c r="AI502">
        <f t="shared" si="320"/>
        <v>0</v>
      </c>
      <c r="AJ502" s="19">
        <f t="shared" si="332"/>
        <v>0</v>
      </c>
      <c r="AK502">
        <f t="shared" si="321"/>
        <v>0</v>
      </c>
      <c r="AL502">
        <f t="shared" si="322"/>
        <v>0</v>
      </c>
      <c r="AM502">
        <f t="shared" si="323"/>
        <v>0</v>
      </c>
      <c r="AN502">
        <f t="shared" si="324"/>
        <v>0</v>
      </c>
      <c r="AO502">
        <f t="shared" si="325"/>
        <v>0</v>
      </c>
      <c r="AP502">
        <f t="shared" si="326"/>
        <v>0</v>
      </c>
      <c r="AQ502">
        <f t="shared" si="327"/>
        <v>0</v>
      </c>
      <c r="AR502" s="125">
        <f t="shared" si="333"/>
        <v>0</v>
      </c>
      <c r="AS502">
        <f t="shared" si="328"/>
        <v>0</v>
      </c>
    </row>
    <row r="503" spans="5:45" x14ac:dyDescent="0.3">
      <c r="E503" s="5">
        <f t="shared" si="334"/>
        <v>0</v>
      </c>
      <c r="F503">
        <f t="shared" si="294"/>
        <v>0</v>
      </c>
      <c r="G503">
        <f t="shared" si="295"/>
        <v>0</v>
      </c>
      <c r="H503">
        <f t="shared" si="296"/>
        <v>0</v>
      </c>
      <c r="I503">
        <f t="shared" si="297"/>
        <v>0</v>
      </c>
      <c r="J503">
        <f t="shared" si="298"/>
        <v>0</v>
      </c>
      <c r="K503">
        <f t="shared" si="299"/>
        <v>0</v>
      </c>
      <c r="L503" s="31">
        <f t="shared" si="329"/>
        <v>0</v>
      </c>
      <c r="M503">
        <f t="shared" si="300"/>
        <v>0</v>
      </c>
      <c r="N503">
        <f t="shared" si="301"/>
        <v>0</v>
      </c>
      <c r="O503">
        <f t="shared" si="302"/>
        <v>0</v>
      </c>
      <c r="P503">
        <f t="shared" si="303"/>
        <v>0</v>
      </c>
      <c r="Q503">
        <f t="shared" si="304"/>
        <v>0</v>
      </c>
      <c r="R503">
        <f t="shared" si="305"/>
        <v>0</v>
      </c>
      <c r="S503">
        <f t="shared" si="306"/>
        <v>0</v>
      </c>
      <c r="T503" s="27">
        <f t="shared" si="330"/>
        <v>0</v>
      </c>
      <c r="U503">
        <f t="shared" si="307"/>
        <v>0</v>
      </c>
      <c r="V503">
        <f t="shared" si="308"/>
        <v>0</v>
      </c>
      <c r="W503">
        <f t="shared" si="309"/>
        <v>0</v>
      </c>
      <c r="X503">
        <f t="shared" si="310"/>
        <v>0</v>
      </c>
      <c r="Y503">
        <f t="shared" si="311"/>
        <v>0</v>
      </c>
      <c r="Z503">
        <f t="shared" si="312"/>
        <v>0</v>
      </c>
      <c r="AA503">
        <f t="shared" si="313"/>
        <v>0</v>
      </c>
      <c r="AB503" s="23">
        <f t="shared" si="331"/>
        <v>0</v>
      </c>
      <c r="AC503">
        <f t="shared" si="314"/>
        <v>0</v>
      </c>
      <c r="AD503">
        <f t="shared" si="315"/>
        <v>0</v>
      </c>
      <c r="AE503">
        <f t="shared" si="316"/>
        <v>0</v>
      </c>
      <c r="AF503">
        <f t="shared" si="317"/>
        <v>0</v>
      </c>
      <c r="AG503">
        <f t="shared" si="318"/>
        <v>0</v>
      </c>
      <c r="AH503">
        <f t="shared" si="319"/>
        <v>0</v>
      </c>
      <c r="AI503">
        <f t="shared" si="320"/>
        <v>0</v>
      </c>
      <c r="AJ503" s="19">
        <f t="shared" si="332"/>
        <v>0</v>
      </c>
      <c r="AK503">
        <f t="shared" si="321"/>
        <v>0</v>
      </c>
      <c r="AL503">
        <f t="shared" si="322"/>
        <v>0</v>
      </c>
      <c r="AM503">
        <f t="shared" si="323"/>
        <v>0</v>
      </c>
      <c r="AN503">
        <f t="shared" si="324"/>
        <v>0</v>
      </c>
      <c r="AO503">
        <f t="shared" si="325"/>
        <v>0</v>
      </c>
      <c r="AP503">
        <f t="shared" si="326"/>
        <v>0</v>
      </c>
      <c r="AQ503">
        <f t="shared" si="327"/>
        <v>0</v>
      </c>
      <c r="AR503" s="125">
        <f t="shared" si="333"/>
        <v>0</v>
      </c>
      <c r="AS503">
        <f t="shared" si="328"/>
        <v>0</v>
      </c>
    </row>
    <row r="504" spans="5:45" x14ac:dyDescent="0.3">
      <c r="E504" s="5">
        <f t="shared" si="334"/>
        <v>0</v>
      </c>
      <c r="F504">
        <f t="shared" si="294"/>
        <v>0</v>
      </c>
      <c r="G504">
        <f t="shared" si="295"/>
        <v>0</v>
      </c>
      <c r="H504">
        <f t="shared" si="296"/>
        <v>0</v>
      </c>
      <c r="I504">
        <f t="shared" si="297"/>
        <v>0</v>
      </c>
      <c r="J504">
        <f t="shared" si="298"/>
        <v>0</v>
      </c>
      <c r="K504">
        <f t="shared" si="299"/>
        <v>0</v>
      </c>
      <c r="L504" s="31">
        <f t="shared" si="329"/>
        <v>0</v>
      </c>
      <c r="M504">
        <f t="shared" si="300"/>
        <v>0</v>
      </c>
      <c r="N504">
        <f t="shared" si="301"/>
        <v>0</v>
      </c>
      <c r="O504">
        <f t="shared" si="302"/>
        <v>0</v>
      </c>
      <c r="P504">
        <f t="shared" si="303"/>
        <v>0</v>
      </c>
      <c r="Q504">
        <f t="shared" si="304"/>
        <v>0</v>
      </c>
      <c r="R504">
        <f t="shared" si="305"/>
        <v>0</v>
      </c>
      <c r="S504">
        <f t="shared" si="306"/>
        <v>0</v>
      </c>
      <c r="T504" s="27">
        <f t="shared" si="330"/>
        <v>0</v>
      </c>
      <c r="U504">
        <f t="shared" si="307"/>
        <v>0</v>
      </c>
      <c r="V504">
        <f t="shared" si="308"/>
        <v>0</v>
      </c>
      <c r="W504">
        <f t="shared" si="309"/>
        <v>0</v>
      </c>
      <c r="X504">
        <f t="shared" si="310"/>
        <v>0</v>
      </c>
      <c r="Y504">
        <f t="shared" si="311"/>
        <v>0</v>
      </c>
      <c r="Z504">
        <f t="shared" si="312"/>
        <v>0</v>
      </c>
      <c r="AA504">
        <f t="shared" si="313"/>
        <v>0</v>
      </c>
      <c r="AB504" s="23">
        <f t="shared" si="331"/>
        <v>0</v>
      </c>
      <c r="AC504">
        <f t="shared" si="314"/>
        <v>0</v>
      </c>
      <c r="AD504">
        <f t="shared" si="315"/>
        <v>0</v>
      </c>
      <c r="AE504">
        <f t="shared" si="316"/>
        <v>0</v>
      </c>
      <c r="AF504">
        <f t="shared" si="317"/>
        <v>0</v>
      </c>
      <c r="AG504">
        <f t="shared" si="318"/>
        <v>0</v>
      </c>
      <c r="AH504">
        <f t="shared" si="319"/>
        <v>0</v>
      </c>
      <c r="AI504">
        <f t="shared" si="320"/>
        <v>0</v>
      </c>
      <c r="AJ504" s="19">
        <f t="shared" si="332"/>
        <v>0</v>
      </c>
      <c r="AK504">
        <f t="shared" si="321"/>
        <v>0</v>
      </c>
      <c r="AL504">
        <f t="shared" si="322"/>
        <v>0</v>
      </c>
      <c r="AM504">
        <f t="shared" si="323"/>
        <v>0</v>
      </c>
      <c r="AN504">
        <f t="shared" si="324"/>
        <v>0</v>
      </c>
      <c r="AO504">
        <f t="shared" si="325"/>
        <v>0</v>
      </c>
      <c r="AP504">
        <f t="shared" si="326"/>
        <v>0</v>
      </c>
      <c r="AQ504">
        <f t="shared" si="327"/>
        <v>0</v>
      </c>
      <c r="AR504" s="125">
        <f t="shared" si="333"/>
        <v>0</v>
      </c>
      <c r="AS504">
        <f t="shared" si="328"/>
        <v>0</v>
      </c>
    </row>
    <row r="505" spans="5:45" x14ac:dyDescent="0.3">
      <c r="E505" s="5">
        <f t="shared" si="334"/>
        <v>0</v>
      </c>
      <c r="F505">
        <f t="shared" si="294"/>
        <v>0</v>
      </c>
      <c r="G505">
        <f t="shared" si="295"/>
        <v>0</v>
      </c>
      <c r="H505">
        <f t="shared" si="296"/>
        <v>0</v>
      </c>
      <c r="I505">
        <f t="shared" si="297"/>
        <v>0</v>
      </c>
      <c r="J505">
        <f t="shared" si="298"/>
        <v>0</v>
      </c>
      <c r="K505">
        <f t="shared" si="299"/>
        <v>0</v>
      </c>
      <c r="L505" s="31">
        <f t="shared" si="329"/>
        <v>0</v>
      </c>
      <c r="M505">
        <f t="shared" si="300"/>
        <v>0</v>
      </c>
      <c r="N505">
        <f t="shared" si="301"/>
        <v>0</v>
      </c>
      <c r="O505">
        <f t="shared" si="302"/>
        <v>0</v>
      </c>
      <c r="P505">
        <f t="shared" si="303"/>
        <v>0</v>
      </c>
      <c r="Q505">
        <f t="shared" si="304"/>
        <v>0</v>
      </c>
      <c r="R505">
        <f t="shared" si="305"/>
        <v>0</v>
      </c>
      <c r="S505">
        <f t="shared" si="306"/>
        <v>0</v>
      </c>
      <c r="T505" s="27">
        <f t="shared" si="330"/>
        <v>0</v>
      </c>
      <c r="U505">
        <f t="shared" si="307"/>
        <v>0</v>
      </c>
      <c r="V505">
        <f t="shared" si="308"/>
        <v>0</v>
      </c>
      <c r="W505">
        <f t="shared" si="309"/>
        <v>0</v>
      </c>
      <c r="X505">
        <f t="shared" si="310"/>
        <v>0</v>
      </c>
      <c r="Y505">
        <f t="shared" si="311"/>
        <v>0</v>
      </c>
      <c r="Z505">
        <f t="shared" si="312"/>
        <v>0</v>
      </c>
      <c r="AA505">
        <f t="shared" si="313"/>
        <v>0</v>
      </c>
      <c r="AB505" s="23">
        <f t="shared" si="331"/>
        <v>0</v>
      </c>
      <c r="AC505">
        <f t="shared" si="314"/>
        <v>0</v>
      </c>
      <c r="AD505">
        <f t="shared" si="315"/>
        <v>0</v>
      </c>
      <c r="AE505">
        <f t="shared" si="316"/>
        <v>0</v>
      </c>
      <c r="AF505">
        <f t="shared" si="317"/>
        <v>0</v>
      </c>
      <c r="AG505">
        <f t="shared" si="318"/>
        <v>0</v>
      </c>
      <c r="AH505">
        <f t="shared" si="319"/>
        <v>0</v>
      </c>
      <c r="AI505">
        <f t="shared" si="320"/>
        <v>0</v>
      </c>
      <c r="AJ505" s="19">
        <f t="shared" si="332"/>
        <v>0</v>
      </c>
      <c r="AK505">
        <f t="shared" si="321"/>
        <v>0</v>
      </c>
      <c r="AL505">
        <f t="shared" si="322"/>
        <v>0</v>
      </c>
      <c r="AM505">
        <f t="shared" si="323"/>
        <v>0</v>
      </c>
      <c r="AN505">
        <f t="shared" si="324"/>
        <v>0</v>
      </c>
      <c r="AO505">
        <f t="shared" si="325"/>
        <v>0</v>
      </c>
      <c r="AP505">
        <f t="shared" si="326"/>
        <v>0</v>
      </c>
      <c r="AQ505">
        <f t="shared" si="327"/>
        <v>0</v>
      </c>
      <c r="AR505" s="125">
        <f t="shared" si="333"/>
        <v>0</v>
      </c>
      <c r="AS505">
        <f t="shared" si="328"/>
        <v>0</v>
      </c>
    </row>
    <row r="506" spans="5:45" x14ac:dyDescent="0.3">
      <c r="E506" s="5">
        <f t="shared" si="334"/>
        <v>0</v>
      </c>
      <c r="F506">
        <f t="shared" si="294"/>
        <v>0</v>
      </c>
      <c r="G506">
        <f t="shared" si="295"/>
        <v>0</v>
      </c>
      <c r="H506">
        <f t="shared" si="296"/>
        <v>0</v>
      </c>
      <c r="I506">
        <f t="shared" si="297"/>
        <v>0</v>
      </c>
      <c r="J506">
        <f t="shared" si="298"/>
        <v>0</v>
      </c>
      <c r="K506">
        <f t="shared" si="299"/>
        <v>0</v>
      </c>
      <c r="L506" s="31">
        <f t="shared" si="329"/>
        <v>0</v>
      </c>
      <c r="M506">
        <f t="shared" si="300"/>
        <v>0</v>
      </c>
      <c r="N506">
        <f t="shared" si="301"/>
        <v>0</v>
      </c>
      <c r="O506">
        <f t="shared" si="302"/>
        <v>0</v>
      </c>
      <c r="P506">
        <f t="shared" si="303"/>
        <v>0</v>
      </c>
      <c r="Q506">
        <f t="shared" si="304"/>
        <v>0</v>
      </c>
      <c r="R506">
        <f t="shared" si="305"/>
        <v>0</v>
      </c>
      <c r="S506">
        <f t="shared" si="306"/>
        <v>0</v>
      </c>
      <c r="T506" s="27">
        <f t="shared" si="330"/>
        <v>0</v>
      </c>
      <c r="U506">
        <f t="shared" si="307"/>
        <v>0</v>
      </c>
      <c r="V506">
        <f t="shared" si="308"/>
        <v>0</v>
      </c>
      <c r="W506">
        <f t="shared" si="309"/>
        <v>0</v>
      </c>
      <c r="X506">
        <f t="shared" si="310"/>
        <v>0</v>
      </c>
      <c r="Y506">
        <f t="shared" si="311"/>
        <v>0</v>
      </c>
      <c r="Z506">
        <f t="shared" si="312"/>
        <v>0</v>
      </c>
      <c r="AA506">
        <f t="shared" si="313"/>
        <v>0</v>
      </c>
      <c r="AB506" s="23">
        <f t="shared" si="331"/>
        <v>0</v>
      </c>
      <c r="AC506">
        <f t="shared" si="314"/>
        <v>0</v>
      </c>
      <c r="AD506">
        <f t="shared" si="315"/>
        <v>0</v>
      </c>
      <c r="AE506">
        <f t="shared" si="316"/>
        <v>0</v>
      </c>
      <c r="AF506">
        <f t="shared" si="317"/>
        <v>0</v>
      </c>
      <c r="AG506">
        <f t="shared" si="318"/>
        <v>0</v>
      </c>
      <c r="AH506">
        <f t="shared" si="319"/>
        <v>0</v>
      </c>
      <c r="AI506">
        <f t="shared" si="320"/>
        <v>0</v>
      </c>
      <c r="AJ506" s="19">
        <f t="shared" si="332"/>
        <v>0</v>
      </c>
      <c r="AK506">
        <f t="shared" si="321"/>
        <v>0</v>
      </c>
      <c r="AL506">
        <f t="shared" si="322"/>
        <v>0</v>
      </c>
      <c r="AM506">
        <f t="shared" si="323"/>
        <v>0</v>
      </c>
      <c r="AN506">
        <f t="shared" si="324"/>
        <v>0</v>
      </c>
      <c r="AO506">
        <f t="shared" si="325"/>
        <v>0</v>
      </c>
      <c r="AP506">
        <f t="shared" si="326"/>
        <v>0</v>
      </c>
      <c r="AQ506">
        <f t="shared" si="327"/>
        <v>0</v>
      </c>
      <c r="AR506" s="125">
        <f t="shared" si="333"/>
        <v>0</v>
      </c>
      <c r="AS506">
        <f t="shared" si="328"/>
        <v>0</v>
      </c>
    </row>
    <row r="507" spans="5:45" x14ac:dyDescent="0.3">
      <c r="E507" s="5">
        <f t="shared" si="334"/>
        <v>0</v>
      </c>
      <c r="F507">
        <f t="shared" si="294"/>
        <v>0</v>
      </c>
      <c r="G507">
        <f t="shared" si="295"/>
        <v>0</v>
      </c>
      <c r="H507">
        <f t="shared" si="296"/>
        <v>0</v>
      </c>
      <c r="I507">
        <f t="shared" si="297"/>
        <v>0</v>
      </c>
      <c r="J507">
        <f t="shared" si="298"/>
        <v>0</v>
      </c>
      <c r="K507">
        <f t="shared" si="299"/>
        <v>0</v>
      </c>
      <c r="L507" s="31">
        <f t="shared" si="329"/>
        <v>0</v>
      </c>
      <c r="M507">
        <f t="shared" si="300"/>
        <v>0</v>
      </c>
      <c r="N507">
        <f t="shared" si="301"/>
        <v>0</v>
      </c>
      <c r="O507">
        <f t="shared" si="302"/>
        <v>0</v>
      </c>
      <c r="P507">
        <f t="shared" si="303"/>
        <v>0</v>
      </c>
      <c r="Q507">
        <f t="shared" si="304"/>
        <v>0</v>
      </c>
      <c r="R507">
        <f t="shared" si="305"/>
        <v>0</v>
      </c>
      <c r="S507">
        <f t="shared" si="306"/>
        <v>0</v>
      </c>
      <c r="T507" s="27">
        <f t="shared" si="330"/>
        <v>0</v>
      </c>
      <c r="U507">
        <f t="shared" si="307"/>
        <v>0</v>
      </c>
      <c r="V507">
        <f t="shared" si="308"/>
        <v>0</v>
      </c>
      <c r="W507">
        <f t="shared" si="309"/>
        <v>0</v>
      </c>
      <c r="X507">
        <f t="shared" si="310"/>
        <v>0</v>
      </c>
      <c r="Y507">
        <f t="shared" si="311"/>
        <v>0</v>
      </c>
      <c r="Z507">
        <f t="shared" si="312"/>
        <v>0</v>
      </c>
      <c r="AA507">
        <f t="shared" si="313"/>
        <v>0</v>
      </c>
      <c r="AB507" s="23">
        <f t="shared" si="331"/>
        <v>0</v>
      </c>
      <c r="AC507">
        <f t="shared" si="314"/>
        <v>0</v>
      </c>
      <c r="AD507">
        <f t="shared" si="315"/>
        <v>0</v>
      </c>
      <c r="AE507">
        <f t="shared" si="316"/>
        <v>0</v>
      </c>
      <c r="AF507">
        <f t="shared" si="317"/>
        <v>0</v>
      </c>
      <c r="AG507">
        <f t="shared" si="318"/>
        <v>0</v>
      </c>
      <c r="AH507">
        <f t="shared" si="319"/>
        <v>0</v>
      </c>
      <c r="AI507">
        <f t="shared" si="320"/>
        <v>0</v>
      </c>
      <c r="AJ507" s="19">
        <f t="shared" si="332"/>
        <v>0</v>
      </c>
      <c r="AK507">
        <f t="shared" si="321"/>
        <v>0</v>
      </c>
      <c r="AL507">
        <f t="shared" si="322"/>
        <v>0</v>
      </c>
      <c r="AM507">
        <f t="shared" si="323"/>
        <v>0</v>
      </c>
      <c r="AN507">
        <f t="shared" si="324"/>
        <v>0</v>
      </c>
      <c r="AO507">
        <f t="shared" si="325"/>
        <v>0</v>
      </c>
      <c r="AP507">
        <f t="shared" si="326"/>
        <v>0</v>
      </c>
      <c r="AQ507">
        <f t="shared" si="327"/>
        <v>0</v>
      </c>
      <c r="AR507" s="125">
        <f t="shared" si="333"/>
        <v>0</v>
      </c>
      <c r="AS507">
        <f t="shared" si="328"/>
        <v>0</v>
      </c>
    </row>
    <row r="508" spans="5:45" x14ac:dyDescent="0.3">
      <c r="E508" s="5">
        <f t="shared" si="334"/>
        <v>0</v>
      </c>
      <c r="F508">
        <f t="shared" si="294"/>
        <v>0</v>
      </c>
      <c r="G508">
        <f t="shared" si="295"/>
        <v>0</v>
      </c>
      <c r="H508">
        <f t="shared" si="296"/>
        <v>0</v>
      </c>
      <c r="I508">
        <f t="shared" si="297"/>
        <v>0</v>
      </c>
      <c r="J508">
        <f t="shared" si="298"/>
        <v>0</v>
      </c>
      <c r="K508">
        <f t="shared" si="299"/>
        <v>0</v>
      </c>
      <c r="L508" s="31">
        <f t="shared" si="329"/>
        <v>0</v>
      </c>
      <c r="M508">
        <f t="shared" si="300"/>
        <v>0</v>
      </c>
      <c r="N508">
        <f t="shared" si="301"/>
        <v>0</v>
      </c>
      <c r="O508">
        <f t="shared" si="302"/>
        <v>0</v>
      </c>
      <c r="P508">
        <f t="shared" si="303"/>
        <v>0</v>
      </c>
      <c r="Q508">
        <f t="shared" si="304"/>
        <v>0</v>
      </c>
      <c r="R508">
        <f t="shared" si="305"/>
        <v>0</v>
      </c>
      <c r="S508">
        <f t="shared" si="306"/>
        <v>0</v>
      </c>
      <c r="T508" s="27">
        <f t="shared" si="330"/>
        <v>0</v>
      </c>
      <c r="U508">
        <f t="shared" si="307"/>
        <v>0</v>
      </c>
      <c r="V508">
        <f t="shared" si="308"/>
        <v>0</v>
      </c>
      <c r="W508">
        <f t="shared" si="309"/>
        <v>0</v>
      </c>
      <c r="X508">
        <f t="shared" si="310"/>
        <v>0</v>
      </c>
      <c r="Y508">
        <f t="shared" si="311"/>
        <v>0</v>
      </c>
      <c r="Z508">
        <f t="shared" si="312"/>
        <v>0</v>
      </c>
      <c r="AA508">
        <f t="shared" si="313"/>
        <v>0</v>
      </c>
      <c r="AB508" s="23">
        <f t="shared" si="331"/>
        <v>0</v>
      </c>
      <c r="AC508">
        <f t="shared" si="314"/>
        <v>0</v>
      </c>
      <c r="AD508">
        <f t="shared" si="315"/>
        <v>0</v>
      </c>
      <c r="AE508">
        <f t="shared" si="316"/>
        <v>0</v>
      </c>
      <c r="AF508">
        <f t="shared" si="317"/>
        <v>0</v>
      </c>
      <c r="AG508">
        <f t="shared" si="318"/>
        <v>0</v>
      </c>
      <c r="AH508">
        <f t="shared" si="319"/>
        <v>0</v>
      </c>
      <c r="AI508">
        <f t="shared" si="320"/>
        <v>0</v>
      </c>
      <c r="AJ508" s="19">
        <f t="shared" si="332"/>
        <v>0</v>
      </c>
      <c r="AK508">
        <f t="shared" si="321"/>
        <v>0</v>
      </c>
      <c r="AL508">
        <f t="shared" si="322"/>
        <v>0</v>
      </c>
      <c r="AM508">
        <f t="shared" si="323"/>
        <v>0</v>
      </c>
      <c r="AN508">
        <f t="shared" si="324"/>
        <v>0</v>
      </c>
      <c r="AO508">
        <f t="shared" si="325"/>
        <v>0</v>
      </c>
      <c r="AP508">
        <f t="shared" si="326"/>
        <v>0</v>
      </c>
      <c r="AQ508">
        <f t="shared" si="327"/>
        <v>0</v>
      </c>
      <c r="AR508" s="125">
        <f t="shared" si="333"/>
        <v>0</v>
      </c>
      <c r="AS508">
        <f t="shared" si="328"/>
        <v>0</v>
      </c>
    </row>
    <row r="509" spans="5:45" x14ac:dyDescent="0.3">
      <c r="E509" s="5">
        <f t="shared" si="334"/>
        <v>0</v>
      </c>
      <c r="F509">
        <f t="shared" si="294"/>
        <v>0</v>
      </c>
      <c r="G509">
        <f t="shared" si="295"/>
        <v>0</v>
      </c>
      <c r="H509">
        <f t="shared" si="296"/>
        <v>0</v>
      </c>
      <c r="I509">
        <f t="shared" si="297"/>
        <v>0</v>
      </c>
      <c r="J509">
        <f t="shared" si="298"/>
        <v>0</v>
      </c>
      <c r="K509">
        <f t="shared" si="299"/>
        <v>0</v>
      </c>
      <c r="L509" s="31">
        <f t="shared" si="329"/>
        <v>0</v>
      </c>
      <c r="M509">
        <f t="shared" si="300"/>
        <v>0</v>
      </c>
      <c r="N509">
        <f t="shared" si="301"/>
        <v>0</v>
      </c>
      <c r="O509">
        <f t="shared" si="302"/>
        <v>0</v>
      </c>
      <c r="P509">
        <f t="shared" si="303"/>
        <v>0</v>
      </c>
      <c r="Q509">
        <f t="shared" si="304"/>
        <v>0</v>
      </c>
      <c r="R509">
        <f t="shared" si="305"/>
        <v>0</v>
      </c>
      <c r="S509">
        <f t="shared" si="306"/>
        <v>0</v>
      </c>
      <c r="T509" s="27">
        <f t="shared" si="330"/>
        <v>0</v>
      </c>
      <c r="U509">
        <f t="shared" si="307"/>
        <v>0</v>
      </c>
      <c r="V509">
        <f t="shared" si="308"/>
        <v>0</v>
      </c>
      <c r="W509">
        <f t="shared" si="309"/>
        <v>0</v>
      </c>
      <c r="X509">
        <f t="shared" si="310"/>
        <v>0</v>
      </c>
      <c r="Y509">
        <f t="shared" si="311"/>
        <v>0</v>
      </c>
      <c r="Z509">
        <f t="shared" si="312"/>
        <v>0</v>
      </c>
      <c r="AA509">
        <f t="shared" si="313"/>
        <v>0</v>
      </c>
      <c r="AB509" s="23">
        <f t="shared" si="331"/>
        <v>0</v>
      </c>
      <c r="AC509">
        <f t="shared" si="314"/>
        <v>0</v>
      </c>
      <c r="AD509">
        <f t="shared" si="315"/>
        <v>0</v>
      </c>
      <c r="AE509">
        <f t="shared" si="316"/>
        <v>0</v>
      </c>
      <c r="AF509">
        <f t="shared" si="317"/>
        <v>0</v>
      </c>
      <c r="AG509">
        <f t="shared" si="318"/>
        <v>0</v>
      </c>
      <c r="AH509">
        <f t="shared" si="319"/>
        <v>0</v>
      </c>
      <c r="AI509">
        <f t="shared" si="320"/>
        <v>0</v>
      </c>
      <c r="AJ509" s="19">
        <f t="shared" si="332"/>
        <v>0</v>
      </c>
      <c r="AK509">
        <f t="shared" si="321"/>
        <v>0</v>
      </c>
      <c r="AL509">
        <f t="shared" si="322"/>
        <v>0</v>
      </c>
      <c r="AM509">
        <f t="shared" si="323"/>
        <v>0</v>
      </c>
      <c r="AN509">
        <f t="shared" si="324"/>
        <v>0</v>
      </c>
      <c r="AO509">
        <f t="shared" si="325"/>
        <v>0</v>
      </c>
      <c r="AP509">
        <f t="shared" si="326"/>
        <v>0</v>
      </c>
      <c r="AQ509">
        <f t="shared" si="327"/>
        <v>0</v>
      </c>
      <c r="AR509" s="125">
        <f t="shared" si="333"/>
        <v>0</v>
      </c>
      <c r="AS509">
        <f t="shared" si="328"/>
        <v>0</v>
      </c>
    </row>
    <row r="510" spans="5:45" x14ac:dyDescent="0.3">
      <c r="E510" s="5">
        <f t="shared" si="334"/>
        <v>0</v>
      </c>
      <c r="F510">
        <f t="shared" si="294"/>
        <v>0</v>
      </c>
      <c r="G510">
        <f t="shared" si="295"/>
        <v>0</v>
      </c>
      <c r="H510">
        <f t="shared" si="296"/>
        <v>0</v>
      </c>
      <c r="I510">
        <f t="shared" si="297"/>
        <v>0</v>
      </c>
      <c r="J510">
        <f t="shared" si="298"/>
        <v>0</v>
      </c>
      <c r="K510">
        <f t="shared" si="299"/>
        <v>0</v>
      </c>
      <c r="L510" s="31">
        <f t="shared" si="329"/>
        <v>0</v>
      </c>
      <c r="M510">
        <f t="shared" si="300"/>
        <v>0</v>
      </c>
      <c r="N510">
        <f t="shared" si="301"/>
        <v>0</v>
      </c>
      <c r="O510">
        <f t="shared" si="302"/>
        <v>0</v>
      </c>
      <c r="P510">
        <f t="shared" si="303"/>
        <v>0</v>
      </c>
      <c r="Q510">
        <f t="shared" si="304"/>
        <v>0</v>
      </c>
      <c r="R510">
        <f t="shared" si="305"/>
        <v>0</v>
      </c>
      <c r="S510">
        <f t="shared" si="306"/>
        <v>0</v>
      </c>
      <c r="T510" s="27">
        <f t="shared" si="330"/>
        <v>0</v>
      </c>
      <c r="U510">
        <f t="shared" si="307"/>
        <v>0</v>
      </c>
      <c r="V510">
        <f t="shared" si="308"/>
        <v>0</v>
      </c>
      <c r="W510">
        <f t="shared" si="309"/>
        <v>0</v>
      </c>
      <c r="X510">
        <f t="shared" si="310"/>
        <v>0</v>
      </c>
      <c r="Y510">
        <f t="shared" si="311"/>
        <v>0</v>
      </c>
      <c r="Z510">
        <f t="shared" si="312"/>
        <v>0</v>
      </c>
      <c r="AA510">
        <f t="shared" si="313"/>
        <v>0</v>
      </c>
      <c r="AB510" s="23">
        <f t="shared" si="331"/>
        <v>0</v>
      </c>
      <c r="AC510">
        <f t="shared" si="314"/>
        <v>0</v>
      </c>
      <c r="AD510">
        <f t="shared" si="315"/>
        <v>0</v>
      </c>
      <c r="AE510">
        <f t="shared" si="316"/>
        <v>0</v>
      </c>
      <c r="AF510">
        <f t="shared" si="317"/>
        <v>0</v>
      </c>
      <c r="AG510">
        <f t="shared" si="318"/>
        <v>0</v>
      </c>
      <c r="AH510">
        <f t="shared" si="319"/>
        <v>0</v>
      </c>
      <c r="AI510">
        <f t="shared" si="320"/>
        <v>0</v>
      </c>
      <c r="AJ510" s="19">
        <f t="shared" si="332"/>
        <v>0</v>
      </c>
      <c r="AK510">
        <f t="shared" si="321"/>
        <v>0</v>
      </c>
      <c r="AL510">
        <f t="shared" si="322"/>
        <v>0</v>
      </c>
      <c r="AM510">
        <f t="shared" si="323"/>
        <v>0</v>
      </c>
      <c r="AN510">
        <f t="shared" si="324"/>
        <v>0</v>
      </c>
      <c r="AO510">
        <f t="shared" si="325"/>
        <v>0</v>
      </c>
      <c r="AP510">
        <f t="shared" si="326"/>
        <v>0</v>
      </c>
      <c r="AQ510">
        <f t="shared" si="327"/>
        <v>0</v>
      </c>
      <c r="AR510" s="125">
        <f t="shared" si="333"/>
        <v>0</v>
      </c>
      <c r="AS510">
        <f t="shared" si="328"/>
        <v>0</v>
      </c>
    </row>
    <row r="511" spans="5:45" x14ac:dyDescent="0.3">
      <c r="E511" s="5">
        <f t="shared" si="334"/>
        <v>0</v>
      </c>
      <c r="F511">
        <f t="shared" si="294"/>
        <v>0</v>
      </c>
      <c r="G511">
        <f t="shared" si="295"/>
        <v>0</v>
      </c>
      <c r="H511">
        <f t="shared" si="296"/>
        <v>0</v>
      </c>
      <c r="I511">
        <f t="shared" si="297"/>
        <v>0</v>
      </c>
      <c r="J511">
        <f t="shared" si="298"/>
        <v>0</v>
      </c>
      <c r="K511">
        <f t="shared" si="299"/>
        <v>0</v>
      </c>
      <c r="L511" s="31">
        <f t="shared" si="329"/>
        <v>0</v>
      </c>
      <c r="M511">
        <f t="shared" si="300"/>
        <v>0</v>
      </c>
      <c r="N511">
        <f t="shared" si="301"/>
        <v>0</v>
      </c>
      <c r="O511">
        <f t="shared" si="302"/>
        <v>0</v>
      </c>
      <c r="P511">
        <f t="shared" si="303"/>
        <v>0</v>
      </c>
      <c r="Q511">
        <f t="shared" si="304"/>
        <v>0</v>
      </c>
      <c r="R511">
        <f t="shared" si="305"/>
        <v>0</v>
      </c>
      <c r="S511">
        <f t="shared" si="306"/>
        <v>0</v>
      </c>
      <c r="T511" s="27">
        <f t="shared" si="330"/>
        <v>0</v>
      </c>
      <c r="U511">
        <f t="shared" si="307"/>
        <v>0</v>
      </c>
      <c r="V511">
        <f t="shared" si="308"/>
        <v>0</v>
      </c>
      <c r="W511">
        <f t="shared" si="309"/>
        <v>0</v>
      </c>
      <c r="X511">
        <f t="shared" si="310"/>
        <v>0</v>
      </c>
      <c r="Y511">
        <f t="shared" si="311"/>
        <v>0</v>
      </c>
      <c r="Z511">
        <f t="shared" si="312"/>
        <v>0</v>
      </c>
      <c r="AA511">
        <f t="shared" si="313"/>
        <v>0</v>
      </c>
      <c r="AB511" s="23">
        <f t="shared" si="331"/>
        <v>0</v>
      </c>
      <c r="AC511">
        <f t="shared" si="314"/>
        <v>0</v>
      </c>
      <c r="AD511">
        <f t="shared" si="315"/>
        <v>0</v>
      </c>
      <c r="AE511">
        <f t="shared" si="316"/>
        <v>0</v>
      </c>
      <c r="AF511">
        <f t="shared" si="317"/>
        <v>0</v>
      </c>
      <c r="AG511">
        <f t="shared" si="318"/>
        <v>0</v>
      </c>
      <c r="AH511">
        <f t="shared" si="319"/>
        <v>0</v>
      </c>
      <c r="AI511">
        <f t="shared" si="320"/>
        <v>0</v>
      </c>
      <c r="AJ511" s="19">
        <f t="shared" si="332"/>
        <v>0</v>
      </c>
      <c r="AK511">
        <f t="shared" si="321"/>
        <v>0</v>
      </c>
      <c r="AL511">
        <f t="shared" si="322"/>
        <v>0</v>
      </c>
      <c r="AM511">
        <f t="shared" si="323"/>
        <v>0</v>
      </c>
      <c r="AN511">
        <f t="shared" si="324"/>
        <v>0</v>
      </c>
      <c r="AO511">
        <f t="shared" si="325"/>
        <v>0</v>
      </c>
      <c r="AP511">
        <f t="shared" si="326"/>
        <v>0</v>
      </c>
      <c r="AQ511">
        <f t="shared" si="327"/>
        <v>0</v>
      </c>
      <c r="AR511" s="125">
        <f t="shared" si="333"/>
        <v>0</v>
      </c>
      <c r="AS511">
        <f t="shared" si="328"/>
        <v>0</v>
      </c>
    </row>
    <row r="512" spans="5:45" x14ac:dyDescent="0.3">
      <c r="E512" s="5">
        <f t="shared" si="334"/>
        <v>0</v>
      </c>
      <c r="F512">
        <f t="shared" si="294"/>
        <v>0</v>
      </c>
      <c r="G512">
        <f t="shared" si="295"/>
        <v>0</v>
      </c>
      <c r="H512">
        <f t="shared" si="296"/>
        <v>0</v>
      </c>
      <c r="I512">
        <f t="shared" si="297"/>
        <v>0</v>
      </c>
      <c r="J512">
        <f t="shared" si="298"/>
        <v>0</v>
      </c>
      <c r="K512">
        <f t="shared" si="299"/>
        <v>0</v>
      </c>
      <c r="L512" s="31">
        <f t="shared" si="329"/>
        <v>0</v>
      </c>
      <c r="M512">
        <f t="shared" si="300"/>
        <v>0</v>
      </c>
      <c r="N512">
        <f t="shared" si="301"/>
        <v>0</v>
      </c>
      <c r="O512">
        <f t="shared" si="302"/>
        <v>0</v>
      </c>
      <c r="P512">
        <f t="shared" si="303"/>
        <v>0</v>
      </c>
      <c r="Q512">
        <f t="shared" si="304"/>
        <v>0</v>
      </c>
      <c r="R512">
        <f t="shared" si="305"/>
        <v>0</v>
      </c>
      <c r="S512">
        <f t="shared" si="306"/>
        <v>0</v>
      </c>
      <c r="T512" s="27">
        <f t="shared" si="330"/>
        <v>0</v>
      </c>
      <c r="U512">
        <f t="shared" si="307"/>
        <v>0</v>
      </c>
      <c r="V512">
        <f t="shared" si="308"/>
        <v>0</v>
      </c>
      <c r="W512">
        <f t="shared" si="309"/>
        <v>0</v>
      </c>
      <c r="X512">
        <f t="shared" si="310"/>
        <v>0</v>
      </c>
      <c r="Y512">
        <f t="shared" si="311"/>
        <v>0</v>
      </c>
      <c r="Z512">
        <f t="shared" si="312"/>
        <v>0</v>
      </c>
      <c r="AA512">
        <f t="shared" si="313"/>
        <v>0</v>
      </c>
      <c r="AB512" s="23">
        <f t="shared" si="331"/>
        <v>0</v>
      </c>
      <c r="AC512">
        <f t="shared" si="314"/>
        <v>0</v>
      </c>
      <c r="AD512">
        <f t="shared" si="315"/>
        <v>0</v>
      </c>
      <c r="AE512">
        <f t="shared" si="316"/>
        <v>0</v>
      </c>
      <c r="AF512">
        <f t="shared" si="317"/>
        <v>0</v>
      </c>
      <c r="AG512">
        <f t="shared" si="318"/>
        <v>0</v>
      </c>
      <c r="AH512">
        <f t="shared" si="319"/>
        <v>0</v>
      </c>
      <c r="AI512">
        <f t="shared" si="320"/>
        <v>0</v>
      </c>
      <c r="AJ512" s="19">
        <f t="shared" si="332"/>
        <v>0</v>
      </c>
      <c r="AK512">
        <f t="shared" si="321"/>
        <v>0</v>
      </c>
      <c r="AL512">
        <f t="shared" si="322"/>
        <v>0</v>
      </c>
      <c r="AM512">
        <f t="shared" si="323"/>
        <v>0</v>
      </c>
      <c r="AN512">
        <f t="shared" si="324"/>
        <v>0</v>
      </c>
      <c r="AO512">
        <f t="shared" si="325"/>
        <v>0</v>
      </c>
      <c r="AP512">
        <f t="shared" si="326"/>
        <v>0</v>
      </c>
      <c r="AQ512">
        <f t="shared" si="327"/>
        <v>0</v>
      </c>
      <c r="AR512" s="125">
        <f t="shared" si="333"/>
        <v>0</v>
      </c>
      <c r="AS512">
        <f t="shared" si="328"/>
        <v>0</v>
      </c>
    </row>
    <row r="513" spans="5:45" x14ac:dyDescent="0.3">
      <c r="E513" s="5">
        <f t="shared" si="334"/>
        <v>0</v>
      </c>
      <c r="F513">
        <f t="shared" si="294"/>
        <v>0</v>
      </c>
      <c r="G513">
        <f t="shared" si="295"/>
        <v>0</v>
      </c>
      <c r="H513">
        <f t="shared" si="296"/>
        <v>0</v>
      </c>
      <c r="I513">
        <f t="shared" si="297"/>
        <v>0</v>
      </c>
      <c r="J513">
        <f t="shared" si="298"/>
        <v>0</v>
      </c>
      <c r="K513">
        <f t="shared" si="299"/>
        <v>0</v>
      </c>
      <c r="L513" s="31">
        <f t="shared" si="329"/>
        <v>0</v>
      </c>
      <c r="M513">
        <f t="shared" si="300"/>
        <v>0</v>
      </c>
      <c r="N513">
        <f t="shared" si="301"/>
        <v>0</v>
      </c>
      <c r="O513">
        <f t="shared" si="302"/>
        <v>0</v>
      </c>
      <c r="P513">
        <f t="shared" si="303"/>
        <v>0</v>
      </c>
      <c r="Q513">
        <f t="shared" si="304"/>
        <v>0</v>
      </c>
      <c r="R513">
        <f t="shared" si="305"/>
        <v>0</v>
      </c>
      <c r="S513">
        <f t="shared" si="306"/>
        <v>0</v>
      </c>
      <c r="T513" s="27">
        <f t="shared" si="330"/>
        <v>0</v>
      </c>
      <c r="U513">
        <f t="shared" si="307"/>
        <v>0</v>
      </c>
      <c r="V513">
        <f t="shared" si="308"/>
        <v>0</v>
      </c>
      <c r="W513">
        <f t="shared" si="309"/>
        <v>0</v>
      </c>
      <c r="X513">
        <f t="shared" si="310"/>
        <v>0</v>
      </c>
      <c r="Y513">
        <f t="shared" si="311"/>
        <v>0</v>
      </c>
      <c r="Z513">
        <f t="shared" si="312"/>
        <v>0</v>
      </c>
      <c r="AA513">
        <f t="shared" si="313"/>
        <v>0</v>
      </c>
      <c r="AB513" s="23">
        <f t="shared" si="331"/>
        <v>0</v>
      </c>
      <c r="AC513">
        <f t="shared" si="314"/>
        <v>0</v>
      </c>
      <c r="AD513">
        <f t="shared" si="315"/>
        <v>0</v>
      </c>
      <c r="AE513">
        <f t="shared" si="316"/>
        <v>0</v>
      </c>
      <c r="AF513">
        <f t="shared" si="317"/>
        <v>0</v>
      </c>
      <c r="AG513">
        <f t="shared" si="318"/>
        <v>0</v>
      </c>
      <c r="AH513">
        <f t="shared" si="319"/>
        <v>0</v>
      </c>
      <c r="AI513">
        <f t="shared" si="320"/>
        <v>0</v>
      </c>
      <c r="AJ513" s="19">
        <f t="shared" si="332"/>
        <v>0</v>
      </c>
      <c r="AK513">
        <f t="shared" si="321"/>
        <v>0</v>
      </c>
      <c r="AL513">
        <f t="shared" si="322"/>
        <v>0</v>
      </c>
      <c r="AM513">
        <f t="shared" si="323"/>
        <v>0</v>
      </c>
      <c r="AN513">
        <f t="shared" si="324"/>
        <v>0</v>
      </c>
      <c r="AO513">
        <f t="shared" si="325"/>
        <v>0</v>
      </c>
      <c r="AP513">
        <f t="shared" si="326"/>
        <v>0</v>
      </c>
      <c r="AQ513">
        <f t="shared" si="327"/>
        <v>0</v>
      </c>
      <c r="AR513" s="125">
        <f t="shared" si="333"/>
        <v>0</v>
      </c>
      <c r="AS513">
        <f t="shared" si="328"/>
        <v>0</v>
      </c>
    </row>
    <row r="514" spans="5:45" x14ac:dyDescent="0.3">
      <c r="E514" s="5">
        <f t="shared" si="334"/>
        <v>0</v>
      </c>
      <c r="F514">
        <f t="shared" si="294"/>
        <v>0</v>
      </c>
      <c r="G514">
        <f t="shared" si="295"/>
        <v>0</v>
      </c>
      <c r="H514">
        <f t="shared" si="296"/>
        <v>0</v>
      </c>
      <c r="I514">
        <f t="shared" si="297"/>
        <v>0</v>
      </c>
      <c r="J514">
        <f t="shared" si="298"/>
        <v>0</v>
      </c>
      <c r="K514">
        <f t="shared" si="299"/>
        <v>0</v>
      </c>
      <c r="L514" s="31">
        <f t="shared" si="329"/>
        <v>0</v>
      </c>
      <c r="M514">
        <f t="shared" si="300"/>
        <v>0</v>
      </c>
      <c r="N514">
        <f t="shared" si="301"/>
        <v>0</v>
      </c>
      <c r="O514">
        <f t="shared" si="302"/>
        <v>0</v>
      </c>
      <c r="P514">
        <f t="shared" si="303"/>
        <v>0</v>
      </c>
      <c r="Q514">
        <f t="shared" si="304"/>
        <v>0</v>
      </c>
      <c r="R514">
        <f t="shared" si="305"/>
        <v>0</v>
      </c>
      <c r="S514">
        <f t="shared" si="306"/>
        <v>0</v>
      </c>
      <c r="T514" s="27">
        <f t="shared" si="330"/>
        <v>0</v>
      </c>
      <c r="U514">
        <f t="shared" si="307"/>
        <v>0</v>
      </c>
      <c r="V514">
        <f t="shared" si="308"/>
        <v>0</v>
      </c>
      <c r="W514">
        <f t="shared" si="309"/>
        <v>0</v>
      </c>
      <c r="X514">
        <f t="shared" si="310"/>
        <v>0</v>
      </c>
      <c r="Y514">
        <f t="shared" si="311"/>
        <v>0</v>
      </c>
      <c r="Z514">
        <f t="shared" si="312"/>
        <v>0</v>
      </c>
      <c r="AA514">
        <f t="shared" si="313"/>
        <v>0</v>
      </c>
      <c r="AB514" s="23">
        <f t="shared" si="331"/>
        <v>0</v>
      </c>
      <c r="AC514">
        <f t="shared" si="314"/>
        <v>0</v>
      </c>
      <c r="AD514">
        <f t="shared" si="315"/>
        <v>0</v>
      </c>
      <c r="AE514">
        <f t="shared" si="316"/>
        <v>0</v>
      </c>
      <c r="AF514">
        <f t="shared" si="317"/>
        <v>0</v>
      </c>
      <c r="AG514">
        <f t="shared" si="318"/>
        <v>0</v>
      </c>
      <c r="AH514">
        <f t="shared" si="319"/>
        <v>0</v>
      </c>
      <c r="AI514">
        <f t="shared" si="320"/>
        <v>0</v>
      </c>
      <c r="AJ514" s="19">
        <f t="shared" si="332"/>
        <v>0</v>
      </c>
      <c r="AK514">
        <f t="shared" si="321"/>
        <v>0</v>
      </c>
      <c r="AL514">
        <f t="shared" si="322"/>
        <v>0</v>
      </c>
      <c r="AM514">
        <f t="shared" si="323"/>
        <v>0</v>
      </c>
      <c r="AN514">
        <f t="shared" si="324"/>
        <v>0</v>
      </c>
      <c r="AO514">
        <f t="shared" si="325"/>
        <v>0</v>
      </c>
      <c r="AP514">
        <f t="shared" si="326"/>
        <v>0</v>
      </c>
      <c r="AQ514">
        <f t="shared" si="327"/>
        <v>0</v>
      </c>
      <c r="AR514" s="125">
        <f t="shared" si="333"/>
        <v>0</v>
      </c>
      <c r="AS514">
        <f t="shared" si="328"/>
        <v>0</v>
      </c>
    </row>
    <row r="515" spans="5:45" x14ac:dyDescent="0.3">
      <c r="E515" s="5">
        <f t="shared" si="334"/>
        <v>0</v>
      </c>
      <c r="F515">
        <f t="shared" si="294"/>
        <v>0</v>
      </c>
      <c r="G515">
        <f t="shared" si="295"/>
        <v>0</v>
      </c>
      <c r="H515">
        <f t="shared" si="296"/>
        <v>0</v>
      </c>
      <c r="I515">
        <f t="shared" si="297"/>
        <v>0</v>
      </c>
      <c r="J515">
        <f t="shared" si="298"/>
        <v>0</v>
      </c>
      <c r="K515">
        <f t="shared" si="299"/>
        <v>0</v>
      </c>
      <c r="L515" s="31">
        <f t="shared" si="329"/>
        <v>0</v>
      </c>
      <c r="M515">
        <f t="shared" si="300"/>
        <v>0</v>
      </c>
      <c r="N515">
        <f t="shared" si="301"/>
        <v>0</v>
      </c>
      <c r="O515">
        <f t="shared" si="302"/>
        <v>0</v>
      </c>
      <c r="P515">
        <f t="shared" si="303"/>
        <v>0</v>
      </c>
      <c r="Q515">
        <f t="shared" si="304"/>
        <v>0</v>
      </c>
      <c r="R515">
        <f t="shared" si="305"/>
        <v>0</v>
      </c>
      <c r="S515">
        <f t="shared" si="306"/>
        <v>0</v>
      </c>
      <c r="T515" s="27">
        <f t="shared" si="330"/>
        <v>0</v>
      </c>
      <c r="U515">
        <f t="shared" si="307"/>
        <v>0</v>
      </c>
      <c r="V515">
        <f t="shared" si="308"/>
        <v>0</v>
      </c>
      <c r="W515">
        <f t="shared" si="309"/>
        <v>0</v>
      </c>
      <c r="X515">
        <f t="shared" si="310"/>
        <v>0</v>
      </c>
      <c r="Y515">
        <f t="shared" si="311"/>
        <v>0</v>
      </c>
      <c r="Z515">
        <f t="shared" si="312"/>
        <v>0</v>
      </c>
      <c r="AA515">
        <f t="shared" si="313"/>
        <v>0</v>
      </c>
      <c r="AB515" s="23">
        <f t="shared" si="331"/>
        <v>0</v>
      </c>
      <c r="AC515">
        <f t="shared" si="314"/>
        <v>0</v>
      </c>
      <c r="AD515">
        <f t="shared" si="315"/>
        <v>0</v>
      </c>
      <c r="AE515">
        <f t="shared" si="316"/>
        <v>0</v>
      </c>
      <c r="AF515">
        <f t="shared" si="317"/>
        <v>0</v>
      </c>
      <c r="AG515">
        <f t="shared" si="318"/>
        <v>0</v>
      </c>
      <c r="AH515">
        <f t="shared" si="319"/>
        <v>0</v>
      </c>
      <c r="AI515">
        <f t="shared" si="320"/>
        <v>0</v>
      </c>
      <c r="AJ515" s="19">
        <f t="shared" si="332"/>
        <v>0</v>
      </c>
      <c r="AK515">
        <f t="shared" si="321"/>
        <v>0</v>
      </c>
      <c r="AL515">
        <f t="shared" si="322"/>
        <v>0</v>
      </c>
      <c r="AM515">
        <f t="shared" si="323"/>
        <v>0</v>
      </c>
      <c r="AN515">
        <f t="shared" si="324"/>
        <v>0</v>
      </c>
      <c r="AO515">
        <f t="shared" si="325"/>
        <v>0</v>
      </c>
      <c r="AP515">
        <f t="shared" si="326"/>
        <v>0</v>
      </c>
      <c r="AQ515">
        <f t="shared" si="327"/>
        <v>0</v>
      </c>
      <c r="AR515" s="125">
        <f t="shared" si="333"/>
        <v>0</v>
      </c>
      <c r="AS515">
        <f t="shared" si="328"/>
        <v>0</v>
      </c>
    </row>
    <row r="516" spans="5:45" x14ac:dyDescent="0.3">
      <c r="E516" s="5">
        <f t="shared" si="334"/>
        <v>0</v>
      </c>
      <c r="F516">
        <f t="shared" si="294"/>
        <v>0</v>
      </c>
      <c r="G516">
        <f t="shared" si="295"/>
        <v>0</v>
      </c>
      <c r="H516">
        <f t="shared" si="296"/>
        <v>0</v>
      </c>
      <c r="I516">
        <f t="shared" si="297"/>
        <v>0</v>
      </c>
      <c r="J516">
        <f t="shared" si="298"/>
        <v>0</v>
      </c>
      <c r="K516">
        <f t="shared" si="299"/>
        <v>0</v>
      </c>
      <c r="L516" s="31">
        <f t="shared" si="329"/>
        <v>0</v>
      </c>
      <c r="M516">
        <f t="shared" si="300"/>
        <v>0</v>
      </c>
      <c r="N516">
        <f t="shared" si="301"/>
        <v>0</v>
      </c>
      <c r="O516">
        <f t="shared" si="302"/>
        <v>0</v>
      </c>
      <c r="P516">
        <f t="shared" si="303"/>
        <v>0</v>
      </c>
      <c r="Q516">
        <f t="shared" si="304"/>
        <v>0</v>
      </c>
      <c r="R516">
        <f t="shared" si="305"/>
        <v>0</v>
      </c>
      <c r="S516">
        <f t="shared" si="306"/>
        <v>0</v>
      </c>
      <c r="T516" s="27">
        <f t="shared" si="330"/>
        <v>0</v>
      </c>
      <c r="U516">
        <f t="shared" si="307"/>
        <v>0</v>
      </c>
      <c r="V516">
        <f t="shared" si="308"/>
        <v>0</v>
      </c>
      <c r="W516">
        <f t="shared" si="309"/>
        <v>0</v>
      </c>
      <c r="X516">
        <f t="shared" si="310"/>
        <v>0</v>
      </c>
      <c r="Y516">
        <f t="shared" si="311"/>
        <v>0</v>
      </c>
      <c r="Z516">
        <f t="shared" si="312"/>
        <v>0</v>
      </c>
      <c r="AA516">
        <f t="shared" si="313"/>
        <v>0</v>
      </c>
      <c r="AB516" s="23">
        <f t="shared" si="331"/>
        <v>0</v>
      </c>
      <c r="AC516">
        <f t="shared" si="314"/>
        <v>0</v>
      </c>
      <c r="AD516">
        <f t="shared" si="315"/>
        <v>0</v>
      </c>
      <c r="AE516">
        <f t="shared" si="316"/>
        <v>0</v>
      </c>
      <c r="AF516">
        <f t="shared" si="317"/>
        <v>0</v>
      </c>
      <c r="AG516">
        <f t="shared" si="318"/>
        <v>0</v>
      </c>
      <c r="AH516">
        <f t="shared" si="319"/>
        <v>0</v>
      </c>
      <c r="AI516">
        <f t="shared" si="320"/>
        <v>0</v>
      </c>
      <c r="AJ516" s="19">
        <f t="shared" si="332"/>
        <v>0</v>
      </c>
      <c r="AK516">
        <f t="shared" si="321"/>
        <v>0</v>
      </c>
      <c r="AL516">
        <f t="shared" si="322"/>
        <v>0</v>
      </c>
      <c r="AM516">
        <f t="shared" si="323"/>
        <v>0</v>
      </c>
      <c r="AN516">
        <f t="shared" si="324"/>
        <v>0</v>
      </c>
      <c r="AO516">
        <f t="shared" si="325"/>
        <v>0</v>
      </c>
      <c r="AP516">
        <f t="shared" si="326"/>
        <v>0</v>
      </c>
      <c r="AQ516">
        <f t="shared" si="327"/>
        <v>0</v>
      </c>
      <c r="AR516" s="125">
        <f t="shared" si="333"/>
        <v>0</v>
      </c>
      <c r="AS516">
        <f t="shared" si="328"/>
        <v>0</v>
      </c>
    </row>
    <row r="517" spans="5:45" x14ac:dyDescent="0.3">
      <c r="E517" s="5">
        <f t="shared" si="334"/>
        <v>0</v>
      </c>
      <c r="F517">
        <f t="shared" ref="F517:F553" si="335">K517*$F$3</f>
        <v>0</v>
      </c>
      <c r="G517">
        <f t="shared" ref="G517:G553" si="336">K517*$G$2</f>
        <v>0</v>
      </c>
      <c r="H517">
        <f t="shared" ref="H517:H553" si="337">K517*$H$2</f>
        <v>0</v>
      </c>
      <c r="I517">
        <f t="shared" ref="I517:I553" si="338">K517*$I$2</f>
        <v>0</v>
      </c>
      <c r="J517">
        <f t="shared" ref="J517:J553" si="339">K517*$J$2</f>
        <v>0</v>
      </c>
      <c r="K517">
        <f t="shared" ref="K517:K553" si="340">E517*$J$1</f>
        <v>0</v>
      </c>
      <c r="L517" s="31">
        <f t="shared" si="329"/>
        <v>0</v>
      </c>
      <c r="M517">
        <f t="shared" ref="M517:M553" si="341">S517*$M$3</f>
        <v>0</v>
      </c>
      <c r="N517">
        <f t="shared" ref="N517:N553" si="342">S517*$N$2</f>
        <v>0</v>
      </c>
      <c r="O517">
        <f t="shared" ref="O517:O553" si="343">S517*$O$2</f>
        <v>0</v>
      </c>
      <c r="P517">
        <f t="shared" ref="P517:P553" si="344">S517*$P$2</f>
        <v>0</v>
      </c>
      <c r="Q517">
        <f t="shared" ref="Q517:Q553" si="345">S517*$Q$2</f>
        <v>0</v>
      </c>
      <c r="R517">
        <f t="shared" ref="R517:R553" si="346">S517*$R$3</f>
        <v>0</v>
      </c>
      <c r="S517">
        <f t="shared" ref="S517:S553" si="347">E517*$S$1</f>
        <v>0</v>
      </c>
      <c r="T517" s="27">
        <f t="shared" si="330"/>
        <v>0</v>
      </c>
      <c r="U517">
        <f t="shared" ref="U517:U553" si="348">AA517*$U$3</f>
        <v>0</v>
      </c>
      <c r="V517">
        <f t="shared" ref="V517:V553" si="349">AA517*$V$3</f>
        <v>0</v>
      </c>
      <c r="W517">
        <f t="shared" ref="W517:W553" si="350">AA517*$W$3</f>
        <v>0</v>
      </c>
      <c r="X517">
        <f t="shared" ref="X517:X553" si="351">AA517*$X$3</f>
        <v>0</v>
      </c>
      <c r="Y517">
        <f t="shared" ref="Y517:Y553" si="352">AA517*$Y$3</f>
        <v>0</v>
      </c>
      <c r="Z517">
        <f t="shared" ref="Z517:Z553" si="353">AA517*$Z$3</f>
        <v>0</v>
      </c>
      <c r="AA517">
        <f t="shared" ref="AA517:AA553" si="354">E517*$AA$1</f>
        <v>0</v>
      </c>
      <c r="AB517" s="23">
        <f t="shared" si="331"/>
        <v>0</v>
      </c>
      <c r="AC517">
        <f t="shared" ref="AC517:AC553" si="355">AI517*$AC$3</f>
        <v>0</v>
      </c>
      <c r="AD517">
        <f t="shared" ref="AD517:AD553" si="356">AI517*$AD$3</f>
        <v>0</v>
      </c>
      <c r="AE517">
        <f t="shared" ref="AE517:AE553" si="357">AI517*$AE$3</f>
        <v>0</v>
      </c>
      <c r="AF517">
        <f t="shared" ref="AF517:AF553" si="358">AI517*$AF$3</f>
        <v>0</v>
      </c>
      <c r="AG517">
        <f t="shared" ref="AG517:AG553" si="359">AI517*$AG$3</f>
        <v>0</v>
      </c>
      <c r="AH517">
        <f t="shared" ref="AH517:AH553" si="360">AI517*$AH$3</f>
        <v>0</v>
      </c>
      <c r="AI517">
        <f t="shared" ref="AI517:AI553" si="361">E517*$AI$1</f>
        <v>0</v>
      </c>
      <c r="AJ517" s="19">
        <f t="shared" si="332"/>
        <v>0</v>
      </c>
      <c r="AK517">
        <f t="shared" ref="AK517:AK553" si="362">AQ517*$AK$3</f>
        <v>0</v>
      </c>
      <c r="AL517">
        <f t="shared" ref="AL517:AL553" si="363">AQ517*$AL$3</f>
        <v>0</v>
      </c>
      <c r="AM517">
        <f t="shared" ref="AM517:AM553" si="364">AQ517*$AM$3</f>
        <v>0</v>
      </c>
      <c r="AN517">
        <f t="shared" ref="AN517:AN553" si="365">AQ517*$AN$3</f>
        <v>0</v>
      </c>
      <c r="AO517">
        <f t="shared" ref="AO517:AO553" si="366">AQ517*$AO$3</f>
        <v>0</v>
      </c>
      <c r="AP517">
        <f t="shared" ref="AP517:AP553" si="367">AQ517*$AP$3</f>
        <v>0</v>
      </c>
      <c r="AQ517">
        <f t="shared" ref="AQ517:AQ553" si="368">E517*$AQ$1</f>
        <v>0</v>
      </c>
      <c r="AR517" s="125">
        <f t="shared" si="333"/>
        <v>0</v>
      </c>
      <c r="AS517">
        <f t="shared" ref="AS517:AS553" si="369">L517/1.21</f>
        <v>0</v>
      </c>
    </row>
    <row r="518" spans="5:45" x14ac:dyDescent="0.3">
      <c r="E518" s="5">
        <f t="shared" si="334"/>
        <v>0</v>
      </c>
      <c r="F518">
        <f t="shared" si="335"/>
        <v>0</v>
      </c>
      <c r="G518">
        <f t="shared" si="336"/>
        <v>0</v>
      </c>
      <c r="H518">
        <f t="shared" si="337"/>
        <v>0</v>
      </c>
      <c r="I518">
        <f t="shared" si="338"/>
        <v>0</v>
      </c>
      <c r="J518">
        <f t="shared" si="339"/>
        <v>0</v>
      </c>
      <c r="K518">
        <f t="shared" si="340"/>
        <v>0</v>
      </c>
      <c r="L518" s="31">
        <f t="shared" ref="L518:L553" si="370">F518+H518+J518+E518</f>
        <v>0</v>
      </c>
      <c r="M518">
        <f t="shared" si="341"/>
        <v>0</v>
      </c>
      <c r="N518">
        <f t="shared" si="342"/>
        <v>0</v>
      </c>
      <c r="O518">
        <f t="shared" si="343"/>
        <v>0</v>
      </c>
      <c r="P518">
        <f t="shared" si="344"/>
        <v>0</v>
      </c>
      <c r="Q518">
        <f t="shared" si="345"/>
        <v>0</v>
      </c>
      <c r="R518">
        <f t="shared" si="346"/>
        <v>0</v>
      </c>
      <c r="S518">
        <f t="shared" si="347"/>
        <v>0</v>
      </c>
      <c r="T518" s="27">
        <f t="shared" ref="T518:T553" si="371">R518+Q518+O518+M518+E518</f>
        <v>0</v>
      </c>
      <c r="U518">
        <f t="shared" si="348"/>
        <v>0</v>
      </c>
      <c r="V518">
        <f t="shared" si="349"/>
        <v>0</v>
      </c>
      <c r="W518">
        <f t="shared" si="350"/>
        <v>0</v>
      </c>
      <c r="X518">
        <f t="shared" si="351"/>
        <v>0</v>
      </c>
      <c r="Y518">
        <f t="shared" si="352"/>
        <v>0</v>
      </c>
      <c r="Z518">
        <f t="shared" si="353"/>
        <v>0</v>
      </c>
      <c r="AA518">
        <f t="shared" si="354"/>
        <v>0</v>
      </c>
      <c r="AB518" s="23">
        <f t="shared" ref="AB518:AB553" si="372">U518+W518+Y518+Z518+E518</f>
        <v>0</v>
      </c>
      <c r="AC518">
        <f t="shared" si="355"/>
        <v>0</v>
      </c>
      <c r="AD518">
        <f t="shared" si="356"/>
        <v>0</v>
      </c>
      <c r="AE518">
        <f t="shared" si="357"/>
        <v>0</v>
      </c>
      <c r="AF518">
        <f t="shared" si="358"/>
        <v>0</v>
      </c>
      <c r="AG518">
        <f t="shared" si="359"/>
        <v>0</v>
      </c>
      <c r="AH518">
        <f t="shared" si="360"/>
        <v>0</v>
      </c>
      <c r="AI518">
        <f t="shared" si="361"/>
        <v>0</v>
      </c>
      <c r="AJ518" s="19">
        <f t="shared" ref="AJ518:AJ553" si="373">AC518+AE518+AG518+AH518+E518</f>
        <v>0</v>
      </c>
      <c r="AK518">
        <f t="shared" si="362"/>
        <v>0</v>
      </c>
      <c r="AL518">
        <f t="shared" si="363"/>
        <v>0</v>
      </c>
      <c r="AM518">
        <f t="shared" si="364"/>
        <v>0</v>
      </c>
      <c r="AN518">
        <f t="shared" si="365"/>
        <v>0</v>
      </c>
      <c r="AO518">
        <f t="shared" si="366"/>
        <v>0</v>
      </c>
      <c r="AP518">
        <f t="shared" si="367"/>
        <v>0</v>
      </c>
      <c r="AQ518">
        <f t="shared" si="368"/>
        <v>0</v>
      </c>
      <c r="AR518" s="125">
        <f t="shared" ref="AR518:AR553" si="374">AK518+AM518+AO518+AP518+E518</f>
        <v>0</v>
      </c>
      <c r="AS518">
        <f t="shared" si="369"/>
        <v>0</v>
      </c>
    </row>
    <row r="519" spans="5:45" x14ac:dyDescent="0.3">
      <c r="E519" s="5">
        <f t="shared" si="334"/>
        <v>0</v>
      </c>
      <c r="F519">
        <f t="shared" si="335"/>
        <v>0</v>
      </c>
      <c r="G519">
        <f t="shared" si="336"/>
        <v>0</v>
      </c>
      <c r="H519">
        <f t="shared" si="337"/>
        <v>0</v>
      </c>
      <c r="I519">
        <f t="shared" si="338"/>
        <v>0</v>
      </c>
      <c r="J519">
        <f t="shared" si="339"/>
        <v>0</v>
      </c>
      <c r="K519">
        <f t="shared" si="340"/>
        <v>0</v>
      </c>
      <c r="L519" s="31">
        <f t="shared" si="370"/>
        <v>0</v>
      </c>
      <c r="M519">
        <f t="shared" si="341"/>
        <v>0</v>
      </c>
      <c r="N519">
        <f t="shared" si="342"/>
        <v>0</v>
      </c>
      <c r="O519">
        <f t="shared" si="343"/>
        <v>0</v>
      </c>
      <c r="P519">
        <f t="shared" si="344"/>
        <v>0</v>
      </c>
      <c r="Q519">
        <f t="shared" si="345"/>
        <v>0</v>
      </c>
      <c r="R519">
        <f t="shared" si="346"/>
        <v>0</v>
      </c>
      <c r="S519">
        <f t="shared" si="347"/>
        <v>0</v>
      </c>
      <c r="T519" s="27">
        <f t="shared" si="371"/>
        <v>0</v>
      </c>
      <c r="U519">
        <f t="shared" si="348"/>
        <v>0</v>
      </c>
      <c r="V519">
        <f t="shared" si="349"/>
        <v>0</v>
      </c>
      <c r="W519">
        <f t="shared" si="350"/>
        <v>0</v>
      </c>
      <c r="X519">
        <f t="shared" si="351"/>
        <v>0</v>
      </c>
      <c r="Y519">
        <f t="shared" si="352"/>
        <v>0</v>
      </c>
      <c r="Z519">
        <f t="shared" si="353"/>
        <v>0</v>
      </c>
      <c r="AA519">
        <f t="shared" si="354"/>
        <v>0</v>
      </c>
      <c r="AB519" s="23">
        <f t="shared" si="372"/>
        <v>0</v>
      </c>
      <c r="AC519">
        <f t="shared" si="355"/>
        <v>0</v>
      </c>
      <c r="AD519">
        <f t="shared" si="356"/>
        <v>0</v>
      </c>
      <c r="AE519">
        <f t="shared" si="357"/>
        <v>0</v>
      </c>
      <c r="AF519">
        <f t="shared" si="358"/>
        <v>0</v>
      </c>
      <c r="AG519">
        <f t="shared" si="359"/>
        <v>0</v>
      </c>
      <c r="AH519">
        <f t="shared" si="360"/>
        <v>0</v>
      </c>
      <c r="AI519">
        <f t="shared" si="361"/>
        <v>0</v>
      </c>
      <c r="AJ519" s="19">
        <f t="shared" si="373"/>
        <v>0</v>
      </c>
      <c r="AK519">
        <f t="shared" si="362"/>
        <v>0</v>
      </c>
      <c r="AL519">
        <f t="shared" si="363"/>
        <v>0</v>
      </c>
      <c r="AM519">
        <f t="shared" si="364"/>
        <v>0</v>
      </c>
      <c r="AN519">
        <f t="shared" si="365"/>
        <v>0</v>
      </c>
      <c r="AO519">
        <f t="shared" si="366"/>
        <v>0</v>
      </c>
      <c r="AP519">
        <f t="shared" si="367"/>
        <v>0</v>
      </c>
      <c r="AQ519">
        <f t="shared" si="368"/>
        <v>0</v>
      </c>
      <c r="AR519" s="125">
        <f t="shared" si="374"/>
        <v>0</v>
      </c>
      <c r="AS519">
        <f t="shared" si="369"/>
        <v>0</v>
      </c>
    </row>
    <row r="520" spans="5:45" x14ac:dyDescent="0.3">
      <c r="E520" s="5">
        <f t="shared" si="334"/>
        <v>0</v>
      </c>
      <c r="F520">
        <f t="shared" si="335"/>
        <v>0</v>
      </c>
      <c r="G520">
        <f t="shared" si="336"/>
        <v>0</v>
      </c>
      <c r="H520">
        <f t="shared" si="337"/>
        <v>0</v>
      </c>
      <c r="I520">
        <f t="shared" si="338"/>
        <v>0</v>
      </c>
      <c r="J520">
        <f t="shared" si="339"/>
        <v>0</v>
      </c>
      <c r="K520">
        <f t="shared" si="340"/>
        <v>0</v>
      </c>
      <c r="L520" s="31">
        <f t="shared" si="370"/>
        <v>0</v>
      </c>
      <c r="M520">
        <f t="shared" si="341"/>
        <v>0</v>
      </c>
      <c r="N520">
        <f t="shared" si="342"/>
        <v>0</v>
      </c>
      <c r="O520">
        <f t="shared" si="343"/>
        <v>0</v>
      </c>
      <c r="P520">
        <f t="shared" si="344"/>
        <v>0</v>
      </c>
      <c r="Q520">
        <f t="shared" si="345"/>
        <v>0</v>
      </c>
      <c r="R520">
        <f t="shared" si="346"/>
        <v>0</v>
      </c>
      <c r="S520">
        <f t="shared" si="347"/>
        <v>0</v>
      </c>
      <c r="T520" s="27">
        <f t="shared" si="371"/>
        <v>0</v>
      </c>
      <c r="U520">
        <f t="shared" si="348"/>
        <v>0</v>
      </c>
      <c r="V520">
        <f t="shared" si="349"/>
        <v>0</v>
      </c>
      <c r="W520">
        <f t="shared" si="350"/>
        <v>0</v>
      </c>
      <c r="X520">
        <f t="shared" si="351"/>
        <v>0</v>
      </c>
      <c r="Y520">
        <f t="shared" si="352"/>
        <v>0</v>
      </c>
      <c r="Z520">
        <f t="shared" si="353"/>
        <v>0</v>
      </c>
      <c r="AA520">
        <f t="shared" si="354"/>
        <v>0</v>
      </c>
      <c r="AB520" s="23">
        <f t="shared" si="372"/>
        <v>0</v>
      </c>
      <c r="AC520">
        <f t="shared" si="355"/>
        <v>0</v>
      </c>
      <c r="AD520">
        <f t="shared" si="356"/>
        <v>0</v>
      </c>
      <c r="AE520">
        <f t="shared" si="357"/>
        <v>0</v>
      </c>
      <c r="AF520">
        <f t="shared" si="358"/>
        <v>0</v>
      </c>
      <c r="AG520">
        <f t="shared" si="359"/>
        <v>0</v>
      </c>
      <c r="AH520">
        <f t="shared" si="360"/>
        <v>0</v>
      </c>
      <c r="AI520">
        <f t="shared" si="361"/>
        <v>0</v>
      </c>
      <c r="AJ520" s="19">
        <f t="shared" si="373"/>
        <v>0</v>
      </c>
      <c r="AK520">
        <f t="shared" si="362"/>
        <v>0</v>
      </c>
      <c r="AL520">
        <f t="shared" si="363"/>
        <v>0</v>
      </c>
      <c r="AM520">
        <f t="shared" si="364"/>
        <v>0</v>
      </c>
      <c r="AN520">
        <f t="shared" si="365"/>
        <v>0</v>
      </c>
      <c r="AO520">
        <f t="shared" si="366"/>
        <v>0</v>
      </c>
      <c r="AP520">
        <f t="shared" si="367"/>
        <v>0</v>
      </c>
      <c r="AQ520">
        <f t="shared" si="368"/>
        <v>0</v>
      </c>
      <c r="AR520" s="125">
        <f t="shared" si="374"/>
        <v>0</v>
      </c>
      <c r="AS520">
        <f t="shared" si="369"/>
        <v>0</v>
      </c>
    </row>
    <row r="521" spans="5:45" x14ac:dyDescent="0.3">
      <c r="E521" s="5">
        <f t="shared" si="334"/>
        <v>0</v>
      </c>
      <c r="F521">
        <f t="shared" si="335"/>
        <v>0</v>
      </c>
      <c r="G521">
        <f t="shared" si="336"/>
        <v>0</v>
      </c>
      <c r="H521">
        <f t="shared" si="337"/>
        <v>0</v>
      </c>
      <c r="I521">
        <f t="shared" si="338"/>
        <v>0</v>
      </c>
      <c r="J521">
        <f t="shared" si="339"/>
        <v>0</v>
      </c>
      <c r="K521">
        <f t="shared" si="340"/>
        <v>0</v>
      </c>
      <c r="L521" s="31">
        <f t="shared" si="370"/>
        <v>0</v>
      </c>
      <c r="M521">
        <f t="shared" si="341"/>
        <v>0</v>
      </c>
      <c r="N521">
        <f t="shared" si="342"/>
        <v>0</v>
      </c>
      <c r="O521">
        <f t="shared" si="343"/>
        <v>0</v>
      </c>
      <c r="P521">
        <f t="shared" si="344"/>
        <v>0</v>
      </c>
      <c r="Q521">
        <f t="shared" si="345"/>
        <v>0</v>
      </c>
      <c r="R521">
        <f t="shared" si="346"/>
        <v>0</v>
      </c>
      <c r="S521">
        <f t="shared" si="347"/>
        <v>0</v>
      </c>
      <c r="T521" s="27">
        <f t="shared" si="371"/>
        <v>0</v>
      </c>
      <c r="U521">
        <f t="shared" si="348"/>
        <v>0</v>
      </c>
      <c r="V521">
        <f t="shared" si="349"/>
        <v>0</v>
      </c>
      <c r="W521">
        <f t="shared" si="350"/>
        <v>0</v>
      </c>
      <c r="X521">
        <f t="shared" si="351"/>
        <v>0</v>
      </c>
      <c r="Y521">
        <f t="shared" si="352"/>
        <v>0</v>
      </c>
      <c r="Z521">
        <f t="shared" si="353"/>
        <v>0</v>
      </c>
      <c r="AA521">
        <f t="shared" si="354"/>
        <v>0</v>
      </c>
      <c r="AB521" s="23">
        <f t="shared" si="372"/>
        <v>0</v>
      </c>
      <c r="AC521">
        <f t="shared" si="355"/>
        <v>0</v>
      </c>
      <c r="AD521">
        <f t="shared" si="356"/>
        <v>0</v>
      </c>
      <c r="AE521">
        <f t="shared" si="357"/>
        <v>0</v>
      </c>
      <c r="AF521">
        <f t="shared" si="358"/>
        <v>0</v>
      </c>
      <c r="AG521">
        <f t="shared" si="359"/>
        <v>0</v>
      </c>
      <c r="AH521">
        <f t="shared" si="360"/>
        <v>0</v>
      </c>
      <c r="AI521">
        <f t="shared" si="361"/>
        <v>0</v>
      </c>
      <c r="AJ521" s="19">
        <f t="shared" si="373"/>
        <v>0</v>
      </c>
      <c r="AK521">
        <f t="shared" si="362"/>
        <v>0</v>
      </c>
      <c r="AL521">
        <f t="shared" si="363"/>
        <v>0</v>
      </c>
      <c r="AM521">
        <f t="shared" si="364"/>
        <v>0</v>
      </c>
      <c r="AN521">
        <f t="shared" si="365"/>
        <v>0</v>
      </c>
      <c r="AO521">
        <f t="shared" si="366"/>
        <v>0</v>
      </c>
      <c r="AP521">
        <f t="shared" si="367"/>
        <v>0</v>
      </c>
      <c r="AQ521">
        <f t="shared" si="368"/>
        <v>0</v>
      </c>
      <c r="AR521" s="125">
        <f t="shared" si="374"/>
        <v>0</v>
      </c>
      <c r="AS521">
        <f t="shared" si="369"/>
        <v>0</v>
      </c>
    </row>
    <row r="522" spans="5:45" x14ac:dyDescent="0.3">
      <c r="E522" s="5">
        <f t="shared" si="334"/>
        <v>0</v>
      </c>
      <c r="F522">
        <f t="shared" si="335"/>
        <v>0</v>
      </c>
      <c r="G522">
        <f t="shared" si="336"/>
        <v>0</v>
      </c>
      <c r="H522">
        <f t="shared" si="337"/>
        <v>0</v>
      </c>
      <c r="I522">
        <f t="shared" si="338"/>
        <v>0</v>
      </c>
      <c r="J522">
        <f t="shared" si="339"/>
        <v>0</v>
      </c>
      <c r="K522">
        <f t="shared" si="340"/>
        <v>0</v>
      </c>
      <c r="L522" s="31">
        <f t="shared" si="370"/>
        <v>0</v>
      </c>
      <c r="M522">
        <f t="shared" si="341"/>
        <v>0</v>
      </c>
      <c r="N522">
        <f t="shared" si="342"/>
        <v>0</v>
      </c>
      <c r="O522">
        <f t="shared" si="343"/>
        <v>0</v>
      </c>
      <c r="P522">
        <f t="shared" si="344"/>
        <v>0</v>
      </c>
      <c r="Q522">
        <f t="shared" si="345"/>
        <v>0</v>
      </c>
      <c r="R522">
        <f t="shared" si="346"/>
        <v>0</v>
      </c>
      <c r="S522">
        <f t="shared" si="347"/>
        <v>0</v>
      </c>
      <c r="T522" s="27">
        <f t="shared" si="371"/>
        <v>0</v>
      </c>
      <c r="U522">
        <f t="shared" si="348"/>
        <v>0</v>
      </c>
      <c r="V522">
        <f t="shared" si="349"/>
        <v>0</v>
      </c>
      <c r="W522">
        <f t="shared" si="350"/>
        <v>0</v>
      </c>
      <c r="X522">
        <f t="shared" si="351"/>
        <v>0</v>
      </c>
      <c r="Y522">
        <f t="shared" si="352"/>
        <v>0</v>
      </c>
      <c r="Z522">
        <f t="shared" si="353"/>
        <v>0</v>
      </c>
      <c r="AA522">
        <f t="shared" si="354"/>
        <v>0</v>
      </c>
      <c r="AB522" s="23">
        <f t="shared" si="372"/>
        <v>0</v>
      </c>
      <c r="AC522">
        <f t="shared" si="355"/>
        <v>0</v>
      </c>
      <c r="AD522">
        <f t="shared" si="356"/>
        <v>0</v>
      </c>
      <c r="AE522">
        <f t="shared" si="357"/>
        <v>0</v>
      </c>
      <c r="AF522">
        <f t="shared" si="358"/>
        <v>0</v>
      </c>
      <c r="AG522">
        <f t="shared" si="359"/>
        <v>0</v>
      </c>
      <c r="AH522">
        <f t="shared" si="360"/>
        <v>0</v>
      </c>
      <c r="AI522">
        <f t="shared" si="361"/>
        <v>0</v>
      </c>
      <c r="AJ522" s="19">
        <f t="shared" si="373"/>
        <v>0</v>
      </c>
      <c r="AK522">
        <f t="shared" si="362"/>
        <v>0</v>
      </c>
      <c r="AL522">
        <f t="shared" si="363"/>
        <v>0</v>
      </c>
      <c r="AM522">
        <f t="shared" si="364"/>
        <v>0</v>
      </c>
      <c r="AN522">
        <f t="shared" si="365"/>
        <v>0</v>
      </c>
      <c r="AO522">
        <f t="shared" si="366"/>
        <v>0</v>
      </c>
      <c r="AP522">
        <f t="shared" si="367"/>
        <v>0</v>
      </c>
      <c r="AQ522">
        <f t="shared" si="368"/>
        <v>0</v>
      </c>
      <c r="AR522" s="125">
        <f t="shared" si="374"/>
        <v>0</v>
      </c>
      <c r="AS522">
        <f t="shared" si="369"/>
        <v>0</v>
      </c>
    </row>
    <row r="523" spans="5:45" x14ac:dyDescent="0.3">
      <c r="E523" s="5">
        <f t="shared" si="334"/>
        <v>0</v>
      </c>
      <c r="F523">
        <f t="shared" si="335"/>
        <v>0</v>
      </c>
      <c r="G523">
        <f t="shared" si="336"/>
        <v>0</v>
      </c>
      <c r="H523">
        <f t="shared" si="337"/>
        <v>0</v>
      </c>
      <c r="I523">
        <f t="shared" si="338"/>
        <v>0</v>
      </c>
      <c r="J523">
        <f t="shared" si="339"/>
        <v>0</v>
      </c>
      <c r="K523">
        <f t="shared" si="340"/>
        <v>0</v>
      </c>
      <c r="L523" s="31">
        <f t="shared" si="370"/>
        <v>0</v>
      </c>
      <c r="M523">
        <f t="shared" si="341"/>
        <v>0</v>
      </c>
      <c r="N523">
        <f t="shared" si="342"/>
        <v>0</v>
      </c>
      <c r="O523">
        <f t="shared" si="343"/>
        <v>0</v>
      </c>
      <c r="P523">
        <f t="shared" si="344"/>
        <v>0</v>
      </c>
      <c r="Q523">
        <f t="shared" si="345"/>
        <v>0</v>
      </c>
      <c r="R523">
        <f t="shared" si="346"/>
        <v>0</v>
      </c>
      <c r="S523">
        <f t="shared" si="347"/>
        <v>0</v>
      </c>
      <c r="T523" s="27">
        <f t="shared" si="371"/>
        <v>0</v>
      </c>
      <c r="U523">
        <f t="shared" si="348"/>
        <v>0</v>
      </c>
      <c r="V523">
        <f t="shared" si="349"/>
        <v>0</v>
      </c>
      <c r="W523">
        <f t="shared" si="350"/>
        <v>0</v>
      </c>
      <c r="X523">
        <f t="shared" si="351"/>
        <v>0</v>
      </c>
      <c r="Y523">
        <f t="shared" si="352"/>
        <v>0</v>
      </c>
      <c r="Z523">
        <f t="shared" si="353"/>
        <v>0</v>
      </c>
      <c r="AA523">
        <f t="shared" si="354"/>
        <v>0</v>
      </c>
      <c r="AB523" s="23">
        <f t="shared" si="372"/>
        <v>0</v>
      </c>
      <c r="AC523">
        <f t="shared" si="355"/>
        <v>0</v>
      </c>
      <c r="AD523">
        <f t="shared" si="356"/>
        <v>0</v>
      </c>
      <c r="AE523">
        <f t="shared" si="357"/>
        <v>0</v>
      </c>
      <c r="AF523">
        <f t="shared" si="358"/>
        <v>0</v>
      </c>
      <c r="AG523">
        <f t="shared" si="359"/>
        <v>0</v>
      </c>
      <c r="AH523">
        <f t="shared" si="360"/>
        <v>0</v>
      </c>
      <c r="AI523">
        <f t="shared" si="361"/>
        <v>0</v>
      </c>
      <c r="AJ523" s="19">
        <f t="shared" si="373"/>
        <v>0</v>
      </c>
      <c r="AK523">
        <f t="shared" si="362"/>
        <v>0</v>
      </c>
      <c r="AL523">
        <f t="shared" si="363"/>
        <v>0</v>
      </c>
      <c r="AM523">
        <f t="shared" si="364"/>
        <v>0</v>
      </c>
      <c r="AN523">
        <f t="shared" si="365"/>
        <v>0</v>
      </c>
      <c r="AO523">
        <f t="shared" si="366"/>
        <v>0</v>
      </c>
      <c r="AP523">
        <f t="shared" si="367"/>
        <v>0</v>
      </c>
      <c r="AQ523">
        <f t="shared" si="368"/>
        <v>0</v>
      </c>
      <c r="AR523" s="125">
        <f t="shared" si="374"/>
        <v>0</v>
      </c>
      <c r="AS523">
        <f t="shared" si="369"/>
        <v>0</v>
      </c>
    </row>
    <row r="524" spans="5:45" x14ac:dyDescent="0.3">
      <c r="E524" s="5">
        <f t="shared" si="334"/>
        <v>0</v>
      </c>
      <c r="F524">
        <f t="shared" si="335"/>
        <v>0</v>
      </c>
      <c r="G524">
        <f t="shared" si="336"/>
        <v>0</v>
      </c>
      <c r="H524">
        <f t="shared" si="337"/>
        <v>0</v>
      </c>
      <c r="I524">
        <f t="shared" si="338"/>
        <v>0</v>
      </c>
      <c r="J524">
        <f t="shared" si="339"/>
        <v>0</v>
      </c>
      <c r="K524">
        <f t="shared" si="340"/>
        <v>0</v>
      </c>
      <c r="L524" s="31">
        <f t="shared" si="370"/>
        <v>0</v>
      </c>
      <c r="M524">
        <f t="shared" si="341"/>
        <v>0</v>
      </c>
      <c r="N524">
        <f t="shared" si="342"/>
        <v>0</v>
      </c>
      <c r="O524">
        <f t="shared" si="343"/>
        <v>0</v>
      </c>
      <c r="P524">
        <f t="shared" si="344"/>
        <v>0</v>
      </c>
      <c r="Q524">
        <f t="shared" si="345"/>
        <v>0</v>
      </c>
      <c r="R524">
        <f t="shared" si="346"/>
        <v>0</v>
      </c>
      <c r="S524">
        <f t="shared" si="347"/>
        <v>0</v>
      </c>
      <c r="T524" s="27">
        <f t="shared" si="371"/>
        <v>0</v>
      </c>
      <c r="U524">
        <f t="shared" si="348"/>
        <v>0</v>
      </c>
      <c r="V524">
        <f t="shared" si="349"/>
        <v>0</v>
      </c>
      <c r="W524">
        <f t="shared" si="350"/>
        <v>0</v>
      </c>
      <c r="X524">
        <f t="shared" si="351"/>
        <v>0</v>
      </c>
      <c r="Y524">
        <f t="shared" si="352"/>
        <v>0</v>
      </c>
      <c r="Z524">
        <f t="shared" si="353"/>
        <v>0</v>
      </c>
      <c r="AA524">
        <f t="shared" si="354"/>
        <v>0</v>
      </c>
      <c r="AB524" s="23">
        <f t="shared" si="372"/>
        <v>0</v>
      </c>
      <c r="AC524">
        <f t="shared" si="355"/>
        <v>0</v>
      </c>
      <c r="AD524">
        <f t="shared" si="356"/>
        <v>0</v>
      </c>
      <c r="AE524">
        <f t="shared" si="357"/>
        <v>0</v>
      </c>
      <c r="AF524">
        <f t="shared" si="358"/>
        <v>0</v>
      </c>
      <c r="AG524">
        <f t="shared" si="359"/>
        <v>0</v>
      </c>
      <c r="AH524">
        <f t="shared" si="360"/>
        <v>0</v>
      </c>
      <c r="AI524">
        <f t="shared" si="361"/>
        <v>0</v>
      </c>
      <c r="AJ524" s="19">
        <f t="shared" si="373"/>
        <v>0</v>
      </c>
      <c r="AK524">
        <f t="shared" si="362"/>
        <v>0</v>
      </c>
      <c r="AL524">
        <f t="shared" si="363"/>
        <v>0</v>
      </c>
      <c r="AM524">
        <f t="shared" si="364"/>
        <v>0</v>
      </c>
      <c r="AN524">
        <f t="shared" si="365"/>
        <v>0</v>
      </c>
      <c r="AO524">
        <f t="shared" si="366"/>
        <v>0</v>
      </c>
      <c r="AP524">
        <f t="shared" si="367"/>
        <v>0</v>
      </c>
      <c r="AQ524">
        <f t="shared" si="368"/>
        <v>0</v>
      </c>
      <c r="AR524" s="125">
        <f t="shared" si="374"/>
        <v>0</v>
      </c>
      <c r="AS524">
        <f t="shared" si="369"/>
        <v>0</v>
      </c>
    </row>
    <row r="525" spans="5:45" x14ac:dyDescent="0.3">
      <c r="E525" s="5">
        <f t="shared" si="334"/>
        <v>0</v>
      </c>
      <c r="F525">
        <f t="shared" si="335"/>
        <v>0</v>
      </c>
      <c r="G525">
        <f t="shared" si="336"/>
        <v>0</v>
      </c>
      <c r="H525">
        <f t="shared" si="337"/>
        <v>0</v>
      </c>
      <c r="I525">
        <f t="shared" si="338"/>
        <v>0</v>
      </c>
      <c r="J525">
        <f t="shared" si="339"/>
        <v>0</v>
      </c>
      <c r="K525">
        <f t="shared" si="340"/>
        <v>0</v>
      </c>
      <c r="L525" s="31">
        <f t="shared" si="370"/>
        <v>0</v>
      </c>
      <c r="M525">
        <f t="shared" si="341"/>
        <v>0</v>
      </c>
      <c r="N525">
        <f t="shared" si="342"/>
        <v>0</v>
      </c>
      <c r="O525">
        <f t="shared" si="343"/>
        <v>0</v>
      </c>
      <c r="P525">
        <f t="shared" si="344"/>
        <v>0</v>
      </c>
      <c r="Q525">
        <f t="shared" si="345"/>
        <v>0</v>
      </c>
      <c r="R525">
        <f t="shared" si="346"/>
        <v>0</v>
      </c>
      <c r="S525">
        <f t="shared" si="347"/>
        <v>0</v>
      </c>
      <c r="T525" s="27">
        <f t="shared" si="371"/>
        <v>0</v>
      </c>
      <c r="U525">
        <f t="shared" si="348"/>
        <v>0</v>
      </c>
      <c r="V525">
        <f t="shared" si="349"/>
        <v>0</v>
      </c>
      <c r="W525">
        <f t="shared" si="350"/>
        <v>0</v>
      </c>
      <c r="X525">
        <f t="shared" si="351"/>
        <v>0</v>
      </c>
      <c r="Y525">
        <f t="shared" si="352"/>
        <v>0</v>
      </c>
      <c r="Z525">
        <f t="shared" si="353"/>
        <v>0</v>
      </c>
      <c r="AA525">
        <f t="shared" si="354"/>
        <v>0</v>
      </c>
      <c r="AB525" s="23">
        <f t="shared" si="372"/>
        <v>0</v>
      </c>
      <c r="AC525">
        <f t="shared" si="355"/>
        <v>0</v>
      </c>
      <c r="AD525">
        <f t="shared" si="356"/>
        <v>0</v>
      </c>
      <c r="AE525">
        <f t="shared" si="357"/>
        <v>0</v>
      </c>
      <c r="AF525">
        <f t="shared" si="358"/>
        <v>0</v>
      </c>
      <c r="AG525">
        <f t="shared" si="359"/>
        <v>0</v>
      </c>
      <c r="AH525">
        <f t="shared" si="360"/>
        <v>0</v>
      </c>
      <c r="AI525">
        <f t="shared" si="361"/>
        <v>0</v>
      </c>
      <c r="AJ525" s="19">
        <f t="shared" si="373"/>
        <v>0</v>
      </c>
      <c r="AK525">
        <f t="shared" si="362"/>
        <v>0</v>
      </c>
      <c r="AL525">
        <f t="shared" si="363"/>
        <v>0</v>
      </c>
      <c r="AM525">
        <f t="shared" si="364"/>
        <v>0</v>
      </c>
      <c r="AN525">
        <f t="shared" si="365"/>
        <v>0</v>
      </c>
      <c r="AO525">
        <f t="shared" si="366"/>
        <v>0</v>
      </c>
      <c r="AP525">
        <f t="shared" si="367"/>
        <v>0</v>
      </c>
      <c r="AQ525">
        <f t="shared" si="368"/>
        <v>0</v>
      </c>
      <c r="AR525" s="125">
        <f t="shared" si="374"/>
        <v>0</v>
      </c>
      <c r="AS525">
        <f t="shared" si="369"/>
        <v>0</v>
      </c>
    </row>
    <row r="526" spans="5:45" x14ac:dyDescent="0.3">
      <c r="E526" s="5">
        <f t="shared" si="334"/>
        <v>0</v>
      </c>
      <c r="F526">
        <f t="shared" si="335"/>
        <v>0</v>
      </c>
      <c r="G526">
        <f t="shared" si="336"/>
        <v>0</v>
      </c>
      <c r="H526">
        <f t="shared" si="337"/>
        <v>0</v>
      </c>
      <c r="I526">
        <f t="shared" si="338"/>
        <v>0</v>
      </c>
      <c r="J526">
        <f t="shared" si="339"/>
        <v>0</v>
      </c>
      <c r="K526">
        <f t="shared" si="340"/>
        <v>0</v>
      </c>
      <c r="L526" s="31">
        <f t="shared" si="370"/>
        <v>0</v>
      </c>
      <c r="M526">
        <f t="shared" si="341"/>
        <v>0</v>
      </c>
      <c r="N526">
        <f t="shared" si="342"/>
        <v>0</v>
      </c>
      <c r="O526">
        <f t="shared" si="343"/>
        <v>0</v>
      </c>
      <c r="P526">
        <f t="shared" si="344"/>
        <v>0</v>
      </c>
      <c r="Q526">
        <f t="shared" si="345"/>
        <v>0</v>
      </c>
      <c r="R526">
        <f t="shared" si="346"/>
        <v>0</v>
      </c>
      <c r="S526">
        <f t="shared" si="347"/>
        <v>0</v>
      </c>
      <c r="T526" s="27">
        <f t="shared" si="371"/>
        <v>0</v>
      </c>
      <c r="U526">
        <f t="shared" si="348"/>
        <v>0</v>
      </c>
      <c r="V526">
        <f t="shared" si="349"/>
        <v>0</v>
      </c>
      <c r="W526">
        <f t="shared" si="350"/>
        <v>0</v>
      </c>
      <c r="X526">
        <f t="shared" si="351"/>
        <v>0</v>
      </c>
      <c r="Y526">
        <f t="shared" si="352"/>
        <v>0</v>
      </c>
      <c r="Z526">
        <f t="shared" si="353"/>
        <v>0</v>
      </c>
      <c r="AA526">
        <f t="shared" si="354"/>
        <v>0</v>
      </c>
      <c r="AB526" s="23">
        <f t="shared" si="372"/>
        <v>0</v>
      </c>
      <c r="AC526">
        <f t="shared" si="355"/>
        <v>0</v>
      </c>
      <c r="AD526">
        <f t="shared" si="356"/>
        <v>0</v>
      </c>
      <c r="AE526">
        <f t="shared" si="357"/>
        <v>0</v>
      </c>
      <c r="AF526">
        <f t="shared" si="358"/>
        <v>0</v>
      </c>
      <c r="AG526">
        <f t="shared" si="359"/>
        <v>0</v>
      </c>
      <c r="AH526">
        <f t="shared" si="360"/>
        <v>0</v>
      </c>
      <c r="AI526">
        <f t="shared" si="361"/>
        <v>0</v>
      </c>
      <c r="AJ526" s="19">
        <f t="shared" si="373"/>
        <v>0</v>
      </c>
      <c r="AK526">
        <f t="shared" si="362"/>
        <v>0</v>
      </c>
      <c r="AL526">
        <f t="shared" si="363"/>
        <v>0</v>
      </c>
      <c r="AM526">
        <f t="shared" si="364"/>
        <v>0</v>
      </c>
      <c r="AN526">
        <f t="shared" si="365"/>
        <v>0</v>
      </c>
      <c r="AO526">
        <f t="shared" si="366"/>
        <v>0</v>
      </c>
      <c r="AP526">
        <f t="shared" si="367"/>
        <v>0</v>
      </c>
      <c r="AQ526">
        <f t="shared" si="368"/>
        <v>0</v>
      </c>
      <c r="AR526" s="125">
        <f t="shared" si="374"/>
        <v>0</v>
      </c>
      <c r="AS526">
        <f t="shared" si="369"/>
        <v>0</v>
      </c>
    </row>
    <row r="527" spans="5:45" x14ac:dyDescent="0.3">
      <c r="E527" s="5">
        <f t="shared" si="334"/>
        <v>0</v>
      </c>
      <c r="F527">
        <f t="shared" si="335"/>
        <v>0</v>
      </c>
      <c r="G527">
        <f t="shared" si="336"/>
        <v>0</v>
      </c>
      <c r="H527">
        <f t="shared" si="337"/>
        <v>0</v>
      </c>
      <c r="I527">
        <f t="shared" si="338"/>
        <v>0</v>
      </c>
      <c r="J527">
        <f t="shared" si="339"/>
        <v>0</v>
      </c>
      <c r="K527">
        <f t="shared" si="340"/>
        <v>0</v>
      </c>
      <c r="L527" s="31">
        <f t="shared" si="370"/>
        <v>0</v>
      </c>
      <c r="M527">
        <f t="shared" si="341"/>
        <v>0</v>
      </c>
      <c r="N527">
        <f t="shared" si="342"/>
        <v>0</v>
      </c>
      <c r="O527">
        <f t="shared" si="343"/>
        <v>0</v>
      </c>
      <c r="P527">
        <f t="shared" si="344"/>
        <v>0</v>
      </c>
      <c r="Q527">
        <f t="shared" si="345"/>
        <v>0</v>
      </c>
      <c r="R527">
        <f t="shared" si="346"/>
        <v>0</v>
      </c>
      <c r="S527">
        <f t="shared" si="347"/>
        <v>0</v>
      </c>
      <c r="T527" s="27">
        <f t="shared" si="371"/>
        <v>0</v>
      </c>
      <c r="U527">
        <f t="shared" si="348"/>
        <v>0</v>
      </c>
      <c r="V527">
        <f t="shared" si="349"/>
        <v>0</v>
      </c>
      <c r="W527">
        <f t="shared" si="350"/>
        <v>0</v>
      </c>
      <c r="X527">
        <f t="shared" si="351"/>
        <v>0</v>
      </c>
      <c r="Y527">
        <f t="shared" si="352"/>
        <v>0</v>
      </c>
      <c r="Z527">
        <f t="shared" si="353"/>
        <v>0</v>
      </c>
      <c r="AA527">
        <f t="shared" si="354"/>
        <v>0</v>
      </c>
      <c r="AB527" s="23">
        <f t="shared" si="372"/>
        <v>0</v>
      </c>
      <c r="AC527">
        <f t="shared" si="355"/>
        <v>0</v>
      </c>
      <c r="AD527">
        <f t="shared" si="356"/>
        <v>0</v>
      </c>
      <c r="AE527">
        <f t="shared" si="357"/>
        <v>0</v>
      </c>
      <c r="AF527">
        <f t="shared" si="358"/>
        <v>0</v>
      </c>
      <c r="AG527">
        <f t="shared" si="359"/>
        <v>0</v>
      </c>
      <c r="AH527">
        <f t="shared" si="360"/>
        <v>0</v>
      </c>
      <c r="AI527">
        <f t="shared" si="361"/>
        <v>0</v>
      </c>
      <c r="AJ527" s="19">
        <f t="shared" si="373"/>
        <v>0</v>
      </c>
      <c r="AK527">
        <f t="shared" si="362"/>
        <v>0</v>
      </c>
      <c r="AL527">
        <f t="shared" si="363"/>
        <v>0</v>
      </c>
      <c r="AM527">
        <f t="shared" si="364"/>
        <v>0</v>
      </c>
      <c r="AN527">
        <f t="shared" si="365"/>
        <v>0</v>
      </c>
      <c r="AO527">
        <f t="shared" si="366"/>
        <v>0</v>
      </c>
      <c r="AP527">
        <f t="shared" si="367"/>
        <v>0</v>
      </c>
      <c r="AQ527">
        <f t="shared" si="368"/>
        <v>0</v>
      </c>
      <c r="AR527" s="125">
        <f t="shared" si="374"/>
        <v>0</v>
      </c>
      <c r="AS527">
        <f t="shared" si="369"/>
        <v>0</v>
      </c>
    </row>
    <row r="528" spans="5:45" x14ac:dyDescent="0.3">
      <c r="E528" s="5">
        <f t="shared" si="334"/>
        <v>0</v>
      </c>
      <c r="F528">
        <f t="shared" si="335"/>
        <v>0</v>
      </c>
      <c r="G528">
        <f t="shared" si="336"/>
        <v>0</v>
      </c>
      <c r="H528">
        <f t="shared" si="337"/>
        <v>0</v>
      </c>
      <c r="I528">
        <f t="shared" si="338"/>
        <v>0</v>
      </c>
      <c r="J528">
        <f t="shared" si="339"/>
        <v>0</v>
      </c>
      <c r="K528">
        <f t="shared" si="340"/>
        <v>0</v>
      </c>
      <c r="L528" s="31">
        <f t="shared" si="370"/>
        <v>0</v>
      </c>
      <c r="M528">
        <f t="shared" si="341"/>
        <v>0</v>
      </c>
      <c r="N528">
        <f t="shared" si="342"/>
        <v>0</v>
      </c>
      <c r="O528">
        <f t="shared" si="343"/>
        <v>0</v>
      </c>
      <c r="P528">
        <f t="shared" si="344"/>
        <v>0</v>
      </c>
      <c r="Q528">
        <f t="shared" si="345"/>
        <v>0</v>
      </c>
      <c r="R528">
        <f t="shared" si="346"/>
        <v>0</v>
      </c>
      <c r="S528">
        <f t="shared" si="347"/>
        <v>0</v>
      </c>
      <c r="T528" s="27">
        <f t="shared" si="371"/>
        <v>0</v>
      </c>
      <c r="U528">
        <f t="shared" si="348"/>
        <v>0</v>
      </c>
      <c r="V528">
        <f t="shared" si="349"/>
        <v>0</v>
      </c>
      <c r="W528">
        <f t="shared" si="350"/>
        <v>0</v>
      </c>
      <c r="X528">
        <f t="shared" si="351"/>
        <v>0</v>
      </c>
      <c r="Y528">
        <f t="shared" si="352"/>
        <v>0</v>
      </c>
      <c r="Z528">
        <f t="shared" si="353"/>
        <v>0</v>
      </c>
      <c r="AA528">
        <f t="shared" si="354"/>
        <v>0</v>
      </c>
      <c r="AB528" s="23">
        <f t="shared" si="372"/>
        <v>0</v>
      </c>
      <c r="AC528">
        <f t="shared" si="355"/>
        <v>0</v>
      </c>
      <c r="AD528">
        <f t="shared" si="356"/>
        <v>0</v>
      </c>
      <c r="AE528">
        <f t="shared" si="357"/>
        <v>0</v>
      </c>
      <c r="AF528">
        <f t="shared" si="358"/>
        <v>0</v>
      </c>
      <c r="AG528">
        <f t="shared" si="359"/>
        <v>0</v>
      </c>
      <c r="AH528">
        <f t="shared" si="360"/>
        <v>0</v>
      </c>
      <c r="AI528">
        <f t="shared" si="361"/>
        <v>0</v>
      </c>
      <c r="AJ528" s="19">
        <f t="shared" si="373"/>
        <v>0</v>
      </c>
      <c r="AK528">
        <f t="shared" si="362"/>
        <v>0</v>
      </c>
      <c r="AL528">
        <f t="shared" si="363"/>
        <v>0</v>
      </c>
      <c r="AM528">
        <f t="shared" si="364"/>
        <v>0</v>
      </c>
      <c r="AN528">
        <f t="shared" si="365"/>
        <v>0</v>
      </c>
      <c r="AO528">
        <f t="shared" si="366"/>
        <v>0</v>
      </c>
      <c r="AP528">
        <f t="shared" si="367"/>
        <v>0</v>
      </c>
      <c r="AQ528">
        <f t="shared" si="368"/>
        <v>0</v>
      </c>
      <c r="AR528" s="125">
        <f t="shared" si="374"/>
        <v>0</v>
      </c>
      <c r="AS528">
        <f t="shared" si="369"/>
        <v>0</v>
      </c>
    </row>
    <row r="529" spans="5:45" x14ac:dyDescent="0.3">
      <c r="E529" s="5">
        <f t="shared" si="334"/>
        <v>0</v>
      </c>
      <c r="F529">
        <f t="shared" si="335"/>
        <v>0</v>
      </c>
      <c r="G529">
        <f t="shared" si="336"/>
        <v>0</v>
      </c>
      <c r="H529">
        <f t="shared" si="337"/>
        <v>0</v>
      </c>
      <c r="I529">
        <f t="shared" si="338"/>
        <v>0</v>
      </c>
      <c r="J529">
        <f t="shared" si="339"/>
        <v>0</v>
      </c>
      <c r="K529">
        <f t="shared" si="340"/>
        <v>0</v>
      </c>
      <c r="L529" s="31">
        <f t="shared" si="370"/>
        <v>0</v>
      </c>
      <c r="M529">
        <f t="shared" si="341"/>
        <v>0</v>
      </c>
      <c r="N529">
        <f t="shared" si="342"/>
        <v>0</v>
      </c>
      <c r="O529">
        <f t="shared" si="343"/>
        <v>0</v>
      </c>
      <c r="P529">
        <f t="shared" si="344"/>
        <v>0</v>
      </c>
      <c r="Q529">
        <f t="shared" si="345"/>
        <v>0</v>
      </c>
      <c r="R529">
        <f t="shared" si="346"/>
        <v>0</v>
      </c>
      <c r="S529">
        <f t="shared" si="347"/>
        <v>0</v>
      </c>
      <c r="T529" s="27">
        <f t="shared" si="371"/>
        <v>0</v>
      </c>
      <c r="U529">
        <f t="shared" si="348"/>
        <v>0</v>
      </c>
      <c r="V529">
        <f t="shared" si="349"/>
        <v>0</v>
      </c>
      <c r="W529">
        <f t="shared" si="350"/>
        <v>0</v>
      </c>
      <c r="X529">
        <f t="shared" si="351"/>
        <v>0</v>
      </c>
      <c r="Y529">
        <f t="shared" si="352"/>
        <v>0</v>
      </c>
      <c r="Z529">
        <f t="shared" si="353"/>
        <v>0</v>
      </c>
      <c r="AA529">
        <f t="shared" si="354"/>
        <v>0</v>
      </c>
      <c r="AB529" s="23">
        <f t="shared" si="372"/>
        <v>0</v>
      </c>
      <c r="AC529">
        <f t="shared" si="355"/>
        <v>0</v>
      </c>
      <c r="AD529">
        <f t="shared" si="356"/>
        <v>0</v>
      </c>
      <c r="AE529">
        <f t="shared" si="357"/>
        <v>0</v>
      </c>
      <c r="AF529">
        <f t="shared" si="358"/>
        <v>0</v>
      </c>
      <c r="AG529">
        <f t="shared" si="359"/>
        <v>0</v>
      </c>
      <c r="AH529">
        <f t="shared" si="360"/>
        <v>0</v>
      </c>
      <c r="AI529">
        <f t="shared" si="361"/>
        <v>0</v>
      </c>
      <c r="AJ529" s="19">
        <f t="shared" si="373"/>
        <v>0</v>
      </c>
      <c r="AK529">
        <f t="shared" si="362"/>
        <v>0</v>
      </c>
      <c r="AL529">
        <f t="shared" si="363"/>
        <v>0</v>
      </c>
      <c r="AM529">
        <f t="shared" si="364"/>
        <v>0</v>
      </c>
      <c r="AN529">
        <f t="shared" si="365"/>
        <v>0</v>
      </c>
      <c r="AO529">
        <f t="shared" si="366"/>
        <v>0</v>
      </c>
      <c r="AP529">
        <f t="shared" si="367"/>
        <v>0</v>
      </c>
      <c r="AQ529">
        <f t="shared" si="368"/>
        <v>0</v>
      </c>
      <c r="AR529" s="125">
        <f t="shared" si="374"/>
        <v>0</v>
      </c>
      <c r="AS529">
        <f t="shared" si="369"/>
        <v>0</v>
      </c>
    </row>
    <row r="530" spans="5:45" x14ac:dyDescent="0.3">
      <c r="E530" s="5">
        <f t="shared" si="334"/>
        <v>0</v>
      </c>
      <c r="F530">
        <f t="shared" si="335"/>
        <v>0</v>
      </c>
      <c r="G530">
        <f t="shared" si="336"/>
        <v>0</v>
      </c>
      <c r="H530">
        <f t="shared" si="337"/>
        <v>0</v>
      </c>
      <c r="I530">
        <f t="shared" si="338"/>
        <v>0</v>
      </c>
      <c r="J530">
        <f t="shared" si="339"/>
        <v>0</v>
      </c>
      <c r="K530">
        <f t="shared" si="340"/>
        <v>0</v>
      </c>
      <c r="L530" s="31">
        <f t="shared" si="370"/>
        <v>0</v>
      </c>
      <c r="M530">
        <f t="shared" si="341"/>
        <v>0</v>
      </c>
      <c r="N530">
        <f t="shared" si="342"/>
        <v>0</v>
      </c>
      <c r="O530">
        <f t="shared" si="343"/>
        <v>0</v>
      </c>
      <c r="P530">
        <f t="shared" si="344"/>
        <v>0</v>
      </c>
      <c r="Q530">
        <f t="shared" si="345"/>
        <v>0</v>
      </c>
      <c r="R530">
        <f t="shared" si="346"/>
        <v>0</v>
      </c>
      <c r="S530">
        <f t="shared" si="347"/>
        <v>0</v>
      </c>
      <c r="T530" s="27">
        <f t="shared" si="371"/>
        <v>0</v>
      </c>
      <c r="U530">
        <f t="shared" si="348"/>
        <v>0</v>
      </c>
      <c r="V530">
        <f t="shared" si="349"/>
        <v>0</v>
      </c>
      <c r="W530">
        <f t="shared" si="350"/>
        <v>0</v>
      </c>
      <c r="X530">
        <f t="shared" si="351"/>
        <v>0</v>
      </c>
      <c r="Y530">
        <f t="shared" si="352"/>
        <v>0</v>
      </c>
      <c r="Z530">
        <f t="shared" si="353"/>
        <v>0</v>
      </c>
      <c r="AA530">
        <f t="shared" si="354"/>
        <v>0</v>
      </c>
      <c r="AB530" s="23">
        <f t="shared" si="372"/>
        <v>0</v>
      </c>
      <c r="AC530">
        <f t="shared" si="355"/>
        <v>0</v>
      </c>
      <c r="AD530">
        <f t="shared" si="356"/>
        <v>0</v>
      </c>
      <c r="AE530">
        <f t="shared" si="357"/>
        <v>0</v>
      </c>
      <c r="AF530">
        <f t="shared" si="358"/>
        <v>0</v>
      </c>
      <c r="AG530">
        <f t="shared" si="359"/>
        <v>0</v>
      </c>
      <c r="AH530">
        <f t="shared" si="360"/>
        <v>0</v>
      </c>
      <c r="AI530">
        <f t="shared" si="361"/>
        <v>0</v>
      </c>
      <c r="AJ530" s="19">
        <f t="shared" si="373"/>
        <v>0</v>
      </c>
      <c r="AK530">
        <f t="shared" si="362"/>
        <v>0</v>
      </c>
      <c r="AL530">
        <f t="shared" si="363"/>
        <v>0</v>
      </c>
      <c r="AM530">
        <f t="shared" si="364"/>
        <v>0</v>
      </c>
      <c r="AN530">
        <f t="shared" si="365"/>
        <v>0</v>
      </c>
      <c r="AO530">
        <f t="shared" si="366"/>
        <v>0</v>
      </c>
      <c r="AP530">
        <f t="shared" si="367"/>
        <v>0</v>
      </c>
      <c r="AQ530">
        <f t="shared" si="368"/>
        <v>0</v>
      </c>
      <c r="AR530" s="125">
        <f t="shared" si="374"/>
        <v>0</v>
      </c>
      <c r="AS530">
        <f t="shared" si="369"/>
        <v>0</v>
      </c>
    </row>
    <row r="531" spans="5:45" x14ac:dyDescent="0.3">
      <c r="E531" s="5">
        <f t="shared" si="334"/>
        <v>0</v>
      </c>
      <c r="F531">
        <f t="shared" si="335"/>
        <v>0</v>
      </c>
      <c r="G531">
        <f t="shared" si="336"/>
        <v>0</v>
      </c>
      <c r="H531">
        <f t="shared" si="337"/>
        <v>0</v>
      </c>
      <c r="I531">
        <f t="shared" si="338"/>
        <v>0</v>
      </c>
      <c r="J531">
        <f t="shared" si="339"/>
        <v>0</v>
      </c>
      <c r="K531">
        <f t="shared" si="340"/>
        <v>0</v>
      </c>
      <c r="L531" s="31">
        <f t="shared" si="370"/>
        <v>0</v>
      </c>
      <c r="M531">
        <f t="shared" si="341"/>
        <v>0</v>
      </c>
      <c r="N531">
        <f t="shared" si="342"/>
        <v>0</v>
      </c>
      <c r="O531">
        <f t="shared" si="343"/>
        <v>0</v>
      </c>
      <c r="P531">
        <f t="shared" si="344"/>
        <v>0</v>
      </c>
      <c r="Q531">
        <f t="shared" si="345"/>
        <v>0</v>
      </c>
      <c r="R531">
        <f t="shared" si="346"/>
        <v>0</v>
      </c>
      <c r="S531">
        <f t="shared" si="347"/>
        <v>0</v>
      </c>
      <c r="T531" s="27">
        <f t="shared" si="371"/>
        <v>0</v>
      </c>
      <c r="U531">
        <f t="shared" si="348"/>
        <v>0</v>
      </c>
      <c r="V531">
        <f t="shared" si="349"/>
        <v>0</v>
      </c>
      <c r="W531">
        <f t="shared" si="350"/>
        <v>0</v>
      </c>
      <c r="X531">
        <f t="shared" si="351"/>
        <v>0</v>
      </c>
      <c r="Y531">
        <f t="shared" si="352"/>
        <v>0</v>
      </c>
      <c r="Z531">
        <f t="shared" si="353"/>
        <v>0</v>
      </c>
      <c r="AA531">
        <f t="shared" si="354"/>
        <v>0</v>
      </c>
      <c r="AB531" s="23">
        <f t="shared" si="372"/>
        <v>0</v>
      </c>
      <c r="AC531">
        <f t="shared" si="355"/>
        <v>0</v>
      </c>
      <c r="AD531">
        <f t="shared" si="356"/>
        <v>0</v>
      </c>
      <c r="AE531">
        <f t="shared" si="357"/>
        <v>0</v>
      </c>
      <c r="AF531">
        <f t="shared" si="358"/>
        <v>0</v>
      </c>
      <c r="AG531">
        <f t="shared" si="359"/>
        <v>0</v>
      </c>
      <c r="AH531">
        <f t="shared" si="360"/>
        <v>0</v>
      </c>
      <c r="AI531">
        <f t="shared" si="361"/>
        <v>0</v>
      </c>
      <c r="AJ531" s="19">
        <f t="shared" si="373"/>
        <v>0</v>
      </c>
      <c r="AK531">
        <f t="shared" si="362"/>
        <v>0</v>
      </c>
      <c r="AL531">
        <f t="shared" si="363"/>
        <v>0</v>
      </c>
      <c r="AM531">
        <f t="shared" si="364"/>
        <v>0</v>
      </c>
      <c r="AN531">
        <f t="shared" si="365"/>
        <v>0</v>
      </c>
      <c r="AO531">
        <f t="shared" si="366"/>
        <v>0</v>
      </c>
      <c r="AP531">
        <f t="shared" si="367"/>
        <v>0</v>
      </c>
      <c r="AQ531">
        <f t="shared" si="368"/>
        <v>0</v>
      </c>
      <c r="AR531" s="125">
        <f t="shared" si="374"/>
        <v>0</v>
      </c>
      <c r="AS531">
        <f t="shared" si="369"/>
        <v>0</v>
      </c>
    </row>
    <row r="532" spans="5:45" x14ac:dyDescent="0.3">
      <c r="E532" s="5">
        <f t="shared" si="334"/>
        <v>0</v>
      </c>
      <c r="F532">
        <f t="shared" si="335"/>
        <v>0</v>
      </c>
      <c r="G532">
        <f t="shared" si="336"/>
        <v>0</v>
      </c>
      <c r="H532">
        <f t="shared" si="337"/>
        <v>0</v>
      </c>
      <c r="I532">
        <f t="shared" si="338"/>
        <v>0</v>
      </c>
      <c r="J532">
        <f t="shared" si="339"/>
        <v>0</v>
      </c>
      <c r="K532">
        <f t="shared" si="340"/>
        <v>0</v>
      </c>
      <c r="L532" s="31">
        <f t="shared" si="370"/>
        <v>0</v>
      </c>
      <c r="M532">
        <f t="shared" si="341"/>
        <v>0</v>
      </c>
      <c r="N532">
        <f t="shared" si="342"/>
        <v>0</v>
      </c>
      <c r="O532">
        <f t="shared" si="343"/>
        <v>0</v>
      </c>
      <c r="P532">
        <f t="shared" si="344"/>
        <v>0</v>
      </c>
      <c r="Q532">
        <f t="shared" si="345"/>
        <v>0</v>
      </c>
      <c r="R532">
        <f t="shared" si="346"/>
        <v>0</v>
      </c>
      <c r="S532">
        <f t="shared" si="347"/>
        <v>0</v>
      </c>
      <c r="T532" s="27">
        <f t="shared" si="371"/>
        <v>0</v>
      </c>
      <c r="U532">
        <f t="shared" si="348"/>
        <v>0</v>
      </c>
      <c r="V532">
        <f t="shared" si="349"/>
        <v>0</v>
      </c>
      <c r="W532">
        <f t="shared" si="350"/>
        <v>0</v>
      </c>
      <c r="X532">
        <f t="shared" si="351"/>
        <v>0</v>
      </c>
      <c r="Y532">
        <f t="shared" si="352"/>
        <v>0</v>
      </c>
      <c r="Z532">
        <f t="shared" si="353"/>
        <v>0</v>
      </c>
      <c r="AA532">
        <f t="shared" si="354"/>
        <v>0</v>
      </c>
      <c r="AB532" s="23">
        <f t="shared" si="372"/>
        <v>0</v>
      </c>
      <c r="AC532">
        <f t="shared" si="355"/>
        <v>0</v>
      </c>
      <c r="AD532">
        <f t="shared" si="356"/>
        <v>0</v>
      </c>
      <c r="AE532">
        <f t="shared" si="357"/>
        <v>0</v>
      </c>
      <c r="AF532">
        <f t="shared" si="358"/>
        <v>0</v>
      </c>
      <c r="AG532">
        <f t="shared" si="359"/>
        <v>0</v>
      </c>
      <c r="AH532">
        <f t="shared" si="360"/>
        <v>0</v>
      </c>
      <c r="AI532">
        <f t="shared" si="361"/>
        <v>0</v>
      </c>
      <c r="AJ532" s="19">
        <f t="shared" si="373"/>
        <v>0</v>
      </c>
      <c r="AK532">
        <f t="shared" si="362"/>
        <v>0</v>
      </c>
      <c r="AL532">
        <f t="shared" si="363"/>
        <v>0</v>
      </c>
      <c r="AM532">
        <f t="shared" si="364"/>
        <v>0</v>
      </c>
      <c r="AN532">
        <f t="shared" si="365"/>
        <v>0</v>
      </c>
      <c r="AO532">
        <f t="shared" si="366"/>
        <v>0</v>
      </c>
      <c r="AP532">
        <f t="shared" si="367"/>
        <v>0</v>
      </c>
      <c r="AQ532">
        <f t="shared" si="368"/>
        <v>0</v>
      </c>
      <c r="AR532" s="125">
        <f t="shared" si="374"/>
        <v>0</v>
      </c>
      <c r="AS532">
        <f t="shared" si="369"/>
        <v>0</v>
      </c>
    </row>
    <row r="533" spans="5:45" x14ac:dyDescent="0.3">
      <c r="E533" s="5">
        <f t="shared" si="334"/>
        <v>0</v>
      </c>
      <c r="F533">
        <f t="shared" si="335"/>
        <v>0</v>
      </c>
      <c r="G533">
        <f t="shared" si="336"/>
        <v>0</v>
      </c>
      <c r="H533">
        <f t="shared" si="337"/>
        <v>0</v>
      </c>
      <c r="I533">
        <f t="shared" si="338"/>
        <v>0</v>
      </c>
      <c r="J533">
        <f t="shared" si="339"/>
        <v>0</v>
      </c>
      <c r="K533">
        <f t="shared" si="340"/>
        <v>0</v>
      </c>
      <c r="L533" s="31">
        <f t="shared" si="370"/>
        <v>0</v>
      </c>
      <c r="M533">
        <f t="shared" si="341"/>
        <v>0</v>
      </c>
      <c r="N533">
        <f t="shared" si="342"/>
        <v>0</v>
      </c>
      <c r="O533">
        <f t="shared" si="343"/>
        <v>0</v>
      </c>
      <c r="P533">
        <f t="shared" si="344"/>
        <v>0</v>
      </c>
      <c r="Q533">
        <f t="shared" si="345"/>
        <v>0</v>
      </c>
      <c r="R533">
        <f t="shared" si="346"/>
        <v>0</v>
      </c>
      <c r="S533">
        <f t="shared" si="347"/>
        <v>0</v>
      </c>
      <c r="T533" s="27">
        <f t="shared" si="371"/>
        <v>0</v>
      </c>
      <c r="U533">
        <f t="shared" si="348"/>
        <v>0</v>
      </c>
      <c r="V533">
        <f t="shared" si="349"/>
        <v>0</v>
      </c>
      <c r="W533">
        <f t="shared" si="350"/>
        <v>0</v>
      </c>
      <c r="X533">
        <f t="shared" si="351"/>
        <v>0</v>
      </c>
      <c r="Y533">
        <f t="shared" si="352"/>
        <v>0</v>
      </c>
      <c r="Z533">
        <f t="shared" si="353"/>
        <v>0</v>
      </c>
      <c r="AA533">
        <f t="shared" si="354"/>
        <v>0</v>
      </c>
      <c r="AB533" s="23">
        <f t="shared" si="372"/>
        <v>0</v>
      </c>
      <c r="AC533">
        <f t="shared" si="355"/>
        <v>0</v>
      </c>
      <c r="AD533">
        <f t="shared" si="356"/>
        <v>0</v>
      </c>
      <c r="AE533">
        <f t="shared" si="357"/>
        <v>0</v>
      </c>
      <c r="AF533">
        <f t="shared" si="358"/>
        <v>0</v>
      </c>
      <c r="AG533">
        <f t="shared" si="359"/>
        <v>0</v>
      </c>
      <c r="AH533">
        <f t="shared" si="360"/>
        <v>0</v>
      </c>
      <c r="AI533">
        <f t="shared" si="361"/>
        <v>0</v>
      </c>
      <c r="AJ533" s="19">
        <f t="shared" si="373"/>
        <v>0</v>
      </c>
      <c r="AK533">
        <f t="shared" si="362"/>
        <v>0</v>
      </c>
      <c r="AL533">
        <f t="shared" si="363"/>
        <v>0</v>
      </c>
      <c r="AM533">
        <f t="shared" si="364"/>
        <v>0</v>
      </c>
      <c r="AN533">
        <f t="shared" si="365"/>
        <v>0</v>
      </c>
      <c r="AO533">
        <f t="shared" si="366"/>
        <v>0</v>
      </c>
      <c r="AP533">
        <f t="shared" si="367"/>
        <v>0</v>
      </c>
      <c r="AQ533">
        <f t="shared" si="368"/>
        <v>0</v>
      </c>
      <c r="AR533" s="125">
        <f t="shared" si="374"/>
        <v>0</v>
      </c>
      <c r="AS533">
        <f t="shared" si="369"/>
        <v>0</v>
      </c>
    </row>
    <row r="534" spans="5:45" x14ac:dyDescent="0.3">
      <c r="E534" s="5">
        <f t="shared" si="334"/>
        <v>0</v>
      </c>
      <c r="F534">
        <f t="shared" si="335"/>
        <v>0</v>
      </c>
      <c r="G534">
        <f t="shared" si="336"/>
        <v>0</v>
      </c>
      <c r="H534">
        <f t="shared" si="337"/>
        <v>0</v>
      </c>
      <c r="I534">
        <f t="shared" si="338"/>
        <v>0</v>
      </c>
      <c r="J534">
        <f t="shared" si="339"/>
        <v>0</v>
      </c>
      <c r="K534">
        <f t="shared" si="340"/>
        <v>0</v>
      </c>
      <c r="L534" s="31">
        <f t="shared" si="370"/>
        <v>0</v>
      </c>
      <c r="M534">
        <f t="shared" si="341"/>
        <v>0</v>
      </c>
      <c r="N534">
        <f t="shared" si="342"/>
        <v>0</v>
      </c>
      <c r="O534">
        <f t="shared" si="343"/>
        <v>0</v>
      </c>
      <c r="P534">
        <f t="shared" si="344"/>
        <v>0</v>
      </c>
      <c r="Q534">
        <f t="shared" si="345"/>
        <v>0</v>
      </c>
      <c r="R534">
        <f t="shared" si="346"/>
        <v>0</v>
      </c>
      <c r="S534">
        <f t="shared" si="347"/>
        <v>0</v>
      </c>
      <c r="T534" s="27">
        <f t="shared" si="371"/>
        <v>0</v>
      </c>
      <c r="U534">
        <f t="shared" si="348"/>
        <v>0</v>
      </c>
      <c r="V534">
        <f t="shared" si="349"/>
        <v>0</v>
      </c>
      <c r="W534">
        <f t="shared" si="350"/>
        <v>0</v>
      </c>
      <c r="X534">
        <f t="shared" si="351"/>
        <v>0</v>
      </c>
      <c r="Y534">
        <f t="shared" si="352"/>
        <v>0</v>
      </c>
      <c r="Z534">
        <f t="shared" si="353"/>
        <v>0</v>
      </c>
      <c r="AA534">
        <f t="shared" si="354"/>
        <v>0</v>
      </c>
      <c r="AB534" s="23">
        <f t="shared" si="372"/>
        <v>0</v>
      </c>
      <c r="AC534">
        <f t="shared" si="355"/>
        <v>0</v>
      </c>
      <c r="AD534">
        <f t="shared" si="356"/>
        <v>0</v>
      </c>
      <c r="AE534">
        <f t="shared" si="357"/>
        <v>0</v>
      </c>
      <c r="AF534">
        <f t="shared" si="358"/>
        <v>0</v>
      </c>
      <c r="AG534">
        <f t="shared" si="359"/>
        <v>0</v>
      </c>
      <c r="AH534">
        <f t="shared" si="360"/>
        <v>0</v>
      </c>
      <c r="AI534">
        <f t="shared" si="361"/>
        <v>0</v>
      </c>
      <c r="AJ534" s="19">
        <f t="shared" si="373"/>
        <v>0</v>
      </c>
      <c r="AK534">
        <f t="shared" si="362"/>
        <v>0</v>
      </c>
      <c r="AL534">
        <f t="shared" si="363"/>
        <v>0</v>
      </c>
      <c r="AM534">
        <f t="shared" si="364"/>
        <v>0</v>
      </c>
      <c r="AN534">
        <f t="shared" si="365"/>
        <v>0</v>
      </c>
      <c r="AO534">
        <f t="shared" si="366"/>
        <v>0</v>
      </c>
      <c r="AP534">
        <f t="shared" si="367"/>
        <v>0</v>
      </c>
      <c r="AQ534">
        <f t="shared" si="368"/>
        <v>0</v>
      </c>
      <c r="AR534" s="125">
        <f t="shared" si="374"/>
        <v>0</v>
      </c>
      <c r="AS534">
        <f t="shared" si="369"/>
        <v>0</v>
      </c>
    </row>
    <row r="535" spans="5:45" x14ac:dyDescent="0.3">
      <c r="E535" s="5">
        <f t="shared" si="334"/>
        <v>0</v>
      </c>
      <c r="F535">
        <f t="shared" si="335"/>
        <v>0</v>
      </c>
      <c r="G535">
        <f t="shared" si="336"/>
        <v>0</v>
      </c>
      <c r="H535">
        <f t="shared" si="337"/>
        <v>0</v>
      </c>
      <c r="I535">
        <f t="shared" si="338"/>
        <v>0</v>
      </c>
      <c r="J535">
        <f t="shared" si="339"/>
        <v>0</v>
      </c>
      <c r="K535">
        <f t="shared" si="340"/>
        <v>0</v>
      </c>
      <c r="L535" s="31">
        <f t="shared" si="370"/>
        <v>0</v>
      </c>
      <c r="M535">
        <f t="shared" si="341"/>
        <v>0</v>
      </c>
      <c r="N535">
        <f t="shared" si="342"/>
        <v>0</v>
      </c>
      <c r="O535">
        <f t="shared" si="343"/>
        <v>0</v>
      </c>
      <c r="P535">
        <f t="shared" si="344"/>
        <v>0</v>
      </c>
      <c r="Q535">
        <f t="shared" si="345"/>
        <v>0</v>
      </c>
      <c r="R535">
        <f t="shared" si="346"/>
        <v>0</v>
      </c>
      <c r="S535">
        <f t="shared" si="347"/>
        <v>0</v>
      </c>
      <c r="T535" s="27">
        <f t="shared" si="371"/>
        <v>0</v>
      </c>
      <c r="U535">
        <f t="shared" si="348"/>
        <v>0</v>
      </c>
      <c r="V535">
        <f t="shared" si="349"/>
        <v>0</v>
      </c>
      <c r="W535">
        <f t="shared" si="350"/>
        <v>0</v>
      </c>
      <c r="X535">
        <f t="shared" si="351"/>
        <v>0</v>
      </c>
      <c r="Y535">
        <f t="shared" si="352"/>
        <v>0</v>
      </c>
      <c r="Z535">
        <f t="shared" si="353"/>
        <v>0</v>
      </c>
      <c r="AA535">
        <f t="shared" si="354"/>
        <v>0</v>
      </c>
      <c r="AB535" s="23">
        <f t="shared" si="372"/>
        <v>0</v>
      </c>
      <c r="AC535">
        <f t="shared" si="355"/>
        <v>0</v>
      </c>
      <c r="AD535">
        <f t="shared" si="356"/>
        <v>0</v>
      </c>
      <c r="AE535">
        <f t="shared" si="357"/>
        <v>0</v>
      </c>
      <c r="AF535">
        <f t="shared" si="358"/>
        <v>0</v>
      </c>
      <c r="AG535">
        <f t="shared" si="359"/>
        <v>0</v>
      </c>
      <c r="AH535">
        <f t="shared" si="360"/>
        <v>0</v>
      </c>
      <c r="AI535">
        <f t="shared" si="361"/>
        <v>0</v>
      </c>
      <c r="AJ535" s="19">
        <f t="shared" si="373"/>
        <v>0</v>
      </c>
      <c r="AK535">
        <f t="shared" si="362"/>
        <v>0</v>
      </c>
      <c r="AL535">
        <f t="shared" si="363"/>
        <v>0</v>
      </c>
      <c r="AM535">
        <f t="shared" si="364"/>
        <v>0</v>
      </c>
      <c r="AN535">
        <f t="shared" si="365"/>
        <v>0</v>
      </c>
      <c r="AO535">
        <f t="shared" si="366"/>
        <v>0</v>
      </c>
      <c r="AP535">
        <f t="shared" si="367"/>
        <v>0</v>
      </c>
      <c r="AQ535">
        <f t="shared" si="368"/>
        <v>0</v>
      </c>
      <c r="AR535" s="125">
        <f t="shared" si="374"/>
        <v>0</v>
      </c>
      <c r="AS535">
        <f t="shared" si="369"/>
        <v>0</v>
      </c>
    </row>
    <row r="536" spans="5:45" x14ac:dyDescent="0.3">
      <c r="E536" s="5">
        <f t="shared" si="334"/>
        <v>0</v>
      </c>
      <c r="F536">
        <f t="shared" si="335"/>
        <v>0</v>
      </c>
      <c r="G536">
        <f t="shared" si="336"/>
        <v>0</v>
      </c>
      <c r="H536">
        <f t="shared" si="337"/>
        <v>0</v>
      </c>
      <c r="I536">
        <f t="shared" si="338"/>
        <v>0</v>
      </c>
      <c r="J536">
        <f t="shared" si="339"/>
        <v>0</v>
      </c>
      <c r="K536">
        <f t="shared" si="340"/>
        <v>0</v>
      </c>
      <c r="L536" s="31">
        <f t="shared" si="370"/>
        <v>0</v>
      </c>
      <c r="M536">
        <f t="shared" si="341"/>
        <v>0</v>
      </c>
      <c r="N536">
        <f t="shared" si="342"/>
        <v>0</v>
      </c>
      <c r="O536">
        <f t="shared" si="343"/>
        <v>0</v>
      </c>
      <c r="P536">
        <f t="shared" si="344"/>
        <v>0</v>
      </c>
      <c r="Q536">
        <f t="shared" si="345"/>
        <v>0</v>
      </c>
      <c r="R536">
        <f t="shared" si="346"/>
        <v>0</v>
      </c>
      <c r="S536">
        <f t="shared" si="347"/>
        <v>0</v>
      </c>
      <c r="T536" s="27">
        <f t="shared" si="371"/>
        <v>0</v>
      </c>
      <c r="U536">
        <f t="shared" si="348"/>
        <v>0</v>
      </c>
      <c r="V536">
        <f t="shared" si="349"/>
        <v>0</v>
      </c>
      <c r="W536">
        <f t="shared" si="350"/>
        <v>0</v>
      </c>
      <c r="X536">
        <f t="shared" si="351"/>
        <v>0</v>
      </c>
      <c r="Y536">
        <f t="shared" si="352"/>
        <v>0</v>
      </c>
      <c r="Z536">
        <f t="shared" si="353"/>
        <v>0</v>
      </c>
      <c r="AA536">
        <f t="shared" si="354"/>
        <v>0</v>
      </c>
      <c r="AB536" s="23">
        <f t="shared" si="372"/>
        <v>0</v>
      </c>
      <c r="AC536">
        <f t="shared" si="355"/>
        <v>0</v>
      </c>
      <c r="AD536">
        <f t="shared" si="356"/>
        <v>0</v>
      </c>
      <c r="AE536">
        <f t="shared" si="357"/>
        <v>0</v>
      </c>
      <c r="AF536">
        <f t="shared" si="358"/>
        <v>0</v>
      </c>
      <c r="AG536">
        <f t="shared" si="359"/>
        <v>0</v>
      </c>
      <c r="AH536">
        <f t="shared" si="360"/>
        <v>0</v>
      </c>
      <c r="AI536">
        <f t="shared" si="361"/>
        <v>0</v>
      </c>
      <c r="AJ536" s="19">
        <f t="shared" si="373"/>
        <v>0</v>
      </c>
      <c r="AK536">
        <f t="shared" si="362"/>
        <v>0</v>
      </c>
      <c r="AL536">
        <f t="shared" si="363"/>
        <v>0</v>
      </c>
      <c r="AM536">
        <f t="shared" si="364"/>
        <v>0</v>
      </c>
      <c r="AN536">
        <f t="shared" si="365"/>
        <v>0</v>
      </c>
      <c r="AO536">
        <f t="shared" si="366"/>
        <v>0</v>
      </c>
      <c r="AP536">
        <f t="shared" si="367"/>
        <v>0</v>
      </c>
      <c r="AQ536">
        <f t="shared" si="368"/>
        <v>0</v>
      </c>
      <c r="AR536" s="125">
        <f t="shared" si="374"/>
        <v>0</v>
      </c>
      <c r="AS536">
        <f t="shared" si="369"/>
        <v>0</v>
      </c>
    </row>
    <row r="537" spans="5:45" x14ac:dyDescent="0.3">
      <c r="E537" s="5">
        <f t="shared" si="334"/>
        <v>0</v>
      </c>
      <c r="F537">
        <f t="shared" si="335"/>
        <v>0</v>
      </c>
      <c r="G537">
        <f t="shared" si="336"/>
        <v>0</v>
      </c>
      <c r="H537">
        <f t="shared" si="337"/>
        <v>0</v>
      </c>
      <c r="I537">
        <f t="shared" si="338"/>
        <v>0</v>
      </c>
      <c r="J537">
        <f t="shared" si="339"/>
        <v>0</v>
      </c>
      <c r="K537">
        <f t="shared" si="340"/>
        <v>0</v>
      </c>
      <c r="L537" s="31">
        <f t="shared" si="370"/>
        <v>0</v>
      </c>
      <c r="M537">
        <f t="shared" si="341"/>
        <v>0</v>
      </c>
      <c r="N537">
        <f t="shared" si="342"/>
        <v>0</v>
      </c>
      <c r="O537">
        <f t="shared" si="343"/>
        <v>0</v>
      </c>
      <c r="P537">
        <f t="shared" si="344"/>
        <v>0</v>
      </c>
      <c r="Q537">
        <f t="shared" si="345"/>
        <v>0</v>
      </c>
      <c r="R537">
        <f t="shared" si="346"/>
        <v>0</v>
      </c>
      <c r="S537">
        <f t="shared" si="347"/>
        <v>0</v>
      </c>
      <c r="T537" s="27">
        <f t="shared" si="371"/>
        <v>0</v>
      </c>
      <c r="U537">
        <f t="shared" si="348"/>
        <v>0</v>
      </c>
      <c r="V537">
        <f t="shared" si="349"/>
        <v>0</v>
      </c>
      <c r="W537">
        <f t="shared" si="350"/>
        <v>0</v>
      </c>
      <c r="X537">
        <f t="shared" si="351"/>
        <v>0</v>
      </c>
      <c r="Y537">
        <f t="shared" si="352"/>
        <v>0</v>
      </c>
      <c r="Z537">
        <f t="shared" si="353"/>
        <v>0</v>
      </c>
      <c r="AA537">
        <f t="shared" si="354"/>
        <v>0</v>
      </c>
      <c r="AB537" s="23">
        <f t="shared" si="372"/>
        <v>0</v>
      </c>
      <c r="AC537">
        <f t="shared" si="355"/>
        <v>0</v>
      </c>
      <c r="AD537">
        <f t="shared" si="356"/>
        <v>0</v>
      </c>
      <c r="AE537">
        <f t="shared" si="357"/>
        <v>0</v>
      </c>
      <c r="AF537">
        <f t="shared" si="358"/>
        <v>0</v>
      </c>
      <c r="AG537">
        <f t="shared" si="359"/>
        <v>0</v>
      </c>
      <c r="AH537">
        <f t="shared" si="360"/>
        <v>0</v>
      </c>
      <c r="AI537">
        <f t="shared" si="361"/>
        <v>0</v>
      </c>
      <c r="AJ537" s="19">
        <f t="shared" si="373"/>
        <v>0</v>
      </c>
      <c r="AK537">
        <f t="shared" si="362"/>
        <v>0</v>
      </c>
      <c r="AL537">
        <f t="shared" si="363"/>
        <v>0</v>
      </c>
      <c r="AM537">
        <f t="shared" si="364"/>
        <v>0</v>
      </c>
      <c r="AN537">
        <f t="shared" si="365"/>
        <v>0</v>
      </c>
      <c r="AO537">
        <f t="shared" si="366"/>
        <v>0</v>
      </c>
      <c r="AP537">
        <f t="shared" si="367"/>
        <v>0</v>
      </c>
      <c r="AQ537">
        <f t="shared" si="368"/>
        <v>0</v>
      </c>
      <c r="AR537" s="125">
        <f t="shared" si="374"/>
        <v>0</v>
      </c>
      <c r="AS537">
        <f t="shared" si="369"/>
        <v>0</v>
      </c>
    </row>
    <row r="538" spans="5:45" x14ac:dyDescent="0.3">
      <c r="E538" s="5">
        <f t="shared" si="334"/>
        <v>0</v>
      </c>
      <c r="F538">
        <f t="shared" si="335"/>
        <v>0</v>
      </c>
      <c r="G538">
        <f t="shared" si="336"/>
        <v>0</v>
      </c>
      <c r="H538">
        <f t="shared" si="337"/>
        <v>0</v>
      </c>
      <c r="I538">
        <f t="shared" si="338"/>
        <v>0</v>
      </c>
      <c r="J538">
        <f t="shared" si="339"/>
        <v>0</v>
      </c>
      <c r="K538">
        <f t="shared" si="340"/>
        <v>0</v>
      </c>
      <c r="L538" s="31">
        <f t="shared" si="370"/>
        <v>0</v>
      </c>
      <c r="M538">
        <f t="shared" si="341"/>
        <v>0</v>
      </c>
      <c r="N538">
        <f t="shared" si="342"/>
        <v>0</v>
      </c>
      <c r="O538">
        <f t="shared" si="343"/>
        <v>0</v>
      </c>
      <c r="P538">
        <f t="shared" si="344"/>
        <v>0</v>
      </c>
      <c r="Q538">
        <f t="shared" si="345"/>
        <v>0</v>
      </c>
      <c r="R538">
        <f t="shared" si="346"/>
        <v>0</v>
      </c>
      <c r="S538">
        <f t="shared" si="347"/>
        <v>0</v>
      </c>
      <c r="T538" s="27">
        <f t="shared" si="371"/>
        <v>0</v>
      </c>
      <c r="U538">
        <f t="shared" si="348"/>
        <v>0</v>
      </c>
      <c r="V538">
        <f t="shared" si="349"/>
        <v>0</v>
      </c>
      <c r="W538">
        <f t="shared" si="350"/>
        <v>0</v>
      </c>
      <c r="X538">
        <f t="shared" si="351"/>
        <v>0</v>
      </c>
      <c r="Y538">
        <f t="shared" si="352"/>
        <v>0</v>
      </c>
      <c r="Z538">
        <f t="shared" si="353"/>
        <v>0</v>
      </c>
      <c r="AA538">
        <f t="shared" si="354"/>
        <v>0</v>
      </c>
      <c r="AB538" s="23">
        <f t="shared" si="372"/>
        <v>0</v>
      </c>
      <c r="AC538">
        <f t="shared" si="355"/>
        <v>0</v>
      </c>
      <c r="AD538">
        <f t="shared" si="356"/>
        <v>0</v>
      </c>
      <c r="AE538">
        <f t="shared" si="357"/>
        <v>0</v>
      </c>
      <c r="AF538">
        <f t="shared" si="358"/>
        <v>0</v>
      </c>
      <c r="AG538">
        <f t="shared" si="359"/>
        <v>0</v>
      </c>
      <c r="AH538">
        <f t="shared" si="360"/>
        <v>0</v>
      </c>
      <c r="AI538">
        <f t="shared" si="361"/>
        <v>0</v>
      </c>
      <c r="AJ538" s="19">
        <f t="shared" si="373"/>
        <v>0</v>
      </c>
      <c r="AK538">
        <f t="shared" si="362"/>
        <v>0</v>
      </c>
      <c r="AL538">
        <f t="shared" si="363"/>
        <v>0</v>
      </c>
      <c r="AM538">
        <f t="shared" si="364"/>
        <v>0</v>
      </c>
      <c r="AN538">
        <f t="shared" si="365"/>
        <v>0</v>
      </c>
      <c r="AO538">
        <f t="shared" si="366"/>
        <v>0</v>
      </c>
      <c r="AP538">
        <f t="shared" si="367"/>
        <v>0</v>
      </c>
      <c r="AQ538">
        <f t="shared" si="368"/>
        <v>0</v>
      </c>
      <c r="AR538" s="125">
        <f t="shared" si="374"/>
        <v>0</v>
      </c>
      <c r="AS538">
        <f t="shared" si="369"/>
        <v>0</v>
      </c>
    </row>
    <row r="539" spans="5:45" x14ac:dyDescent="0.3">
      <c r="E539" s="5">
        <f t="shared" si="334"/>
        <v>0</v>
      </c>
      <c r="F539">
        <f t="shared" si="335"/>
        <v>0</v>
      </c>
      <c r="G539">
        <f t="shared" si="336"/>
        <v>0</v>
      </c>
      <c r="H539">
        <f t="shared" si="337"/>
        <v>0</v>
      </c>
      <c r="I539">
        <f t="shared" si="338"/>
        <v>0</v>
      </c>
      <c r="J539">
        <f t="shared" si="339"/>
        <v>0</v>
      </c>
      <c r="K539">
        <f t="shared" si="340"/>
        <v>0</v>
      </c>
      <c r="L539" s="31">
        <f t="shared" si="370"/>
        <v>0</v>
      </c>
      <c r="M539">
        <f t="shared" si="341"/>
        <v>0</v>
      </c>
      <c r="N539">
        <f t="shared" si="342"/>
        <v>0</v>
      </c>
      <c r="O539">
        <f t="shared" si="343"/>
        <v>0</v>
      </c>
      <c r="P539">
        <f t="shared" si="344"/>
        <v>0</v>
      </c>
      <c r="Q539">
        <f t="shared" si="345"/>
        <v>0</v>
      </c>
      <c r="R539">
        <f t="shared" si="346"/>
        <v>0</v>
      </c>
      <c r="S539">
        <f t="shared" si="347"/>
        <v>0</v>
      </c>
      <c r="T539" s="27">
        <f t="shared" si="371"/>
        <v>0</v>
      </c>
      <c r="U539">
        <f t="shared" si="348"/>
        <v>0</v>
      </c>
      <c r="V539">
        <f t="shared" si="349"/>
        <v>0</v>
      </c>
      <c r="W539">
        <f t="shared" si="350"/>
        <v>0</v>
      </c>
      <c r="X539">
        <f t="shared" si="351"/>
        <v>0</v>
      </c>
      <c r="Y539">
        <f t="shared" si="352"/>
        <v>0</v>
      </c>
      <c r="Z539">
        <f t="shared" si="353"/>
        <v>0</v>
      </c>
      <c r="AA539">
        <f t="shared" si="354"/>
        <v>0</v>
      </c>
      <c r="AB539" s="23">
        <f t="shared" si="372"/>
        <v>0</v>
      </c>
      <c r="AC539">
        <f t="shared" si="355"/>
        <v>0</v>
      </c>
      <c r="AD539">
        <f t="shared" si="356"/>
        <v>0</v>
      </c>
      <c r="AE539">
        <f t="shared" si="357"/>
        <v>0</v>
      </c>
      <c r="AF539">
        <f t="shared" si="358"/>
        <v>0</v>
      </c>
      <c r="AG539">
        <f t="shared" si="359"/>
        <v>0</v>
      </c>
      <c r="AH539">
        <f t="shared" si="360"/>
        <v>0</v>
      </c>
      <c r="AI539">
        <f t="shared" si="361"/>
        <v>0</v>
      </c>
      <c r="AJ539" s="19">
        <f t="shared" si="373"/>
        <v>0</v>
      </c>
      <c r="AK539">
        <f t="shared" si="362"/>
        <v>0</v>
      </c>
      <c r="AL539">
        <f t="shared" si="363"/>
        <v>0</v>
      </c>
      <c r="AM539">
        <f t="shared" si="364"/>
        <v>0</v>
      </c>
      <c r="AN539">
        <f t="shared" si="365"/>
        <v>0</v>
      </c>
      <c r="AO539">
        <f t="shared" si="366"/>
        <v>0</v>
      </c>
      <c r="AP539">
        <f t="shared" si="367"/>
        <v>0</v>
      </c>
      <c r="AQ539">
        <f t="shared" si="368"/>
        <v>0</v>
      </c>
      <c r="AR539" s="125">
        <f t="shared" si="374"/>
        <v>0</v>
      </c>
      <c r="AS539">
        <f t="shared" si="369"/>
        <v>0</v>
      </c>
    </row>
    <row r="540" spans="5:45" x14ac:dyDescent="0.3">
      <c r="E540" s="5">
        <f t="shared" ref="E540:E553" si="375">D540/(($B$1-$C$2)/100-(0.08))</f>
        <v>0</v>
      </c>
      <c r="F540">
        <f t="shared" si="335"/>
        <v>0</v>
      </c>
      <c r="G540">
        <f t="shared" si="336"/>
        <v>0</v>
      </c>
      <c r="H540">
        <f t="shared" si="337"/>
        <v>0</v>
      </c>
      <c r="I540">
        <f t="shared" si="338"/>
        <v>0</v>
      </c>
      <c r="J540">
        <f t="shared" si="339"/>
        <v>0</v>
      </c>
      <c r="K540">
        <f t="shared" si="340"/>
        <v>0</v>
      </c>
      <c r="L540" s="31">
        <f t="shared" si="370"/>
        <v>0</v>
      </c>
      <c r="M540">
        <f t="shared" si="341"/>
        <v>0</v>
      </c>
      <c r="N540">
        <f t="shared" si="342"/>
        <v>0</v>
      </c>
      <c r="O540">
        <f t="shared" si="343"/>
        <v>0</v>
      </c>
      <c r="P540">
        <f t="shared" si="344"/>
        <v>0</v>
      </c>
      <c r="Q540">
        <f t="shared" si="345"/>
        <v>0</v>
      </c>
      <c r="R540">
        <f t="shared" si="346"/>
        <v>0</v>
      </c>
      <c r="S540">
        <f t="shared" si="347"/>
        <v>0</v>
      </c>
      <c r="T540" s="27">
        <f t="shared" si="371"/>
        <v>0</v>
      </c>
      <c r="U540">
        <f t="shared" si="348"/>
        <v>0</v>
      </c>
      <c r="V540">
        <f t="shared" si="349"/>
        <v>0</v>
      </c>
      <c r="W540">
        <f t="shared" si="350"/>
        <v>0</v>
      </c>
      <c r="X540">
        <f t="shared" si="351"/>
        <v>0</v>
      </c>
      <c r="Y540">
        <f t="shared" si="352"/>
        <v>0</v>
      </c>
      <c r="Z540">
        <f t="shared" si="353"/>
        <v>0</v>
      </c>
      <c r="AA540">
        <f t="shared" si="354"/>
        <v>0</v>
      </c>
      <c r="AB540" s="23">
        <f t="shared" si="372"/>
        <v>0</v>
      </c>
      <c r="AC540">
        <f t="shared" si="355"/>
        <v>0</v>
      </c>
      <c r="AD540">
        <f t="shared" si="356"/>
        <v>0</v>
      </c>
      <c r="AE540">
        <f t="shared" si="357"/>
        <v>0</v>
      </c>
      <c r="AF540">
        <f t="shared" si="358"/>
        <v>0</v>
      </c>
      <c r="AG540">
        <f t="shared" si="359"/>
        <v>0</v>
      </c>
      <c r="AH540">
        <f t="shared" si="360"/>
        <v>0</v>
      </c>
      <c r="AI540">
        <f t="shared" si="361"/>
        <v>0</v>
      </c>
      <c r="AJ540" s="19">
        <f t="shared" si="373"/>
        <v>0</v>
      </c>
      <c r="AK540">
        <f t="shared" si="362"/>
        <v>0</v>
      </c>
      <c r="AL540">
        <f t="shared" si="363"/>
        <v>0</v>
      </c>
      <c r="AM540">
        <f t="shared" si="364"/>
        <v>0</v>
      </c>
      <c r="AN540">
        <f t="shared" si="365"/>
        <v>0</v>
      </c>
      <c r="AO540">
        <f t="shared" si="366"/>
        <v>0</v>
      </c>
      <c r="AP540">
        <f t="shared" si="367"/>
        <v>0</v>
      </c>
      <c r="AQ540">
        <f t="shared" si="368"/>
        <v>0</v>
      </c>
      <c r="AR540" s="125">
        <f t="shared" si="374"/>
        <v>0</v>
      </c>
      <c r="AS540">
        <f t="shared" si="369"/>
        <v>0</v>
      </c>
    </row>
    <row r="541" spans="5:45" x14ac:dyDescent="0.3">
      <c r="E541" s="5">
        <f t="shared" si="375"/>
        <v>0</v>
      </c>
      <c r="F541">
        <f t="shared" si="335"/>
        <v>0</v>
      </c>
      <c r="G541">
        <f t="shared" si="336"/>
        <v>0</v>
      </c>
      <c r="H541">
        <f t="shared" si="337"/>
        <v>0</v>
      </c>
      <c r="I541">
        <f t="shared" si="338"/>
        <v>0</v>
      </c>
      <c r="J541">
        <f t="shared" si="339"/>
        <v>0</v>
      </c>
      <c r="K541">
        <f t="shared" si="340"/>
        <v>0</v>
      </c>
      <c r="L541" s="31">
        <f t="shared" si="370"/>
        <v>0</v>
      </c>
      <c r="M541">
        <f t="shared" si="341"/>
        <v>0</v>
      </c>
      <c r="N541">
        <f t="shared" si="342"/>
        <v>0</v>
      </c>
      <c r="O541">
        <f t="shared" si="343"/>
        <v>0</v>
      </c>
      <c r="P541">
        <f t="shared" si="344"/>
        <v>0</v>
      </c>
      <c r="Q541">
        <f t="shared" si="345"/>
        <v>0</v>
      </c>
      <c r="R541">
        <f t="shared" si="346"/>
        <v>0</v>
      </c>
      <c r="S541">
        <f t="shared" si="347"/>
        <v>0</v>
      </c>
      <c r="T541" s="27">
        <f t="shared" si="371"/>
        <v>0</v>
      </c>
      <c r="U541">
        <f t="shared" si="348"/>
        <v>0</v>
      </c>
      <c r="V541">
        <f t="shared" si="349"/>
        <v>0</v>
      </c>
      <c r="W541">
        <f t="shared" si="350"/>
        <v>0</v>
      </c>
      <c r="X541">
        <f t="shared" si="351"/>
        <v>0</v>
      </c>
      <c r="Y541">
        <f t="shared" si="352"/>
        <v>0</v>
      </c>
      <c r="Z541">
        <f t="shared" si="353"/>
        <v>0</v>
      </c>
      <c r="AA541">
        <f t="shared" si="354"/>
        <v>0</v>
      </c>
      <c r="AB541" s="23">
        <f t="shared" si="372"/>
        <v>0</v>
      </c>
      <c r="AC541">
        <f t="shared" si="355"/>
        <v>0</v>
      </c>
      <c r="AD541">
        <f t="shared" si="356"/>
        <v>0</v>
      </c>
      <c r="AE541">
        <f t="shared" si="357"/>
        <v>0</v>
      </c>
      <c r="AF541">
        <f t="shared" si="358"/>
        <v>0</v>
      </c>
      <c r="AG541">
        <f t="shared" si="359"/>
        <v>0</v>
      </c>
      <c r="AH541">
        <f t="shared" si="360"/>
        <v>0</v>
      </c>
      <c r="AI541">
        <f t="shared" si="361"/>
        <v>0</v>
      </c>
      <c r="AJ541" s="19">
        <f t="shared" si="373"/>
        <v>0</v>
      </c>
      <c r="AK541">
        <f t="shared" si="362"/>
        <v>0</v>
      </c>
      <c r="AL541">
        <f t="shared" si="363"/>
        <v>0</v>
      </c>
      <c r="AM541">
        <f t="shared" si="364"/>
        <v>0</v>
      </c>
      <c r="AN541">
        <f t="shared" si="365"/>
        <v>0</v>
      </c>
      <c r="AO541">
        <f t="shared" si="366"/>
        <v>0</v>
      </c>
      <c r="AP541">
        <f t="shared" si="367"/>
        <v>0</v>
      </c>
      <c r="AQ541">
        <f t="shared" si="368"/>
        <v>0</v>
      </c>
      <c r="AR541" s="125">
        <f t="shared" si="374"/>
        <v>0</v>
      </c>
      <c r="AS541">
        <f t="shared" si="369"/>
        <v>0</v>
      </c>
    </row>
    <row r="542" spans="5:45" x14ac:dyDescent="0.3">
      <c r="E542" s="5">
        <f t="shared" si="375"/>
        <v>0</v>
      </c>
      <c r="F542">
        <f t="shared" si="335"/>
        <v>0</v>
      </c>
      <c r="G542">
        <f t="shared" si="336"/>
        <v>0</v>
      </c>
      <c r="H542">
        <f t="shared" si="337"/>
        <v>0</v>
      </c>
      <c r="I542">
        <f t="shared" si="338"/>
        <v>0</v>
      </c>
      <c r="J542">
        <f t="shared" si="339"/>
        <v>0</v>
      </c>
      <c r="K542">
        <f t="shared" si="340"/>
        <v>0</v>
      </c>
      <c r="L542" s="31">
        <f t="shared" si="370"/>
        <v>0</v>
      </c>
      <c r="M542">
        <f t="shared" si="341"/>
        <v>0</v>
      </c>
      <c r="N542">
        <f t="shared" si="342"/>
        <v>0</v>
      </c>
      <c r="O542">
        <f t="shared" si="343"/>
        <v>0</v>
      </c>
      <c r="P542">
        <f t="shared" si="344"/>
        <v>0</v>
      </c>
      <c r="Q542">
        <f t="shared" si="345"/>
        <v>0</v>
      </c>
      <c r="R542">
        <f t="shared" si="346"/>
        <v>0</v>
      </c>
      <c r="S542">
        <f t="shared" si="347"/>
        <v>0</v>
      </c>
      <c r="T542" s="27">
        <f t="shared" si="371"/>
        <v>0</v>
      </c>
      <c r="U542">
        <f t="shared" si="348"/>
        <v>0</v>
      </c>
      <c r="V542">
        <f t="shared" si="349"/>
        <v>0</v>
      </c>
      <c r="W542">
        <f t="shared" si="350"/>
        <v>0</v>
      </c>
      <c r="X542">
        <f t="shared" si="351"/>
        <v>0</v>
      </c>
      <c r="Y542">
        <f t="shared" si="352"/>
        <v>0</v>
      </c>
      <c r="Z542">
        <f t="shared" si="353"/>
        <v>0</v>
      </c>
      <c r="AA542">
        <f t="shared" si="354"/>
        <v>0</v>
      </c>
      <c r="AB542" s="23">
        <f t="shared" si="372"/>
        <v>0</v>
      </c>
      <c r="AC542">
        <f t="shared" si="355"/>
        <v>0</v>
      </c>
      <c r="AD542">
        <f t="shared" si="356"/>
        <v>0</v>
      </c>
      <c r="AE542">
        <f t="shared" si="357"/>
        <v>0</v>
      </c>
      <c r="AF542">
        <f t="shared" si="358"/>
        <v>0</v>
      </c>
      <c r="AG542">
        <f t="shared" si="359"/>
        <v>0</v>
      </c>
      <c r="AH542">
        <f t="shared" si="360"/>
        <v>0</v>
      </c>
      <c r="AI542">
        <f t="shared" si="361"/>
        <v>0</v>
      </c>
      <c r="AJ542" s="19">
        <f t="shared" si="373"/>
        <v>0</v>
      </c>
      <c r="AK542">
        <f t="shared" si="362"/>
        <v>0</v>
      </c>
      <c r="AL542">
        <f t="shared" si="363"/>
        <v>0</v>
      </c>
      <c r="AM542">
        <f t="shared" si="364"/>
        <v>0</v>
      </c>
      <c r="AN542">
        <f t="shared" si="365"/>
        <v>0</v>
      </c>
      <c r="AO542">
        <f t="shared" si="366"/>
        <v>0</v>
      </c>
      <c r="AP542">
        <f t="shared" si="367"/>
        <v>0</v>
      </c>
      <c r="AQ542">
        <f t="shared" si="368"/>
        <v>0</v>
      </c>
      <c r="AR542" s="125">
        <f t="shared" si="374"/>
        <v>0</v>
      </c>
      <c r="AS542">
        <f t="shared" si="369"/>
        <v>0</v>
      </c>
    </row>
    <row r="543" spans="5:45" x14ac:dyDescent="0.3">
      <c r="E543" s="5">
        <f t="shared" si="375"/>
        <v>0</v>
      </c>
      <c r="F543">
        <f t="shared" si="335"/>
        <v>0</v>
      </c>
      <c r="G543">
        <f t="shared" si="336"/>
        <v>0</v>
      </c>
      <c r="H543">
        <f t="shared" si="337"/>
        <v>0</v>
      </c>
      <c r="I543">
        <f t="shared" si="338"/>
        <v>0</v>
      </c>
      <c r="J543">
        <f t="shared" si="339"/>
        <v>0</v>
      </c>
      <c r="K543">
        <f t="shared" si="340"/>
        <v>0</v>
      </c>
      <c r="L543" s="31">
        <f t="shared" si="370"/>
        <v>0</v>
      </c>
      <c r="M543">
        <f t="shared" si="341"/>
        <v>0</v>
      </c>
      <c r="N543">
        <f t="shared" si="342"/>
        <v>0</v>
      </c>
      <c r="O543">
        <f t="shared" si="343"/>
        <v>0</v>
      </c>
      <c r="P543">
        <f t="shared" si="344"/>
        <v>0</v>
      </c>
      <c r="Q543">
        <f t="shared" si="345"/>
        <v>0</v>
      </c>
      <c r="R543">
        <f t="shared" si="346"/>
        <v>0</v>
      </c>
      <c r="S543">
        <f t="shared" si="347"/>
        <v>0</v>
      </c>
      <c r="T543" s="27">
        <f t="shared" si="371"/>
        <v>0</v>
      </c>
      <c r="U543">
        <f t="shared" si="348"/>
        <v>0</v>
      </c>
      <c r="V543">
        <f t="shared" si="349"/>
        <v>0</v>
      </c>
      <c r="W543">
        <f t="shared" si="350"/>
        <v>0</v>
      </c>
      <c r="X543">
        <f t="shared" si="351"/>
        <v>0</v>
      </c>
      <c r="Y543">
        <f t="shared" si="352"/>
        <v>0</v>
      </c>
      <c r="Z543">
        <f t="shared" si="353"/>
        <v>0</v>
      </c>
      <c r="AA543">
        <f t="shared" si="354"/>
        <v>0</v>
      </c>
      <c r="AB543" s="23">
        <f t="shared" si="372"/>
        <v>0</v>
      </c>
      <c r="AC543">
        <f t="shared" si="355"/>
        <v>0</v>
      </c>
      <c r="AD543">
        <f t="shared" si="356"/>
        <v>0</v>
      </c>
      <c r="AE543">
        <f t="shared" si="357"/>
        <v>0</v>
      </c>
      <c r="AF543">
        <f t="shared" si="358"/>
        <v>0</v>
      </c>
      <c r="AG543">
        <f t="shared" si="359"/>
        <v>0</v>
      </c>
      <c r="AH543">
        <f t="shared" si="360"/>
        <v>0</v>
      </c>
      <c r="AI543">
        <f t="shared" si="361"/>
        <v>0</v>
      </c>
      <c r="AJ543" s="19">
        <f t="shared" si="373"/>
        <v>0</v>
      </c>
      <c r="AK543">
        <f t="shared" si="362"/>
        <v>0</v>
      </c>
      <c r="AL543">
        <f t="shared" si="363"/>
        <v>0</v>
      </c>
      <c r="AM543">
        <f t="shared" si="364"/>
        <v>0</v>
      </c>
      <c r="AN543">
        <f t="shared" si="365"/>
        <v>0</v>
      </c>
      <c r="AO543">
        <f t="shared" si="366"/>
        <v>0</v>
      </c>
      <c r="AP543">
        <f t="shared" si="367"/>
        <v>0</v>
      </c>
      <c r="AQ543">
        <f t="shared" si="368"/>
        <v>0</v>
      </c>
      <c r="AR543" s="125">
        <f t="shared" si="374"/>
        <v>0</v>
      </c>
      <c r="AS543">
        <f t="shared" si="369"/>
        <v>0</v>
      </c>
    </row>
    <row r="544" spans="5:45" x14ac:dyDescent="0.3">
      <c r="E544" s="5">
        <f t="shared" si="375"/>
        <v>0</v>
      </c>
      <c r="F544">
        <f t="shared" si="335"/>
        <v>0</v>
      </c>
      <c r="G544">
        <f t="shared" si="336"/>
        <v>0</v>
      </c>
      <c r="H544">
        <f t="shared" si="337"/>
        <v>0</v>
      </c>
      <c r="I544">
        <f t="shared" si="338"/>
        <v>0</v>
      </c>
      <c r="J544">
        <f t="shared" si="339"/>
        <v>0</v>
      </c>
      <c r="K544">
        <f t="shared" si="340"/>
        <v>0</v>
      </c>
      <c r="L544" s="31">
        <f t="shared" si="370"/>
        <v>0</v>
      </c>
      <c r="M544">
        <f t="shared" si="341"/>
        <v>0</v>
      </c>
      <c r="N544">
        <f t="shared" si="342"/>
        <v>0</v>
      </c>
      <c r="O544">
        <f t="shared" si="343"/>
        <v>0</v>
      </c>
      <c r="P544">
        <f t="shared" si="344"/>
        <v>0</v>
      </c>
      <c r="Q544">
        <f t="shared" si="345"/>
        <v>0</v>
      </c>
      <c r="R544">
        <f t="shared" si="346"/>
        <v>0</v>
      </c>
      <c r="S544">
        <f t="shared" si="347"/>
        <v>0</v>
      </c>
      <c r="T544" s="27">
        <f t="shared" si="371"/>
        <v>0</v>
      </c>
      <c r="U544">
        <f t="shared" si="348"/>
        <v>0</v>
      </c>
      <c r="V544">
        <f t="shared" si="349"/>
        <v>0</v>
      </c>
      <c r="W544">
        <f t="shared" si="350"/>
        <v>0</v>
      </c>
      <c r="X544">
        <f t="shared" si="351"/>
        <v>0</v>
      </c>
      <c r="Y544">
        <f t="shared" si="352"/>
        <v>0</v>
      </c>
      <c r="Z544">
        <f t="shared" si="353"/>
        <v>0</v>
      </c>
      <c r="AA544">
        <f t="shared" si="354"/>
        <v>0</v>
      </c>
      <c r="AB544" s="23">
        <f t="shared" si="372"/>
        <v>0</v>
      </c>
      <c r="AC544">
        <f t="shared" si="355"/>
        <v>0</v>
      </c>
      <c r="AD544">
        <f t="shared" si="356"/>
        <v>0</v>
      </c>
      <c r="AE544">
        <f t="shared" si="357"/>
        <v>0</v>
      </c>
      <c r="AF544">
        <f t="shared" si="358"/>
        <v>0</v>
      </c>
      <c r="AG544">
        <f t="shared" si="359"/>
        <v>0</v>
      </c>
      <c r="AH544">
        <f t="shared" si="360"/>
        <v>0</v>
      </c>
      <c r="AI544">
        <f t="shared" si="361"/>
        <v>0</v>
      </c>
      <c r="AJ544" s="19">
        <f t="shared" si="373"/>
        <v>0</v>
      </c>
      <c r="AK544">
        <f t="shared" si="362"/>
        <v>0</v>
      </c>
      <c r="AL544">
        <f t="shared" si="363"/>
        <v>0</v>
      </c>
      <c r="AM544">
        <f t="shared" si="364"/>
        <v>0</v>
      </c>
      <c r="AN544">
        <f t="shared" si="365"/>
        <v>0</v>
      </c>
      <c r="AO544">
        <f t="shared" si="366"/>
        <v>0</v>
      </c>
      <c r="AP544">
        <f t="shared" si="367"/>
        <v>0</v>
      </c>
      <c r="AQ544">
        <f t="shared" si="368"/>
        <v>0</v>
      </c>
      <c r="AR544" s="125">
        <f t="shared" si="374"/>
        <v>0</v>
      </c>
      <c r="AS544">
        <f t="shared" si="369"/>
        <v>0</v>
      </c>
    </row>
    <row r="545" spans="5:45" x14ac:dyDescent="0.3">
      <c r="E545" s="5">
        <f t="shared" si="375"/>
        <v>0</v>
      </c>
      <c r="F545">
        <f t="shared" si="335"/>
        <v>0</v>
      </c>
      <c r="G545">
        <f t="shared" si="336"/>
        <v>0</v>
      </c>
      <c r="H545">
        <f t="shared" si="337"/>
        <v>0</v>
      </c>
      <c r="I545">
        <f t="shared" si="338"/>
        <v>0</v>
      </c>
      <c r="J545">
        <f t="shared" si="339"/>
        <v>0</v>
      </c>
      <c r="K545">
        <f t="shared" si="340"/>
        <v>0</v>
      </c>
      <c r="L545" s="31">
        <f t="shared" si="370"/>
        <v>0</v>
      </c>
      <c r="M545">
        <f t="shared" si="341"/>
        <v>0</v>
      </c>
      <c r="N545">
        <f t="shared" si="342"/>
        <v>0</v>
      </c>
      <c r="O545">
        <f t="shared" si="343"/>
        <v>0</v>
      </c>
      <c r="P545">
        <f t="shared" si="344"/>
        <v>0</v>
      </c>
      <c r="Q545">
        <f t="shared" si="345"/>
        <v>0</v>
      </c>
      <c r="R545">
        <f t="shared" si="346"/>
        <v>0</v>
      </c>
      <c r="S545">
        <f t="shared" si="347"/>
        <v>0</v>
      </c>
      <c r="T545" s="27">
        <f t="shared" si="371"/>
        <v>0</v>
      </c>
      <c r="U545">
        <f t="shared" si="348"/>
        <v>0</v>
      </c>
      <c r="V545">
        <f t="shared" si="349"/>
        <v>0</v>
      </c>
      <c r="W545">
        <f t="shared" si="350"/>
        <v>0</v>
      </c>
      <c r="X545">
        <f t="shared" si="351"/>
        <v>0</v>
      </c>
      <c r="Y545">
        <f t="shared" si="352"/>
        <v>0</v>
      </c>
      <c r="Z545">
        <f t="shared" si="353"/>
        <v>0</v>
      </c>
      <c r="AA545">
        <f t="shared" si="354"/>
        <v>0</v>
      </c>
      <c r="AB545" s="23">
        <f t="shared" si="372"/>
        <v>0</v>
      </c>
      <c r="AC545">
        <f t="shared" si="355"/>
        <v>0</v>
      </c>
      <c r="AD545">
        <f t="shared" si="356"/>
        <v>0</v>
      </c>
      <c r="AE545">
        <f t="shared" si="357"/>
        <v>0</v>
      </c>
      <c r="AF545">
        <f t="shared" si="358"/>
        <v>0</v>
      </c>
      <c r="AG545">
        <f t="shared" si="359"/>
        <v>0</v>
      </c>
      <c r="AH545">
        <f t="shared" si="360"/>
        <v>0</v>
      </c>
      <c r="AI545">
        <f t="shared" si="361"/>
        <v>0</v>
      </c>
      <c r="AJ545" s="19">
        <f t="shared" si="373"/>
        <v>0</v>
      </c>
      <c r="AK545">
        <f t="shared" si="362"/>
        <v>0</v>
      </c>
      <c r="AL545">
        <f t="shared" si="363"/>
        <v>0</v>
      </c>
      <c r="AM545">
        <f t="shared" si="364"/>
        <v>0</v>
      </c>
      <c r="AN545">
        <f t="shared" si="365"/>
        <v>0</v>
      </c>
      <c r="AO545">
        <f t="shared" si="366"/>
        <v>0</v>
      </c>
      <c r="AP545">
        <f t="shared" si="367"/>
        <v>0</v>
      </c>
      <c r="AQ545">
        <f t="shared" si="368"/>
        <v>0</v>
      </c>
      <c r="AR545" s="125">
        <f t="shared" si="374"/>
        <v>0</v>
      </c>
      <c r="AS545">
        <f t="shared" si="369"/>
        <v>0</v>
      </c>
    </row>
    <row r="546" spans="5:45" x14ac:dyDescent="0.3">
      <c r="E546" s="5">
        <f t="shared" si="375"/>
        <v>0</v>
      </c>
      <c r="F546">
        <f t="shared" si="335"/>
        <v>0</v>
      </c>
      <c r="G546">
        <f t="shared" si="336"/>
        <v>0</v>
      </c>
      <c r="H546">
        <f t="shared" si="337"/>
        <v>0</v>
      </c>
      <c r="I546">
        <f t="shared" si="338"/>
        <v>0</v>
      </c>
      <c r="J546">
        <f t="shared" si="339"/>
        <v>0</v>
      </c>
      <c r="K546">
        <f t="shared" si="340"/>
        <v>0</v>
      </c>
      <c r="L546" s="31">
        <f t="shared" si="370"/>
        <v>0</v>
      </c>
      <c r="M546">
        <f t="shared" si="341"/>
        <v>0</v>
      </c>
      <c r="N546">
        <f t="shared" si="342"/>
        <v>0</v>
      </c>
      <c r="O546">
        <f t="shared" si="343"/>
        <v>0</v>
      </c>
      <c r="P546">
        <f t="shared" si="344"/>
        <v>0</v>
      </c>
      <c r="Q546">
        <f t="shared" si="345"/>
        <v>0</v>
      </c>
      <c r="R546">
        <f t="shared" si="346"/>
        <v>0</v>
      </c>
      <c r="S546">
        <f t="shared" si="347"/>
        <v>0</v>
      </c>
      <c r="T546" s="27">
        <f t="shared" si="371"/>
        <v>0</v>
      </c>
      <c r="U546">
        <f t="shared" si="348"/>
        <v>0</v>
      </c>
      <c r="V546">
        <f t="shared" si="349"/>
        <v>0</v>
      </c>
      <c r="W546">
        <f t="shared" si="350"/>
        <v>0</v>
      </c>
      <c r="X546">
        <f t="shared" si="351"/>
        <v>0</v>
      </c>
      <c r="Y546">
        <f t="shared" si="352"/>
        <v>0</v>
      </c>
      <c r="Z546">
        <f t="shared" si="353"/>
        <v>0</v>
      </c>
      <c r="AA546">
        <f t="shared" si="354"/>
        <v>0</v>
      </c>
      <c r="AB546" s="23">
        <f t="shared" si="372"/>
        <v>0</v>
      </c>
      <c r="AC546">
        <f t="shared" si="355"/>
        <v>0</v>
      </c>
      <c r="AD546">
        <f t="shared" si="356"/>
        <v>0</v>
      </c>
      <c r="AE546">
        <f t="shared" si="357"/>
        <v>0</v>
      </c>
      <c r="AF546">
        <f t="shared" si="358"/>
        <v>0</v>
      </c>
      <c r="AG546">
        <f t="shared" si="359"/>
        <v>0</v>
      </c>
      <c r="AH546">
        <f t="shared" si="360"/>
        <v>0</v>
      </c>
      <c r="AI546">
        <f t="shared" si="361"/>
        <v>0</v>
      </c>
      <c r="AJ546" s="19">
        <f t="shared" si="373"/>
        <v>0</v>
      </c>
      <c r="AK546">
        <f t="shared" si="362"/>
        <v>0</v>
      </c>
      <c r="AL546">
        <f t="shared" si="363"/>
        <v>0</v>
      </c>
      <c r="AM546">
        <f t="shared" si="364"/>
        <v>0</v>
      </c>
      <c r="AN546">
        <f t="shared" si="365"/>
        <v>0</v>
      </c>
      <c r="AO546">
        <f t="shared" si="366"/>
        <v>0</v>
      </c>
      <c r="AP546">
        <f t="shared" si="367"/>
        <v>0</v>
      </c>
      <c r="AQ546">
        <f t="shared" si="368"/>
        <v>0</v>
      </c>
      <c r="AR546" s="125">
        <f t="shared" si="374"/>
        <v>0</v>
      </c>
      <c r="AS546">
        <f t="shared" si="369"/>
        <v>0</v>
      </c>
    </row>
    <row r="547" spans="5:45" x14ac:dyDescent="0.3">
      <c r="E547" s="5">
        <f t="shared" si="375"/>
        <v>0</v>
      </c>
      <c r="F547">
        <f t="shared" si="335"/>
        <v>0</v>
      </c>
      <c r="G547">
        <f t="shared" si="336"/>
        <v>0</v>
      </c>
      <c r="H547">
        <f t="shared" si="337"/>
        <v>0</v>
      </c>
      <c r="I547">
        <f t="shared" si="338"/>
        <v>0</v>
      </c>
      <c r="J547">
        <f t="shared" si="339"/>
        <v>0</v>
      </c>
      <c r="K547">
        <f t="shared" si="340"/>
        <v>0</v>
      </c>
      <c r="L547" s="31">
        <f t="shared" si="370"/>
        <v>0</v>
      </c>
      <c r="M547">
        <f t="shared" si="341"/>
        <v>0</v>
      </c>
      <c r="N547">
        <f t="shared" si="342"/>
        <v>0</v>
      </c>
      <c r="O547">
        <f t="shared" si="343"/>
        <v>0</v>
      </c>
      <c r="P547">
        <f t="shared" si="344"/>
        <v>0</v>
      </c>
      <c r="Q547">
        <f t="shared" si="345"/>
        <v>0</v>
      </c>
      <c r="R547">
        <f t="shared" si="346"/>
        <v>0</v>
      </c>
      <c r="S547">
        <f t="shared" si="347"/>
        <v>0</v>
      </c>
      <c r="T547" s="27">
        <f t="shared" si="371"/>
        <v>0</v>
      </c>
      <c r="U547">
        <f t="shared" si="348"/>
        <v>0</v>
      </c>
      <c r="V547">
        <f t="shared" si="349"/>
        <v>0</v>
      </c>
      <c r="W547">
        <f t="shared" si="350"/>
        <v>0</v>
      </c>
      <c r="X547">
        <f t="shared" si="351"/>
        <v>0</v>
      </c>
      <c r="Y547">
        <f t="shared" si="352"/>
        <v>0</v>
      </c>
      <c r="Z547">
        <f t="shared" si="353"/>
        <v>0</v>
      </c>
      <c r="AA547">
        <f t="shared" si="354"/>
        <v>0</v>
      </c>
      <c r="AB547" s="23">
        <f t="shared" si="372"/>
        <v>0</v>
      </c>
      <c r="AC547">
        <f t="shared" si="355"/>
        <v>0</v>
      </c>
      <c r="AD547">
        <f t="shared" si="356"/>
        <v>0</v>
      </c>
      <c r="AE547">
        <f t="shared" si="357"/>
        <v>0</v>
      </c>
      <c r="AF547">
        <f t="shared" si="358"/>
        <v>0</v>
      </c>
      <c r="AG547">
        <f t="shared" si="359"/>
        <v>0</v>
      </c>
      <c r="AH547">
        <f t="shared" si="360"/>
        <v>0</v>
      </c>
      <c r="AI547">
        <f t="shared" si="361"/>
        <v>0</v>
      </c>
      <c r="AJ547" s="19">
        <f t="shared" si="373"/>
        <v>0</v>
      </c>
      <c r="AK547">
        <f t="shared" si="362"/>
        <v>0</v>
      </c>
      <c r="AL547">
        <f t="shared" si="363"/>
        <v>0</v>
      </c>
      <c r="AM547">
        <f t="shared" si="364"/>
        <v>0</v>
      </c>
      <c r="AN547">
        <f t="shared" si="365"/>
        <v>0</v>
      </c>
      <c r="AO547">
        <f t="shared" si="366"/>
        <v>0</v>
      </c>
      <c r="AP547">
        <f t="shared" si="367"/>
        <v>0</v>
      </c>
      <c r="AQ547">
        <f t="shared" si="368"/>
        <v>0</v>
      </c>
      <c r="AR547" s="125">
        <f t="shared" si="374"/>
        <v>0</v>
      </c>
      <c r="AS547">
        <f t="shared" si="369"/>
        <v>0</v>
      </c>
    </row>
    <row r="548" spans="5:45" x14ac:dyDescent="0.3">
      <c r="E548" s="5">
        <f t="shared" si="375"/>
        <v>0</v>
      </c>
      <c r="F548">
        <f t="shared" si="335"/>
        <v>0</v>
      </c>
      <c r="G548">
        <f t="shared" si="336"/>
        <v>0</v>
      </c>
      <c r="H548">
        <f t="shared" si="337"/>
        <v>0</v>
      </c>
      <c r="I548">
        <f t="shared" si="338"/>
        <v>0</v>
      </c>
      <c r="J548">
        <f t="shared" si="339"/>
        <v>0</v>
      </c>
      <c r="K548">
        <f t="shared" si="340"/>
        <v>0</v>
      </c>
      <c r="L548" s="31">
        <f t="shared" si="370"/>
        <v>0</v>
      </c>
      <c r="M548">
        <f t="shared" si="341"/>
        <v>0</v>
      </c>
      <c r="N548">
        <f t="shared" si="342"/>
        <v>0</v>
      </c>
      <c r="O548">
        <f t="shared" si="343"/>
        <v>0</v>
      </c>
      <c r="P548">
        <f t="shared" si="344"/>
        <v>0</v>
      </c>
      <c r="Q548">
        <f t="shared" si="345"/>
        <v>0</v>
      </c>
      <c r="R548">
        <f t="shared" si="346"/>
        <v>0</v>
      </c>
      <c r="S548">
        <f t="shared" si="347"/>
        <v>0</v>
      </c>
      <c r="T548" s="27">
        <f t="shared" si="371"/>
        <v>0</v>
      </c>
      <c r="U548">
        <f t="shared" si="348"/>
        <v>0</v>
      </c>
      <c r="V548">
        <f t="shared" si="349"/>
        <v>0</v>
      </c>
      <c r="W548">
        <f t="shared" si="350"/>
        <v>0</v>
      </c>
      <c r="X548">
        <f t="shared" si="351"/>
        <v>0</v>
      </c>
      <c r="Y548">
        <f t="shared" si="352"/>
        <v>0</v>
      </c>
      <c r="Z548">
        <f t="shared" si="353"/>
        <v>0</v>
      </c>
      <c r="AA548">
        <f t="shared" si="354"/>
        <v>0</v>
      </c>
      <c r="AB548" s="23">
        <f t="shared" si="372"/>
        <v>0</v>
      </c>
      <c r="AC548">
        <f t="shared" si="355"/>
        <v>0</v>
      </c>
      <c r="AD548">
        <f t="shared" si="356"/>
        <v>0</v>
      </c>
      <c r="AE548">
        <f t="shared" si="357"/>
        <v>0</v>
      </c>
      <c r="AF548">
        <f t="shared" si="358"/>
        <v>0</v>
      </c>
      <c r="AG548">
        <f t="shared" si="359"/>
        <v>0</v>
      </c>
      <c r="AH548">
        <f t="shared" si="360"/>
        <v>0</v>
      </c>
      <c r="AI548">
        <f t="shared" si="361"/>
        <v>0</v>
      </c>
      <c r="AJ548" s="19">
        <f t="shared" si="373"/>
        <v>0</v>
      </c>
      <c r="AK548">
        <f t="shared" si="362"/>
        <v>0</v>
      </c>
      <c r="AL548">
        <f t="shared" si="363"/>
        <v>0</v>
      </c>
      <c r="AM548">
        <f t="shared" si="364"/>
        <v>0</v>
      </c>
      <c r="AN548">
        <f t="shared" si="365"/>
        <v>0</v>
      </c>
      <c r="AO548">
        <f t="shared" si="366"/>
        <v>0</v>
      </c>
      <c r="AP548">
        <f t="shared" si="367"/>
        <v>0</v>
      </c>
      <c r="AQ548">
        <f t="shared" si="368"/>
        <v>0</v>
      </c>
      <c r="AR548" s="125">
        <f t="shared" si="374"/>
        <v>0</v>
      </c>
      <c r="AS548">
        <f t="shared" si="369"/>
        <v>0</v>
      </c>
    </row>
    <row r="549" spans="5:45" x14ac:dyDescent="0.3">
      <c r="E549" s="5">
        <f t="shared" si="375"/>
        <v>0</v>
      </c>
      <c r="F549">
        <f t="shared" si="335"/>
        <v>0</v>
      </c>
      <c r="G549">
        <f t="shared" si="336"/>
        <v>0</v>
      </c>
      <c r="H549">
        <f t="shared" si="337"/>
        <v>0</v>
      </c>
      <c r="I549">
        <f t="shared" si="338"/>
        <v>0</v>
      </c>
      <c r="J549">
        <f t="shared" si="339"/>
        <v>0</v>
      </c>
      <c r="K549">
        <f t="shared" si="340"/>
        <v>0</v>
      </c>
      <c r="L549" s="31">
        <f t="shared" si="370"/>
        <v>0</v>
      </c>
      <c r="M549">
        <f t="shared" si="341"/>
        <v>0</v>
      </c>
      <c r="N549">
        <f t="shared" si="342"/>
        <v>0</v>
      </c>
      <c r="O549">
        <f t="shared" si="343"/>
        <v>0</v>
      </c>
      <c r="P549">
        <f t="shared" si="344"/>
        <v>0</v>
      </c>
      <c r="Q549">
        <f t="shared" si="345"/>
        <v>0</v>
      </c>
      <c r="R549">
        <f t="shared" si="346"/>
        <v>0</v>
      </c>
      <c r="S549">
        <f t="shared" si="347"/>
        <v>0</v>
      </c>
      <c r="T549" s="27">
        <f t="shared" si="371"/>
        <v>0</v>
      </c>
      <c r="U549">
        <f t="shared" si="348"/>
        <v>0</v>
      </c>
      <c r="V549">
        <f t="shared" si="349"/>
        <v>0</v>
      </c>
      <c r="W549">
        <f t="shared" si="350"/>
        <v>0</v>
      </c>
      <c r="X549">
        <f t="shared" si="351"/>
        <v>0</v>
      </c>
      <c r="Y549">
        <f t="shared" si="352"/>
        <v>0</v>
      </c>
      <c r="Z549">
        <f t="shared" si="353"/>
        <v>0</v>
      </c>
      <c r="AA549">
        <f t="shared" si="354"/>
        <v>0</v>
      </c>
      <c r="AB549" s="23">
        <f t="shared" si="372"/>
        <v>0</v>
      </c>
      <c r="AC549">
        <f t="shared" si="355"/>
        <v>0</v>
      </c>
      <c r="AD549">
        <f t="shared" si="356"/>
        <v>0</v>
      </c>
      <c r="AE549">
        <f t="shared" si="357"/>
        <v>0</v>
      </c>
      <c r="AF549">
        <f t="shared" si="358"/>
        <v>0</v>
      </c>
      <c r="AG549">
        <f t="shared" si="359"/>
        <v>0</v>
      </c>
      <c r="AH549">
        <f t="shared" si="360"/>
        <v>0</v>
      </c>
      <c r="AI549">
        <f t="shared" si="361"/>
        <v>0</v>
      </c>
      <c r="AJ549" s="19">
        <f t="shared" si="373"/>
        <v>0</v>
      </c>
      <c r="AK549">
        <f t="shared" si="362"/>
        <v>0</v>
      </c>
      <c r="AL549">
        <f t="shared" si="363"/>
        <v>0</v>
      </c>
      <c r="AM549">
        <f t="shared" si="364"/>
        <v>0</v>
      </c>
      <c r="AN549">
        <f t="shared" si="365"/>
        <v>0</v>
      </c>
      <c r="AO549">
        <f t="shared" si="366"/>
        <v>0</v>
      </c>
      <c r="AP549">
        <f t="shared" si="367"/>
        <v>0</v>
      </c>
      <c r="AQ549">
        <f t="shared" si="368"/>
        <v>0</v>
      </c>
      <c r="AR549" s="125">
        <f t="shared" si="374"/>
        <v>0</v>
      </c>
      <c r="AS549">
        <f t="shared" si="369"/>
        <v>0</v>
      </c>
    </row>
    <row r="550" spans="5:45" x14ac:dyDescent="0.3">
      <c r="E550" s="5">
        <f t="shared" si="375"/>
        <v>0</v>
      </c>
      <c r="F550">
        <f t="shared" si="335"/>
        <v>0</v>
      </c>
      <c r="G550">
        <f t="shared" si="336"/>
        <v>0</v>
      </c>
      <c r="H550">
        <f t="shared" si="337"/>
        <v>0</v>
      </c>
      <c r="I550">
        <f t="shared" si="338"/>
        <v>0</v>
      </c>
      <c r="J550">
        <f t="shared" si="339"/>
        <v>0</v>
      </c>
      <c r="K550">
        <f t="shared" si="340"/>
        <v>0</v>
      </c>
      <c r="L550" s="31">
        <f t="shared" si="370"/>
        <v>0</v>
      </c>
      <c r="M550">
        <f t="shared" si="341"/>
        <v>0</v>
      </c>
      <c r="N550">
        <f t="shared" si="342"/>
        <v>0</v>
      </c>
      <c r="O550">
        <f t="shared" si="343"/>
        <v>0</v>
      </c>
      <c r="P550">
        <f t="shared" si="344"/>
        <v>0</v>
      </c>
      <c r="Q550">
        <f t="shared" si="345"/>
        <v>0</v>
      </c>
      <c r="R550">
        <f t="shared" si="346"/>
        <v>0</v>
      </c>
      <c r="S550">
        <f t="shared" si="347"/>
        <v>0</v>
      </c>
      <c r="T550" s="27">
        <f t="shared" si="371"/>
        <v>0</v>
      </c>
      <c r="U550">
        <f t="shared" si="348"/>
        <v>0</v>
      </c>
      <c r="V550">
        <f t="shared" si="349"/>
        <v>0</v>
      </c>
      <c r="W550">
        <f t="shared" si="350"/>
        <v>0</v>
      </c>
      <c r="X550">
        <f t="shared" si="351"/>
        <v>0</v>
      </c>
      <c r="Y550">
        <f t="shared" si="352"/>
        <v>0</v>
      </c>
      <c r="Z550">
        <f t="shared" si="353"/>
        <v>0</v>
      </c>
      <c r="AA550">
        <f t="shared" si="354"/>
        <v>0</v>
      </c>
      <c r="AB550" s="23">
        <f t="shared" si="372"/>
        <v>0</v>
      </c>
      <c r="AC550">
        <f t="shared" si="355"/>
        <v>0</v>
      </c>
      <c r="AD550">
        <f t="shared" si="356"/>
        <v>0</v>
      </c>
      <c r="AE550">
        <f t="shared" si="357"/>
        <v>0</v>
      </c>
      <c r="AF550">
        <f t="shared" si="358"/>
        <v>0</v>
      </c>
      <c r="AG550">
        <f t="shared" si="359"/>
        <v>0</v>
      </c>
      <c r="AH550">
        <f t="shared" si="360"/>
        <v>0</v>
      </c>
      <c r="AI550">
        <f t="shared" si="361"/>
        <v>0</v>
      </c>
      <c r="AJ550" s="19">
        <f t="shared" si="373"/>
        <v>0</v>
      </c>
      <c r="AK550">
        <f t="shared" si="362"/>
        <v>0</v>
      </c>
      <c r="AL550">
        <f t="shared" si="363"/>
        <v>0</v>
      </c>
      <c r="AM550">
        <f t="shared" si="364"/>
        <v>0</v>
      </c>
      <c r="AN550">
        <f t="shared" si="365"/>
        <v>0</v>
      </c>
      <c r="AO550">
        <f t="shared" si="366"/>
        <v>0</v>
      </c>
      <c r="AP550">
        <f t="shared" si="367"/>
        <v>0</v>
      </c>
      <c r="AQ550">
        <f t="shared" si="368"/>
        <v>0</v>
      </c>
      <c r="AR550" s="125">
        <f t="shared" si="374"/>
        <v>0</v>
      </c>
      <c r="AS550">
        <f t="shared" si="369"/>
        <v>0</v>
      </c>
    </row>
    <row r="551" spans="5:45" x14ac:dyDescent="0.3">
      <c r="E551" s="5">
        <f t="shared" si="375"/>
        <v>0</v>
      </c>
      <c r="F551">
        <f t="shared" si="335"/>
        <v>0</v>
      </c>
      <c r="G551">
        <f t="shared" si="336"/>
        <v>0</v>
      </c>
      <c r="H551">
        <f t="shared" si="337"/>
        <v>0</v>
      </c>
      <c r="I551">
        <f t="shared" si="338"/>
        <v>0</v>
      </c>
      <c r="J551">
        <f t="shared" si="339"/>
        <v>0</v>
      </c>
      <c r="K551">
        <f t="shared" si="340"/>
        <v>0</v>
      </c>
      <c r="L551" s="31">
        <f t="shared" si="370"/>
        <v>0</v>
      </c>
      <c r="M551">
        <f t="shared" si="341"/>
        <v>0</v>
      </c>
      <c r="N551">
        <f t="shared" si="342"/>
        <v>0</v>
      </c>
      <c r="O551">
        <f t="shared" si="343"/>
        <v>0</v>
      </c>
      <c r="P551">
        <f t="shared" si="344"/>
        <v>0</v>
      </c>
      <c r="Q551">
        <f t="shared" si="345"/>
        <v>0</v>
      </c>
      <c r="R551">
        <f t="shared" si="346"/>
        <v>0</v>
      </c>
      <c r="S551">
        <f t="shared" si="347"/>
        <v>0</v>
      </c>
      <c r="T551" s="27">
        <f t="shared" si="371"/>
        <v>0</v>
      </c>
      <c r="U551">
        <f t="shared" si="348"/>
        <v>0</v>
      </c>
      <c r="V551">
        <f t="shared" si="349"/>
        <v>0</v>
      </c>
      <c r="W551">
        <f t="shared" si="350"/>
        <v>0</v>
      </c>
      <c r="X551">
        <f t="shared" si="351"/>
        <v>0</v>
      </c>
      <c r="Y551">
        <f t="shared" si="352"/>
        <v>0</v>
      </c>
      <c r="Z551">
        <f t="shared" si="353"/>
        <v>0</v>
      </c>
      <c r="AA551">
        <f t="shared" si="354"/>
        <v>0</v>
      </c>
      <c r="AB551" s="23">
        <f t="shared" si="372"/>
        <v>0</v>
      </c>
      <c r="AC551">
        <f t="shared" si="355"/>
        <v>0</v>
      </c>
      <c r="AD551">
        <f t="shared" si="356"/>
        <v>0</v>
      </c>
      <c r="AE551">
        <f t="shared" si="357"/>
        <v>0</v>
      </c>
      <c r="AF551">
        <f t="shared" si="358"/>
        <v>0</v>
      </c>
      <c r="AG551">
        <f t="shared" si="359"/>
        <v>0</v>
      </c>
      <c r="AH551">
        <f t="shared" si="360"/>
        <v>0</v>
      </c>
      <c r="AI551">
        <f t="shared" si="361"/>
        <v>0</v>
      </c>
      <c r="AJ551" s="19">
        <f t="shared" si="373"/>
        <v>0</v>
      </c>
      <c r="AK551">
        <f t="shared" si="362"/>
        <v>0</v>
      </c>
      <c r="AL551">
        <f t="shared" si="363"/>
        <v>0</v>
      </c>
      <c r="AM551">
        <f t="shared" si="364"/>
        <v>0</v>
      </c>
      <c r="AN551">
        <f t="shared" si="365"/>
        <v>0</v>
      </c>
      <c r="AO551">
        <f t="shared" si="366"/>
        <v>0</v>
      </c>
      <c r="AP551">
        <f t="shared" si="367"/>
        <v>0</v>
      </c>
      <c r="AQ551">
        <f t="shared" si="368"/>
        <v>0</v>
      </c>
      <c r="AR551" s="125">
        <f t="shared" si="374"/>
        <v>0</v>
      </c>
      <c r="AS551">
        <f t="shared" si="369"/>
        <v>0</v>
      </c>
    </row>
    <row r="552" spans="5:45" x14ac:dyDescent="0.3">
      <c r="E552" s="5">
        <f t="shared" si="375"/>
        <v>0</v>
      </c>
      <c r="F552">
        <f t="shared" si="335"/>
        <v>0</v>
      </c>
      <c r="G552">
        <f t="shared" si="336"/>
        <v>0</v>
      </c>
      <c r="H552">
        <f t="shared" si="337"/>
        <v>0</v>
      </c>
      <c r="I552">
        <f t="shared" si="338"/>
        <v>0</v>
      </c>
      <c r="J552">
        <f t="shared" si="339"/>
        <v>0</v>
      </c>
      <c r="K552">
        <f t="shared" si="340"/>
        <v>0</v>
      </c>
      <c r="L552" s="31">
        <f t="shared" si="370"/>
        <v>0</v>
      </c>
      <c r="M552">
        <f t="shared" si="341"/>
        <v>0</v>
      </c>
      <c r="N552">
        <f t="shared" si="342"/>
        <v>0</v>
      </c>
      <c r="O552">
        <f t="shared" si="343"/>
        <v>0</v>
      </c>
      <c r="P552">
        <f t="shared" si="344"/>
        <v>0</v>
      </c>
      <c r="Q552">
        <f t="shared" si="345"/>
        <v>0</v>
      </c>
      <c r="R552">
        <f t="shared" si="346"/>
        <v>0</v>
      </c>
      <c r="S552">
        <f t="shared" si="347"/>
        <v>0</v>
      </c>
      <c r="T552" s="27">
        <f t="shared" si="371"/>
        <v>0</v>
      </c>
      <c r="U552">
        <f t="shared" si="348"/>
        <v>0</v>
      </c>
      <c r="V552">
        <f t="shared" si="349"/>
        <v>0</v>
      </c>
      <c r="W552">
        <f t="shared" si="350"/>
        <v>0</v>
      </c>
      <c r="X552">
        <f t="shared" si="351"/>
        <v>0</v>
      </c>
      <c r="Y552">
        <f t="shared" si="352"/>
        <v>0</v>
      </c>
      <c r="Z552">
        <f t="shared" si="353"/>
        <v>0</v>
      </c>
      <c r="AA552">
        <f t="shared" si="354"/>
        <v>0</v>
      </c>
      <c r="AB552" s="23">
        <f t="shared" si="372"/>
        <v>0</v>
      </c>
      <c r="AC552">
        <f t="shared" si="355"/>
        <v>0</v>
      </c>
      <c r="AD552">
        <f t="shared" si="356"/>
        <v>0</v>
      </c>
      <c r="AE552">
        <f t="shared" si="357"/>
        <v>0</v>
      </c>
      <c r="AF552">
        <f t="shared" si="358"/>
        <v>0</v>
      </c>
      <c r="AG552">
        <f t="shared" si="359"/>
        <v>0</v>
      </c>
      <c r="AH552">
        <f t="shared" si="360"/>
        <v>0</v>
      </c>
      <c r="AI552">
        <f t="shared" si="361"/>
        <v>0</v>
      </c>
      <c r="AJ552" s="19">
        <f t="shared" si="373"/>
        <v>0</v>
      </c>
      <c r="AK552">
        <f t="shared" si="362"/>
        <v>0</v>
      </c>
      <c r="AL552">
        <f t="shared" si="363"/>
        <v>0</v>
      </c>
      <c r="AM552">
        <f t="shared" si="364"/>
        <v>0</v>
      </c>
      <c r="AN552">
        <f t="shared" si="365"/>
        <v>0</v>
      </c>
      <c r="AO552">
        <f t="shared" si="366"/>
        <v>0</v>
      </c>
      <c r="AP552">
        <f t="shared" si="367"/>
        <v>0</v>
      </c>
      <c r="AQ552">
        <f t="shared" si="368"/>
        <v>0</v>
      </c>
      <c r="AR552" s="125">
        <f t="shared" si="374"/>
        <v>0</v>
      </c>
      <c r="AS552">
        <f t="shared" si="369"/>
        <v>0</v>
      </c>
    </row>
    <row r="553" spans="5:45" x14ac:dyDescent="0.3">
      <c r="E553" s="5">
        <f t="shared" si="375"/>
        <v>0</v>
      </c>
      <c r="F553">
        <f t="shared" si="335"/>
        <v>0</v>
      </c>
      <c r="G553">
        <f t="shared" si="336"/>
        <v>0</v>
      </c>
      <c r="H553">
        <f t="shared" si="337"/>
        <v>0</v>
      </c>
      <c r="I553">
        <f t="shared" si="338"/>
        <v>0</v>
      </c>
      <c r="J553">
        <f t="shared" si="339"/>
        <v>0</v>
      </c>
      <c r="K553">
        <f t="shared" si="340"/>
        <v>0</v>
      </c>
      <c r="L553" s="31">
        <f t="shared" si="370"/>
        <v>0</v>
      </c>
      <c r="M553">
        <f t="shared" si="341"/>
        <v>0</v>
      </c>
      <c r="N553">
        <f t="shared" si="342"/>
        <v>0</v>
      </c>
      <c r="O553">
        <f t="shared" si="343"/>
        <v>0</v>
      </c>
      <c r="P553">
        <f t="shared" si="344"/>
        <v>0</v>
      </c>
      <c r="Q553">
        <f t="shared" si="345"/>
        <v>0</v>
      </c>
      <c r="R553">
        <f t="shared" si="346"/>
        <v>0</v>
      </c>
      <c r="S553">
        <f t="shared" si="347"/>
        <v>0</v>
      </c>
      <c r="T553" s="27">
        <f t="shared" si="371"/>
        <v>0</v>
      </c>
      <c r="U553">
        <f t="shared" si="348"/>
        <v>0</v>
      </c>
      <c r="V553">
        <f t="shared" si="349"/>
        <v>0</v>
      </c>
      <c r="W553">
        <f t="shared" si="350"/>
        <v>0</v>
      </c>
      <c r="X553">
        <f t="shared" si="351"/>
        <v>0</v>
      </c>
      <c r="Y553">
        <f t="shared" si="352"/>
        <v>0</v>
      </c>
      <c r="Z553">
        <f t="shared" si="353"/>
        <v>0</v>
      </c>
      <c r="AA553">
        <f t="shared" si="354"/>
        <v>0</v>
      </c>
      <c r="AB553" s="23">
        <f t="shared" si="372"/>
        <v>0</v>
      </c>
      <c r="AC553">
        <f t="shared" si="355"/>
        <v>0</v>
      </c>
      <c r="AD553">
        <f t="shared" si="356"/>
        <v>0</v>
      </c>
      <c r="AE553">
        <f t="shared" si="357"/>
        <v>0</v>
      </c>
      <c r="AF553">
        <f t="shared" si="358"/>
        <v>0</v>
      </c>
      <c r="AG553">
        <f t="shared" si="359"/>
        <v>0</v>
      </c>
      <c r="AH553">
        <f t="shared" si="360"/>
        <v>0</v>
      </c>
      <c r="AI553">
        <f t="shared" si="361"/>
        <v>0</v>
      </c>
      <c r="AJ553" s="19">
        <f t="shared" si="373"/>
        <v>0</v>
      </c>
      <c r="AK553">
        <f t="shared" si="362"/>
        <v>0</v>
      </c>
      <c r="AL553">
        <f t="shared" si="363"/>
        <v>0</v>
      </c>
      <c r="AM553">
        <f t="shared" si="364"/>
        <v>0</v>
      </c>
      <c r="AN553">
        <f t="shared" si="365"/>
        <v>0</v>
      </c>
      <c r="AO553">
        <f t="shared" si="366"/>
        <v>0</v>
      </c>
      <c r="AP553">
        <f t="shared" si="367"/>
        <v>0</v>
      </c>
      <c r="AQ553">
        <f t="shared" si="368"/>
        <v>0</v>
      </c>
      <c r="AR553" s="125">
        <f t="shared" si="374"/>
        <v>0</v>
      </c>
      <c r="AS553">
        <f t="shared" si="369"/>
        <v>0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6:H12"/>
  <sheetViews>
    <sheetView workbookViewId="0">
      <selection activeCell="B29" sqref="B29"/>
    </sheetView>
  </sheetViews>
  <sheetFormatPr baseColWidth="10" defaultRowHeight="14.4" x14ac:dyDescent="0.3"/>
  <cols>
    <col min="2" max="2" width="13.33203125" bestFit="1" customWidth="1"/>
    <col min="5" max="6" width="14.21875" bestFit="1" customWidth="1"/>
    <col min="8" max="8" width="14.21875" bestFit="1" customWidth="1"/>
  </cols>
  <sheetData>
    <row r="6" spans="4:8" x14ac:dyDescent="0.3">
      <c r="E6" t="s">
        <v>1547</v>
      </c>
      <c r="F6" t="s">
        <v>1548</v>
      </c>
      <c r="G6" t="s">
        <v>1549</v>
      </c>
      <c r="H6" t="s">
        <v>1550</v>
      </c>
    </row>
    <row r="7" spans="4:8" x14ac:dyDescent="0.3">
      <c r="D7" t="s">
        <v>1653</v>
      </c>
      <c r="E7">
        <v>647000</v>
      </c>
      <c r="F7">
        <v>703999</v>
      </c>
      <c r="G7">
        <v>8</v>
      </c>
      <c r="H7">
        <f>F7*G7%-F7</f>
        <v>-647679.07999999996</v>
      </c>
    </row>
    <row r="8" spans="4:8" x14ac:dyDescent="0.3">
      <c r="D8" t="s">
        <v>1654</v>
      </c>
      <c r="E8">
        <v>695000</v>
      </c>
      <c r="F8">
        <v>754999</v>
      </c>
      <c r="G8">
        <v>8</v>
      </c>
      <c r="H8">
        <f t="shared" ref="H8:H12" si="0">F8*G8%-F8</f>
        <v>-694599.08</v>
      </c>
    </row>
    <row r="9" spans="4:8" x14ac:dyDescent="0.3">
      <c r="D9" t="s">
        <v>1655</v>
      </c>
      <c r="E9">
        <v>757199</v>
      </c>
      <c r="F9">
        <v>822999</v>
      </c>
      <c r="G9">
        <v>8</v>
      </c>
      <c r="H9">
        <f t="shared" si="0"/>
        <v>-757159.08</v>
      </c>
    </row>
    <row r="10" spans="4:8" x14ac:dyDescent="0.3">
      <c r="D10" t="s">
        <v>1656</v>
      </c>
      <c r="E10">
        <v>839699</v>
      </c>
      <c r="F10">
        <v>912709</v>
      </c>
      <c r="G10">
        <v>8</v>
      </c>
      <c r="H10">
        <f t="shared" si="0"/>
        <v>-839692.28</v>
      </c>
    </row>
    <row r="11" spans="4:8" x14ac:dyDescent="0.3">
      <c r="D11" t="s">
        <v>1657</v>
      </c>
      <c r="E11">
        <v>244300</v>
      </c>
      <c r="F11">
        <v>265499</v>
      </c>
      <c r="G11">
        <v>8</v>
      </c>
      <c r="H11">
        <f t="shared" si="0"/>
        <v>-244259.08</v>
      </c>
    </row>
    <row r="12" spans="4:8" x14ac:dyDescent="0.3">
      <c r="D12" t="s">
        <v>1658</v>
      </c>
      <c r="E12">
        <v>1043699</v>
      </c>
      <c r="F12">
        <v>1133999</v>
      </c>
      <c r="G12">
        <v>8</v>
      </c>
      <c r="H12">
        <f t="shared" si="0"/>
        <v>-1043279.08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40"/>
  <sheetViews>
    <sheetView topLeftCell="A19" workbookViewId="0">
      <selection activeCell="F45" sqref="F45"/>
    </sheetView>
  </sheetViews>
  <sheetFormatPr baseColWidth="10" defaultColWidth="9.109375" defaultRowHeight="14.4" x14ac:dyDescent="0.3"/>
  <cols>
    <col min="1" max="1" width="7.88671875" bestFit="1" customWidth="1"/>
    <col min="2" max="2" width="13" customWidth="1"/>
    <col min="3" max="3" width="11.21875" bestFit="1" customWidth="1"/>
    <col min="4" max="4" width="3.44140625" bestFit="1" customWidth="1"/>
    <col min="5" max="6" width="5.33203125" bestFit="1" customWidth="1"/>
    <col min="7" max="7" width="31.88671875" customWidth="1"/>
    <col min="8" max="8" width="5.6640625" customWidth="1"/>
    <col min="9" max="10" width="11.109375" bestFit="1" customWidth="1"/>
    <col min="11" max="11" width="6" bestFit="1" customWidth="1"/>
    <col min="12" max="13" width="10.33203125" bestFit="1" customWidth="1"/>
    <col min="14" max="14" width="14.88671875" bestFit="1" customWidth="1"/>
    <col min="15" max="15" width="6.6640625" bestFit="1" customWidth="1"/>
    <col min="16" max="16" width="10.5546875" bestFit="1" customWidth="1"/>
    <col min="17" max="17" width="6.109375" bestFit="1" customWidth="1"/>
  </cols>
  <sheetData>
    <row r="1" spans="1:17" hidden="1" x14ac:dyDescent="0.3"/>
    <row r="2" spans="1:17" hidden="1" x14ac:dyDescent="0.3"/>
    <row r="3" spans="1:17" hidden="1" x14ac:dyDescent="0.3">
      <c r="G3" t="s">
        <v>902</v>
      </c>
      <c r="H3">
        <v>0</v>
      </c>
      <c r="J3">
        <v>100</v>
      </c>
    </row>
    <row r="4" spans="1:17" hidden="1" x14ac:dyDescent="0.3">
      <c r="B4" t="s">
        <v>1189</v>
      </c>
      <c r="G4" t="s">
        <v>903</v>
      </c>
      <c r="H4">
        <v>0</v>
      </c>
    </row>
    <row r="5" spans="1:17" hidden="1" x14ac:dyDescent="0.3">
      <c r="B5" t="s">
        <v>904</v>
      </c>
      <c r="G5" t="s">
        <v>1237</v>
      </c>
      <c r="H5">
        <v>4.84</v>
      </c>
    </row>
    <row r="6" spans="1:17" hidden="1" x14ac:dyDescent="0.3">
      <c r="B6" t="s">
        <v>905</v>
      </c>
      <c r="G6" t="s">
        <v>1233</v>
      </c>
      <c r="H6">
        <v>9.68</v>
      </c>
    </row>
    <row r="7" spans="1:17" hidden="1" x14ac:dyDescent="0.3">
      <c r="B7" t="s">
        <v>906</v>
      </c>
      <c r="G7" t="s">
        <v>1234</v>
      </c>
      <c r="H7">
        <v>15.851000000000001</v>
      </c>
    </row>
    <row r="8" spans="1:17" hidden="1" x14ac:dyDescent="0.3">
      <c r="B8" t="s">
        <v>907</v>
      </c>
      <c r="G8" t="s">
        <v>1236</v>
      </c>
      <c r="H8">
        <v>21.658999999999999</v>
      </c>
    </row>
    <row r="9" spans="1:17" hidden="1" x14ac:dyDescent="0.3">
      <c r="B9" t="s">
        <v>908</v>
      </c>
      <c r="G9" t="s">
        <v>1235</v>
      </c>
      <c r="H9">
        <v>27.466999999999999</v>
      </c>
    </row>
    <row r="10" spans="1:17" hidden="1" x14ac:dyDescent="0.3">
      <c r="B10" t="s">
        <v>909</v>
      </c>
      <c r="G10" t="s">
        <v>1231</v>
      </c>
      <c r="H10">
        <v>8.5909999999999993</v>
      </c>
    </row>
    <row r="11" spans="1:17" hidden="1" x14ac:dyDescent="0.3">
      <c r="B11" t="s">
        <v>910</v>
      </c>
      <c r="G11" t="s">
        <v>1232</v>
      </c>
      <c r="H11">
        <v>16.335000000000001</v>
      </c>
    </row>
    <row r="12" spans="1:17" hidden="1" x14ac:dyDescent="0.3"/>
    <row r="13" spans="1:17" x14ac:dyDescent="0.3">
      <c r="A13" t="s">
        <v>0</v>
      </c>
      <c r="B13" t="s">
        <v>1</v>
      </c>
      <c r="C13" t="s">
        <v>918</v>
      </c>
      <c r="D13" t="s">
        <v>921</v>
      </c>
      <c r="E13" t="s">
        <v>913</v>
      </c>
      <c r="F13" t="s">
        <v>914</v>
      </c>
      <c r="G13" t="s">
        <v>915</v>
      </c>
      <c r="H13" t="s">
        <v>920</v>
      </c>
      <c r="I13" t="s">
        <v>911</v>
      </c>
      <c r="J13" t="s">
        <v>912</v>
      </c>
      <c r="K13" t="s">
        <v>916</v>
      </c>
      <c r="L13" t="s">
        <v>919</v>
      </c>
      <c r="M13" t="s">
        <v>922</v>
      </c>
      <c r="N13" t="s">
        <v>917</v>
      </c>
      <c r="O13" t="s">
        <v>3</v>
      </c>
      <c r="P13" t="s">
        <v>2</v>
      </c>
    </row>
    <row r="14" spans="1:17" x14ac:dyDescent="0.3">
      <c r="A14" t="s">
        <v>157</v>
      </c>
      <c r="B14" t="s">
        <v>158</v>
      </c>
      <c r="C14">
        <v>52613</v>
      </c>
      <c r="D14">
        <v>3</v>
      </c>
      <c r="E14">
        <v>14.15</v>
      </c>
      <c r="F14">
        <f t="shared" ref="F14:F32" si="0">E14*1.21</f>
        <v>17.121500000000001</v>
      </c>
      <c r="G14" t="s">
        <v>903</v>
      </c>
      <c r="H14">
        <f t="shared" ref="H14:H32" si="1">(IF(G14=$G$3,$H$3)+IF(G14=$G$4,$H$4)+IF(G14=$G$5,$H$5)+IF(G14=$G$6,$H$6)+IF(G14=$G$7,$H$7)+IF(G14=$G$8,$H$8)+IF(G14=$G$9,$H$9)+IF(G14=$G$10,$H$10)+IF(G14=$G$11,$H$11))</f>
        <v>0</v>
      </c>
      <c r="I14">
        <f t="shared" ref="I14:I32" si="2">(C14/(($J$3-D14)/100))</f>
        <v>54240.206185567011</v>
      </c>
      <c r="J14">
        <f t="shared" ref="J14:J32" si="3">(C14/(($J$3-D14)/100-(0.08)))</f>
        <v>59115.730337078654</v>
      </c>
      <c r="K14">
        <f t="shared" ref="K14:K32" si="4">(D14+8+1.2)+(F14+H14)</f>
        <v>29.3215</v>
      </c>
      <c r="L14">
        <v>11350</v>
      </c>
      <c r="M14">
        <f t="shared" ref="M14:M32" si="5">L14*1.21</f>
        <v>13733.5</v>
      </c>
      <c r="N14">
        <f t="shared" ref="N14:N32" si="6">C14/((100-K14)/100)+M14</f>
        <v>88173.393319750699</v>
      </c>
      <c r="O14" t="s">
        <v>35</v>
      </c>
      <c r="P14" t="s">
        <v>78</v>
      </c>
    </row>
    <row r="15" spans="1:17" x14ac:dyDescent="0.3">
      <c r="A15" t="s">
        <v>1217</v>
      </c>
      <c r="B15" t="s">
        <v>1222</v>
      </c>
      <c r="C15">
        <v>58993</v>
      </c>
      <c r="D15">
        <v>10</v>
      </c>
      <c r="E15">
        <v>14.15</v>
      </c>
      <c r="F15">
        <f t="shared" si="0"/>
        <v>17.121500000000001</v>
      </c>
      <c r="G15" t="s">
        <v>903</v>
      </c>
      <c r="H15">
        <f t="shared" si="1"/>
        <v>0</v>
      </c>
      <c r="I15">
        <f t="shared" si="2"/>
        <v>65547.777777777781</v>
      </c>
      <c r="J15">
        <f t="shared" si="3"/>
        <v>71942.682926829264</v>
      </c>
      <c r="K15">
        <f t="shared" si="4"/>
        <v>36.3215</v>
      </c>
      <c r="L15">
        <v>11350</v>
      </c>
      <c r="M15">
        <f t="shared" si="5"/>
        <v>13733.5</v>
      </c>
      <c r="N15">
        <f t="shared" si="6"/>
        <v>106375.44351311667</v>
      </c>
      <c r="O15" t="s">
        <v>35</v>
      </c>
      <c r="P15" t="s">
        <v>78</v>
      </c>
      <c r="Q15">
        <v>212000</v>
      </c>
    </row>
    <row r="16" spans="1:17" x14ac:dyDescent="0.3">
      <c r="A16" t="s">
        <v>1218</v>
      </c>
      <c r="B16" t="s">
        <v>1223</v>
      </c>
      <c r="C16">
        <v>58993</v>
      </c>
      <c r="D16">
        <v>10</v>
      </c>
      <c r="E16">
        <v>14.15</v>
      </c>
      <c r="F16">
        <f t="shared" si="0"/>
        <v>17.121500000000001</v>
      </c>
      <c r="G16" t="s">
        <v>903</v>
      </c>
      <c r="H16">
        <f t="shared" si="1"/>
        <v>0</v>
      </c>
      <c r="I16">
        <f t="shared" si="2"/>
        <v>65547.777777777781</v>
      </c>
      <c r="J16">
        <f t="shared" si="3"/>
        <v>71942.682926829264</v>
      </c>
      <c r="K16">
        <f t="shared" si="4"/>
        <v>36.3215</v>
      </c>
      <c r="L16">
        <v>11350</v>
      </c>
      <c r="M16">
        <f t="shared" si="5"/>
        <v>13733.5</v>
      </c>
      <c r="N16">
        <f t="shared" si="6"/>
        <v>106375.44351311667</v>
      </c>
      <c r="O16" t="s">
        <v>35</v>
      </c>
      <c r="P16" t="s">
        <v>78</v>
      </c>
      <c r="Q16">
        <v>212000</v>
      </c>
    </row>
    <row r="17" spans="1:17" x14ac:dyDescent="0.3">
      <c r="A17" t="s">
        <v>1219</v>
      </c>
      <c r="B17" t="s">
        <v>1224</v>
      </c>
      <c r="C17">
        <v>35527</v>
      </c>
      <c r="D17">
        <v>3</v>
      </c>
      <c r="E17">
        <v>14.15</v>
      </c>
      <c r="F17">
        <f t="shared" si="0"/>
        <v>17.121500000000001</v>
      </c>
      <c r="G17" t="s">
        <v>903</v>
      </c>
      <c r="H17">
        <f t="shared" si="1"/>
        <v>0</v>
      </c>
      <c r="I17">
        <f t="shared" si="2"/>
        <v>36625.773195876289</v>
      </c>
      <c r="J17">
        <f t="shared" si="3"/>
        <v>39917.97752808989</v>
      </c>
      <c r="K17">
        <f t="shared" si="4"/>
        <v>29.3215</v>
      </c>
      <c r="L17">
        <v>11350</v>
      </c>
      <c r="M17">
        <f t="shared" si="5"/>
        <v>13733.5</v>
      </c>
      <c r="N17">
        <f t="shared" si="6"/>
        <v>63999.139480181388</v>
      </c>
      <c r="O17" t="s">
        <v>35</v>
      </c>
      <c r="P17" t="s">
        <v>78</v>
      </c>
      <c r="Q17">
        <v>118000</v>
      </c>
    </row>
    <row r="18" spans="1:17" x14ac:dyDescent="0.3">
      <c r="A18" t="s">
        <v>1220</v>
      </c>
      <c r="B18" t="s">
        <v>1225</v>
      </c>
      <c r="C18">
        <v>43387</v>
      </c>
      <c r="D18">
        <v>10</v>
      </c>
      <c r="E18">
        <v>14.15</v>
      </c>
      <c r="F18">
        <f t="shared" si="0"/>
        <v>17.121500000000001</v>
      </c>
      <c r="G18" t="s">
        <v>903</v>
      </c>
      <c r="H18">
        <f t="shared" si="1"/>
        <v>0</v>
      </c>
      <c r="I18">
        <f t="shared" si="2"/>
        <v>48207.777777777774</v>
      </c>
      <c r="J18">
        <f t="shared" si="3"/>
        <v>52910.975609756097</v>
      </c>
      <c r="K18">
        <f t="shared" si="4"/>
        <v>36.3215</v>
      </c>
      <c r="L18">
        <v>11350</v>
      </c>
      <c r="M18">
        <f t="shared" si="5"/>
        <v>13733.5</v>
      </c>
      <c r="N18">
        <f t="shared" si="6"/>
        <v>81867.956684752309</v>
      </c>
      <c r="O18" t="s">
        <v>35</v>
      </c>
      <c r="P18" t="s">
        <v>78</v>
      </c>
      <c r="Q18">
        <v>150000</v>
      </c>
    </row>
    <row r="19" spans="1:17" x14ac:dyDescent="0.3">
      <c r="A19" t="s">
        <v>1221</v>
      </c>
      <c r="B19" t="s">
        <v>1226</v>
      </c>
      <c r="C19">
        <v>43387</v>
      </c>
      <c r="D19">
        <v>10</v>
      </c>
      <c r="E19">
        <v>14.15</v>
      </c>
      <c r="F19">
        <f t="shared" si="0"/>
        <v>17.121500000000001</v>
      </c>
      <c r="G19" t="s">
        <v>903</v>
      </c>
      <c r="H19">
        <f t="shared" si="1"/>
        <v>0</v>
      </c>
      <c r="I19">
        <f t="shared" si="2"/>
        <v>48207.777777777774</v>
      </c>
      <c r="J19">
        <f t="shared" si="3"/>
        <v>52910.975609756097</v>
      </c>
      <c r="K19">
        <f t="shared" si="4"/>
        <v>36.3215</v>
      </c>
      <c r="L19">
        <v>11350</v>
      </c>
      <c r="M19">
        <f t="shared" si="5"/>
        <v>13733.5</v>
      </c>
      <c r="N19">
        <f t="shared" si="6"/>
        <v>81867.956684752309</v>
      </c>
      <c r="O19" t="s">
        <v>35</v>
      </c>
      <c r="P19" t="s">
        <v>78</v>
      </c>
      <c r="Q19">
        <v>120000</v>
      </c>
    </row>
    <row r="20" spans="1:17" x14ac:dyDescent="0.3">
      <c r="A20" t="s">
        <v>1244</v>
      </c>
      <c r="B20" t="s">
        <v>196</v>
      </c>
      <c r="C20">
        <v>28631</v>
      </c>
      <c r="D20">
        <v>3</v>
      </c>
      <c r="E20">
        <v>14.15</v>
      </c>
      <c r="F20">
        <f t="shared" si="0"/>
        <v>17.121500000000001</v>
      </c>
      <c r="G20" t="s">
        <v>903</v>
      </c>
      <c r="H20">
        <f t="shared" si="1"/>
        <v>0</v>
      </c>
      <c r="I20">
        <f t="shared" si="2"/>
        <v>29516.494845360827</v>
      </c>
      <c r="J20">
        <f t="shared" si="3"/>
        <v>32169.662921348314</v>
      </c>
      <c r="K20">
        <f t="shared" si="4"/>
        <v>29.3215</v>
      </c>
      <c r="L20">
        <v>11350</v>
      </c>
      <c r="M20">
        <f t="shared" si="5"/>
        <v>13733.5</v>
      </c>
      <c r="N20">
        <f t="shared" si="6"/>
        <v>54242.282727420643</v>
      </c>
      <c r="O20" t="s">
        <v>35</v>
      </c>
      <c r="P20" t="s">
        <v>78</v>
      </c>
      <c r="Q20">
        <v>0</v>
      </c>
    </row>
    <row r="21" spans="1:17" x14ac:dyDescent="0.3">
      <c r="A21" t="s">
        <v>1240</v>
      </c>
      <c r="B21" t="s">
        <v>1241</v>
      </c>
      <c r="C21">
        <v>69587</v>
      </c>
      <c r="D21">
        <v>10</v>
      </c>
      <c r="E21">
        <v>14.15</v>
      </c>
      <c r="F21">
        <f t="shared" si="0"/>
        <v>17.121500000000001</v>
      </c>
      <c r="G21" t="s">
        <v>903</v>
      </c>
      <c r="H21">
        <f t="shared" si="1"/>
        <v>0</v>
      </c>
      <c r="I21">
        <f t="shared" si="2"/>
        <v>77318.888888888891</v>
      </c>
      <c r="J21">
        <f t="shared" si="3"/>
        <v>84862.195121951212</v>
      </c>
      <c r="K21">
        <f t="shared" si="4"/>
        <v>36.3215</v>
      </c>
      <c r="L21">
        <v>11350</v>
      </c>
      <c r="M21">
        <f t="shared" si="5"/>
        <v>13733.5</v>
      </c>
      <c r="N21">
        <f t="shared" si="6"/>
        <v>123012.14192780922</v>
      </c>
      <c r="O21" t="s">
        <v>35</v>
      </c>
      <c r="P21" t="s">
        <v>78</v>
      </c>
      <c r="Q21">
        <v>226000</v>
      </c>
    </row>
    <row r="22" spans="1:17" x14ac:dyDescent="0.3">
      <c r="A22" t="s">
        <v>1242</v>
      </c>
      <c r="B22" t="s">
        <v>1243</v>
      </c>
      <c r="C22">
        <v>39088</v>
      </c>
      <c r="D22">
        <v>10</v>
      </c>
      <c r="E22">
        <v>14.15</v>
      </c>
      <c r="F22">
        <f t="shared" si="0"/>
        <v>17.121500000000001</v>
      </c>
      <c r="G22" t="s">
        <v>903</v>
      </c>
      <c r="H22">
        <f t="shared" si="1"/>
        <v>0</v>
      </c>
      <c r="I22">
        <f t="shared" si="2"/>
        <v>43431.111111111109</v>
      </c>
      <c r="J22">
        <f t="shared" si="3"/>
        <v>47668.292682926825</v>
      </c>
      <c r="K22">
        <f t="shared" si="4"/>
        <v>36.3215</v>
      </c>
      <c r="L22">
        <v>11350</v>
      </c>
      <c r="M22">
        <f t="shared" si="5"/>
        <v>13733.5</v>
      </c>
      <c r="N22">
        <f t="shared" si="6"/>
        <v>75116.85544964156</v>
      </c>
      <c r="O22" t="s">
        <v>35</v>
      </c>
      <c r="P22" t="s">
        <v>78</v>
      </c>
      <c r="Q22">
        <v>125000</v>
      </c>
    </row>
    <row r="23" spans="1:17" x14ac:dyDescent="0.3">
      <c r="A23" t="s">
        <v>98</v>
      </c>
      <c r="B23" t="s">
        <v>99</v>
      </c>
      <c r="C23">
        <v>40555</v>
      </c>
      <c r="D23">
        <v>10</v>
      </c>
      <c r="E23">
        <v>14.15</v>
      </c>
      <c r="F23">
        <f t="shared" si="0"/>
        <v>17.121500000000001</v>
      </c>
      <c r="G23" t="s">
        <v>903</v>
      </c>
      <c r="H23">
        <f t="shared" si="1"/>
        <v>0</v>
      </c>
      <c r="I23">
        <f t="shared" si="2"/>
        <v>45061.111111111109</v>
      </c>
      <c r="J23">
        <f t="shared" si="3"/>
        <v>49457.317073170729</v>
      </c>
      <c r="K23">
        <f t="shared" si="4"/>
        <v>36.3215</v>
      </c>
      <c r="L23">
        <v>11350</v>
      </c>
      <c r="M23">
        <f t="shared" si="5"/>
        <v>13733.5</v>
      </c>
      <c r="N23">
        <f t="shared" si="6"/>
        <v>77420.615745502786</v>
      </c>
      <c r="O23" t="s">
        <v>35</v>
      </c>
      <c r="P23" t="s">
        <v>78</v>
      </c>
      <c r="Q23">
        <v>0</v>
      </c>
    </row>
    <row r="24" spans="1:17" x14ac:dyDescent="0.3">
      <c r="A24" t="s">
        <v>325</v>
      </c>
      <c r="B24" t="s">
        <v>326</v>
      </c>
      <c r="C24">
        <v>45913</v>
      </c>
      <c r="D24">
        <v>5</v>
      </c>
      <c r="E24">
        <v>14.15</v>
      </c>
      <c r="F24">
        <f t="shared" si="0"/>
        <v>17.121500000000001</v>
      </c>
      <c r="G24" t="s">
        <v>903</v>
      </c>
      <c r="H24">
        <f t="shared" si="1"/>
        <v>0</v>
      </c>
      <c r="I24">
        <f t="shared" si="2"/>
        <v>48329.473684210527</v>
      </c>
      <c r="J24">
        <f t="shared" si="3"/>
        <v>52773.563218390802</v>
      </c>
      <c r="K24">
        <f t="shared" si="4"/>
        <v>31.3215</v>
      </c>
      <c r="L24">
        <v>11350</v>
      </c>
      <c r="M24">
        <f t="shared" si="5"/>
        <v>13733.5</v>
      </c>
      <c r="N24">
        <f t="shared" si="6"/>
        <v>80585.571609018836</v>
      </c>
      <c r="O24" t="s">
        <v>35</v>
      </c>
      <c r="P24" t="s">
        <v>78</v>
      </c>
    </row>
    <row r="25" spans="1:17" x14ac:dyDescent="0.3">
      <c r="A25" t="s">
        <v>1245</v>
      </c>
      <c r="B25" t="s">
        <v>1248</v>
      </c>
      <c r="C25">
        <v>55670</v>
      </c>
      <c r="D25">
        <v>10</v>
      </c>
      <c r="E25">
        <v>14.15</v>
      </c>
      <c r="F25">
        <f t="shared" si="0"/>
        <v>17.121500000000001</v>
      </c>
      <c r="G25" t="s">
        <v>903</v>
      </c>
      <c r="H25">
        <f t="shared" si="1"/>
        <v>0</v>
      </c>
      <c r="I25">
        <f t="shared" si="2"/>
        <v>61855.555555555555</v>
      </c>
      <c r="J25">
        <f t="shared" si="3"/>
        <v>67890.243902439019</v>
      </c>
      <c r="K25">
        <f t="shared" si="4"/>
        <v>36.3215</v>
      </c>
      <c r="L25">
        <v>11350</v>
      </c>
      <c r="M25">
        <f t="shared" si="5"/>
        <v>13733.5</v>
      </c>
      <c r="N25">
        <f t="shared" si="6"/>
        <v>101157.04169774728</v>
      </c>
      <c r="O25" t="s">
        <v>35</v>
      </c>
      <c r="P25" t="s">
        <v>78</v>
      </c>
    </row>
    <row r="26" spans="1:17" x14ac:dyDescent="0.3">
      <c r="A26" t="s">
        <v>1257</v>
      </c>
      <c r="B26" t="s">
        <v>1258</v>
      </c>
      <c r="C26">
        <v>51722</v>
      </c>
      <c r="D26">
        <v>10</v>
      </c>
      <c r="E26">
        <v>14.15</v>
      </c>
      <c r="F26">
        <f t="shared" si="0"/>
        <v>17.121500000000001</v>
      </c>
      <c r="G26" t="s">
        <v>903</v>
      </c>
      <c r="H26">
        <f t="shared" si="1"/>
        <v>0</v>
      </c>
      <c r="I26">
        <f t="shared" si="2"/>
        <v>57468.888888888891</v>
      </c>
      <c r="J26">
        <f t="shared" si="3"/>
        <v>63075.609756097554</v>
      </c>
      <c r="K26">
        <f t="shared" si="4"/>
        <v>36.3215</v>
      </c>
      <c r="L26">
        <v>11350</v>
      </c>
      <c r="M26">
        <f t="shared" si="5"/>
        <v>13733.5</v>
      </c>
      <c r="N26">
        <f t="shared" si="6"/>
        <v>94957.146913793506</v>
      </c>
      <c r="O26" t="s">
        <v>35</v>
      </c>
      <c r="P26" t="s">
        <v>78</v>
      </c>
    </row>
    <row r="27" spans="1:17" x14ac:dyDescent="0.3">
      <c r="A27" t="s">
        <v>1055</v>
      </c>
      <c r="B27" t="s">
        <v>1247</v>
      </c>
      <c r="C27">
        <v>35577</v>
      </c>
      <c r="D27">
        <v>10</v>
      </c>
      <c r="E27">
        <v>14.15</v>
      </c>
      <c r="F27">
        <f t="shared" si="0"/>
        <v>17.121500000000001</v>
      </c>
      <c r="G27" t="s">
        <v>903</v>
      </c>
      <c r="H27">
        <f t="shared" si="1"/>
        <v>0</v>
      </c>
      <c r="I27">
        <f t="shared" si="2"/>
        <v>39530</v>
      </c>
      <c r="J27">
        <f t="shared" si="3"/>
        <v>43386.585365853658</v>
      </c>
      <c r="K27">
        <f t="shared" si="4"/>
        <v>36.3215</v>
      </c>
      <c r="L27">
        <v>11350</v>
      </c>
      <c r="M27">
        <f t="shared" si="5"/>
        <v>13733.5</v>
      </c>
      <c r="N27">
        <f t="shared" si="6"/>
        <v>69603.220549321981</v>
      </c>
      <c r="O27" t="s">
        <v>35</v>
      </c>
      <c r="P27" t="s">
        <v>78</v>
      </c>
    </row>
    <row r="28" spans="1:17" x14ac:dyDescent="0.3">
      <c r="A28" t="s">
        <v>1249</v>
      </c>
      <c r="B28" t="s">
        <v>1250</v>
      </c>
      <c r="C28">
        <v>36844</v>
      </c>
      <c r="D28">
        <v>3</v>
      </c>
      <c r="E28">
        <v>14.15</v>
      </c>
      <c r="F28">
        <f t="shared" si="0"/>
        <v>17.121500000000001</v>
      </c>
      <c r="G28" t="s">
        <v>903</v>
      </c>
      <c r="H28">
        <f t="shared" si="1"/>
        <v>0</v>
      </c>
      <c r="I28">
        <f t="shared" si="2"/>
        <v>37983.505154639177</v>
      </c>
      <c r="J28">
        <f t="shared" si="3"/>
        <v>41397.752808988764</v>
      </c>
      <c r="K28">
        <f t="shared" si="4"/>
        <v>29.3215</v>
      </c>
      <c r="L28">
        <v>11350</v>
      </c>
      <c r="M28">
        <f t="shared" si="5"/>
        <v>13733.5</v>
      </c>
      <c r="N28">
        <f t="shared" si="6"/>
        <v>65862.506699349877</v>
      </c>
      <c r="O28" t="s">
        <v>35</v>
      </c>
      <c r="P28" t="s">
        <v>78</v>
      </c>
    </row>
    <row r="29" spans="1:17" x14ac:dyDescent="0.3">
      <c r="A29" t="s">
        <v>1259</v>
      </c>
      <c r="B29" t="s">
        <v>1260</v>
      </c>
      <c r="C29">
        <v>48756</v>
      </c>
      <c r="D29">
        <v>8</v>
      </c>
      <c r="E29">
        <v>14.15</v>
      </c>
      <c r="F29">
        <f t="shared" si="0"/>
        <v>17.121500000000001</v>
      </c>
      <c r="G29" t="s">
        <v>903</v>
      </c>
      <c r="H29">
        <f t="shared" si="1"/>
        <v>0</v>
      </c>
      <c r="I29">
        <f t="shared" si="2"/>
        <v>52995.65217391304</v>
      </c>
      <c r="J29">
        <f t="shared" si="3"/>
        <v>58042.857142857138</v>
      </c>
      <c r="K29">
        <f t="shared" si="4"/>
        <v>34.3215</v>
      </c>
      <c r="L29">
        <v>11350</v>
      </c>
      <c r="M29">
        <f t="shared" si="5"/>
        <v>13733.5</v>
      </c>
      <c r="N29">
        <f t="shared" si="6"/>
        <v>87967.838482151696</v>
      </c>
      <c r="O29" t="s">
        <v>35</v>
      </c>
      <c r="P29" t="s">
        <v>78</v>
      </c>
    </row>
    <row r="30" spans="1:17" x14ac:dyDescent="0.3">
      <c r="A30" t="s">
        <v>1253</v>
      </c>
      <c r="B30" t="s">
        <v>1254</v>
      </c>
      <c r="C30">
        <v>48756</v>
      </c>
      <c r="D30">
        <v>10</v>
      </c>
      <c r="E30">
        <v>14.15</v>
      </c>
      <c r="F30">
        <f t="shared" si="0"/>
        <v>17.121500000000001</v>
      </c>
      <c r="G30" t="s">
        <v>903</v>
      </c>
      <c r="H30">
        <f t="shared" si="1"/>
        <v>0</v>
      </c>
      <c r="I30">
        <f t="shared" si="2"/>
        <v>54173.333333333328</v>
      </c>
      <c r="J30">
        <f t="shared" si="3"/>
        <v>59458.536585365851</v>
      </c>
      <c r="K30">
        <f t="shared" si="4"/>
        <v>36.3215</v>
      </c>
      <c r="L30">
        <v>11350</v>
      </c>
      <c r="M30">
        <f t="shared" si="5"/>
        <v>13733.5</v>
      </c>
      <c r="N30">
        <f t="shared" si="6"/>
        <v>90299.373882079497</v>
      </c>
      <c r="O30" t="s">
        <v>35</v>
      </c>
      <c r="P30" t="s">
        <v>78</v>
      </c>
    </row>
    <row r="31" spans="1:17" x14ac:dyDescent="0.3">
      <c r="A31" t="s">
        <v>1251</v>
      </c>
      <c r="B31" t="s">
        <v>1252</v>
      </c>
      <c r="C31">
        <v>53245</v>
      </c>
      <c r="D31">
        <v>10</v>
      </c>
      <c r="E31">
        <v>14.15</v>
      </c>
      <c r="F31">
        <f t="shared" si="0"/>
        <v>17.121500000000001</v>
      </c>
      <c r="G31" t="s">
        <v>903</v>
      </c>
      <c r="H31">
        <f t="shared" si="1"/>
        <v>0</v>
      </c>
      <c r="I31">
        <f t="shared" si="2"/>
        <v>59161.111111111109</v>
      </c>
      <c r="J31">
        <f t="shared" si="3"/>
        <v>64932.92682926829</v>
      </c>
      <c r="K31">
        <f t="shared" si="4"/>
        <v>36.3215</v>
      </c>
      <c r="L31">
        <v>11350</v>
      </c>
      <c r="M31">
        <f t="shared" si="5"/>
        <v>13733.5</v>
      </c>
      <c r="N31">
        <f t="shared" si="6"/>
        <v>97348.848979639908</v>
      </c>
      <c r="O31" t="s">
        <v>35</v>
      </c>
      <c r="P31" t="s">
        <v>78</v>
      </c>
    </row>
    <row r="32" spans="1:17" x14ac:dyDescent="0.3">
      <c r="A32" t="s">
        <v>1255</v>
      </c>
      <c r="B32" t="s">
        <v>1256</v>
      </c>
      <c r="C32">
        <v>64170</v>
      </c>
      <c r="D32">
        <v>10</v>
      </c>
      <c r="E32">
        <v>14.15</v>
      </c>
      <c r="F32">
        <f t="shared" si="0"/>
        <v>17.121500000000001</v>
      </c>
      <c r="G32" t="s">
        <v>903</v>
      </c>
      <c r="H32">
        <f t="shared" si="1"/>
        <v>0</v>
      </c>
      <c r="I32">
        <f t="shared" si="2"/>
        <v>71300</v>
      </c>
      <c r="J32">
        <f t="shared" si="3"/>
        <v>78256.097560975599</v>
      </c>
      <c r="K32">
        <f t="shared" si="4"/>
        <v>36.3215</v>
      </c>
      <c r="L32">
        <v>11350</v>
      </c>
      <c r="M32">
        <f t="shared" si="5"/>
        <v>13733.5</v>
      </c>
      <c r="N32">
        <f t="shared" si="6"/>
        <v>114505.34607049475</v>
      </c>
      <c r="O32" t="s">
        <v>35</v>
      </c>
      <c r="P32" t="s">
        <v>78</v>
      </c>
    </row>
    <row r="33" spans="2:15" x14ac:dyDescent="0.3">
      <c r="B33" t="s">
        <v>1465</v>
      </c>
      <c r="C33">
        <v>142000</v>
      </c>
      <c r="D33">
        <v>3</v>
      </c>
      <c r="E33">
        <v>14.15</v>
      </c>
      <c r="F33">
        <f t="shared" ref="F33:F40" si="7">E33*1.21</f>
        <v>17.121500000000001</v>
      </c>
      <c r="G33" t="s">
        <v>903</v>
      </c>
      <c r="H33">
        <f t="shared" ref="H33:H40" si="8">(IF(G33=$G$3,$H$3)+IF(G33=$G$4,$H$4)+IF(G33=$G$5,$H$5)+IF(G33=$G$6,$H$6)+IF(G33=$G$7,$H$7)+IF(G33=$G$8,$H$8)+IF(G33=$G$9,$H$9)+IF(G33=$G$10,$H$10)+IF(G33=$G$11,$H$11))</f>
        <v>0</v>
      </c>
      <c r="I33">
        <f t="shared" ref="I33:I40" si="9">(C33/(($J$3-D33)/100))</f>
        <v>146391.7525773196</v>
      </c>
      <c r="J33">
        <f t="shared" ref="J33:J40" si="10">(C33/(($J$3-D33)/100-(0.08)))</f>
        <v>159550.5617977528</v>
      </c>
      <c r="K33">
        <f t="shared" ref="K33:K40" si="11">(D33+8+1.2)+(F33+H33)</f>
        <v>29.3215</v>
      </c>
      <c r="L33">
        <v>11351</v>
      </c>
      <c r="M33">
        <f t="shared" ref="M33:M40" si="12">L33*1.21</f>
        <v>13734.71</v>
      </c>
      <c r="N33">
        <f t="shared" ref="N33:N40" si="13">C33/((100-K33)/100)+M33</f>
        <v>214644.4633196092</v>
      </c>
      <c r="O33" t="s">
        <v>35</v>
      </c>
    </row>
    <row r="34" spans="2:15" x14ac:dyDescent="0.3">
      <c r="B34" t="s">
        <v>1466</v>
      </c>
      <c r="C34">
        <v>166000</v>
      </c>
      <c r="D34">
        <v>3</v>
      </c>
      <c r="E34">
        <v>14.15</v>
      </c>
      <c r="F34">
        <f t="shared" si="7"/>
        <v>17.121500000000001</v>
      </c>
      <c r="G34" t="s">
        <v>903</v>
      </c>
      <c r="H34">
        <f t="shared" si="8"/>
        <v>0</v>
      </c>
      <c r="I34">
        <f t="shared" si="9"/>
        <v>171134.02061855671</v>
      </c>
      <c r="J34">
        <f t="shared" si="10"/>
        <v>186516.85393258426</v>
      </c>
      <c r="K34">
        <f t="shared" si="11"/>
        <v>29.3215</v>
      </c>
      <c r="L34">
        <v>11352</v>
      </c>
      <c r="M34">
        <f t="shared" si="12"/>
        <v>13735.92</v>
      </c>
      <c r="N34">
        <f t="shared" si="13"/>
        <v>248602.25134545867</v>
      </c>
      <c r="O34" t="s">
        <v>35</v>
      </c>
    </row>
    <row r="35" spans="2:15" x14ac:dyDescent="0.3">
      <c r="B35" t="s">
        <v>1467</v>
      </c>
      <c r="C35">
        <v>233000</v>
      </c>
      <c r="D35">
        <v>3</v>
      </c>
      <c r="E35">
        <v>14.15</v>
      </c>
      <c r="F35">
        <f t="shared" si="7"/>
        <v>17.121500000000001</v>
      </c>
      <c r="G35" t="s">
        <v>903</v>
      </c>
      <c r="H35">
        <f t="shared" si="8"/>
        <v>0</v>
      </c>
      <c r="I35">
        <f t="shared" si="9"/>
        <v>240206.18556701031</v>
      </c>
      <c r="J35">
        <f t="shared" si="10"/>
        <v>261797.75280898876</v>
      </c>
      <c r="K35">
        <f t="shared" si="11"/>
        <v>29.3215</v>
      </c>
      <c r="L35">
        <v>11353</v>
      </c>
      <c r="M35">
        <v>22500</v>
      </c>
      <c r="N35">
        <f t="shared" si="13"/>
        <v>352161.77833428839</v>
      </c>
      <c r="O35" t="s">
        <v>35</v>
      </c>
    </row>
    <row r="36" spans="2:15" x14ac:dyDescent="0.3">
      <c r="D36">
        <v>3</v>
      </c>
      <c r="E36">
        <v>14.15</v>
      </c>
      <c r="F36">
        <f t="shared" si="7"/>
        <v>17.121500000000001</v>
      </c>
      <c r="G36" t="s">
        <v>903</v>
      </c>
      <c r="H36">
        <f t="shared" si="8"/>
        <v>0</v>
      </c>
      <c r="I36">
        <f t="shared" si="9"/>
        <v>0</v>
      </c>
      <c r="J36">
        <f t="shared" si="10"/>
        <v>0</v>
      </c>
      <c r="K36">
        <f t="shared" si="11"/>
        <v>29.3215</v>
      </c>
      <c r="L36">
        <v>11354</v>
      </c>
      <c r="M36">
        <f t="shared" si="12"/>
        <v>13738.34</v>
      </c>
      <c r="N36">
        <f t="shared" si="13"/>
        <v>13738.34</v>
      </c>
      <c r="O36" t="s">
        <v>35</v>
      </c>
    </row>
    <row r="37" spans="2:15" x14ac:dyDescent="0.3">
      <c r="D37">
        <v>3</v>
      </c>
      <c r="E37">
        <v>14.15</v>
      </c>
      <c r="F37">
        <f t="shared" si="7"/>
        <v>17.121500000000001</v>
      </c>
      <c r="G37" t="s">
        <v>903</v>
      </c>
      <c r="H37">
        <f t="shared" si="8"/>
        <v>0</v>
      </c>
      <c r="I37">
        <f t="shared" si="9"/>
        <v>0</v>
      </c>
      <c r="J37">
        <f t="shared" si="10"/>
        <v>0</v>
      </c>
      <c r="K37">
        <f t="shared" si="11"/>
        <v>29.3215</v>
      </c>
      <c r="L37">
        <v>11355</v>
      </c>
      <c r="M37">
        <f t="shared" si="12"/>
        <v>13739.55</v>
      </c>
      <c r="N37">
        <f t="shared" si="13"/>
        <v>13739.55</v>
      </c>
      <c r="O37" t="s">
        <v>35</v>
      </c>
    </row>
    <row r="38" spans="2:15" x14ac:dyDescent="0.3">
      <c r="D38">
        <v>3</v>
      </c>
      <c r="E38">
        <v>14.15</v>
      </c>
      <c r="F38">
        <f t="shared" si="7"/>
        <v>17.121500000000001</v>
      </c>
      <c r="G38" t="s">
        <v>903</v>
      </c>
      <c r="H38">
        <f t="shared" si="8"/>
        <v>0</v>
      </c>
      <c r="I38">
        <f t="shared" si="9"/>
        <v>0</v>
      </c>
      <c r="J38">
        <f t="shared" si="10"/>
        <v>0</v>
      </c>
      <c r="K38">
        <f t="shared" si="11"/>
        <v>29.3215</v>
      </c>
      <c r="L38">
        <v>11356</v>
      </c>
      <c r="M38">
        <f t="shared" si="12"/>
        <v>13740.76</v>
      </c>
      <c r="N38">
        <f t="shared" si="13"/>
        <v>13740.76</v>
      </c>
      <c r="O38" t="s">
        <v>35</v>
      </c>
    </row>
    <row r="39" spans="2:15" x14ac:dyDescent="0.3">
      <c r="D39">
        <v>3</v>
      </c>
      <c r="E39">
        <v>14.15</v>
      </c>
      <c r="F39">
        <f t="shared" si="7"/>
        <v>17.121500000000001</v>
      </c>
      <c r="G39" t="s">
        <v>903</v>
      </c>
      <c r="H39">
        <f t="shared" si="8"/>
        <v>0</v>
      </c>
      <c r="I39">
        <f t="shared" si="9"/>
        <v>0</v>
      </c>
      <c r="J39">
        <f t="shared" si="10"/>
        <v>0</v>
      </c>
      <c r="K39">
        <f t="shared" si="11"/>
        <v>29.3215</v>
      </c>
      <c r="L39">
        <v>11357</v>
      </c>
      <c r="M39">
        <f t="shared" si="12"/>
        <v>13741.97</v>
      </c>
      <c r="N39">
        <f t="shared" si="13"/>
        <v>13741.97</v>
      </c>
      <c r="O39" t="s">
        <v>35</v>
      </c>
    </row>
    <row r="40" spans="2:15" x14ac:dyDescent="0.3">
      <c r="D40">
        <v>3</v>
      </c>
      <c r="E40">
        <v>14.15</v>
      </c>
      <c r="F40">
        <f t="shared" si="7"/>
        <v>17.121500000000001</v>
      </c>
      <c r="G40" t="s">
        <v>903</v>
      </c>
      <c r="H40">
        <f t="shared" si="8"/>
        <v>0</v>
      </c>
      <c r="I40">
        <f t="shared" si="9"/>
        <v>0</v>
      </c>
      <c r="J40">
        <f t="shared" si="10"/>
        <v>0</v>
      </c>
      <c r="K40">
        <f t="shared" si="11"/>
        <v>29.3215</v>
      </c>
      <c r="L40">
        <v>11358</v>
      </c>
      <c r="M40">
        <f t="shared" si="12"/>
        <v>13743.18</v>
      </c>
      <c r="N40">
        <f t="shared" si="13"/>
        <v>13743.18</v>
      </c>
      <c r="O40" t="s">
        <v>35</v>
      </c>
    </row>
  </sheetData>
  <dataValidations count="2">
    <dataValidation type="list" allowBlank="1" showInputMessage="1" showErrorMessage="1" sqref="G14:G40">
      <formula1>$G$3:$G$11</formula1>
    </dataValidation>
    <dataValidation type="list" allowBlank="1" showInputMessage="1" showErrorMessage="1" sqref="B5:B11">
      <formula1>#REF!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P115"/>
  <sheetViews>
    <sheetView workbookViewId="0">
      <selection activeCell="J87" sqref="J87"/>
    </sheetView>
  </sheetViews>
  <sheetFormatPr baseColWidth="10" defaultRowHeight="14.4" x14ac:dyDescent="0.3"/>
  <cols>
    <col min="2" max="2" width="80.44140625" bestFit="1" customWidth="1"/>
  </cols>
  <sheetData>
    <row r="5" spans="1:16" x14ac:dyDescent="0.3">
      <c r="A5" t="s">
        <v>892</v>
      </c>
      <c r="B5" t="s">
        <v>893</v>
      </c>
      <c r="C5">
        <v>45.17</v>
      </c>
      <c r="D5">
        <v>3</v>
      </c>
      <c r="E5">
        <v>16</v>
      </c>
      <c r="F5">
        <f t="shared" ref="F5:F30" si="0">E5*1.21</f>
        <v>19.36</v>
      </c>
      <c r="G5" t="s">
        <v>903</v>
      </c>
      <c r="H5">
        <f>(IF(G5='base para costos'!$G$3,'base para costos'!$H$3)+IF(G5='base para costos'!$G$4,'base para costos'!$H$4)+IF(G5='base para costos'!$G$5,'base para costos'!$H$5)+IF(G5='base para costos'!$G$6,'base para costos'!$H$6)+IF(G5='base para costos'!$G$7,'base para costos'!$H$7)+IF(G5='base para costos'!$G$8,'base para costos'!$H$8)+IF(G5='base para costos'!$G$9,'base para costos'!$H$9)+IF(G5='base para costos'!$G$10,'base para costos'!$H$10)+IF(G5='base para costos'!$G$11,'base para costos'!$H$11))</f>
        <v>0</v>
      </c>
      <c r="I5">
        <f>(C5/(('base para costos'!$J$3-D5)/100))</f>
        <v>46.567010309278352</v>
      </c>
      <c r="J5">
        <f>(C5/(('base para costos'!$J$3-D5)/100-(0.08)))</f>
        <v>50.752808988764045</v>
      </c>
      <c r="K5">
        <f t="shared" ref="K5:K30" si="1">(D5+8+1.2)+(F5+H5)</f>
        <v>31.56</v>
      </c>
      <c r="M5">
        <f t="shared" ref="M5:M30" si="2">L5*1.21</f>
        <v>0</v>
      </c>
      <c r="N5">
        <f t="shared" ref="N5:N30" si="3">C5/((100-K5)/100)+M5</f>
        <v>65.999415546464064</v>
      </c>
      <c r="O5" t="s">
        <v>299</v>
      </c>
      <c r="P5" t="s">
        <v>482</v>
      </c>
    </row>
    <row r="6" spans="1:16" x14ac:dyDescent="0.3">
      <c r="A6" t="s">
        <v>896</v>
      </c>
      <c r="B6" t="s">
        <v>897</v>
      </c>
      <c r="C6">
        <v>30.91</v>
      </c>
      <c r="D6">
        <v>3</v>
      </c>
      <c r="E6">
        <v>16</v>
      </c>
      <c r="F6">
        <f t="shared" si="0"/>
        <v>19.36</v>
      </c>
      <c r="G6" t="s">
        <v>903</v>
      </c>
      <c r="H6">
        <f>(IF(G6='base para costos'!$G$3,'base para costos'!$H$3)+IF(G6='base para costos'!$G$4,'base para costos'!$H$4)+IF(G6='base para costos'!$G$5,'base para costos'!$H$5)+IF(G6='base para costos'!$G$6,'base para costos'!$H$6)+IF(G6='base para costos'!$G$7,'base para costos'!$H$7)+IF(G6='base para costos'!$G$8,'base para costos'!$H$8)+IF(G6='base para costos'!$G$9,'base para costos'!$H$9)+IF(G6='base para costos'!$G$10,'base para costos'!$H$10)+IF(G6='base para costos'!$G$11,'base para costos'!$H$11))</f>
        <v>0</v>
      </c>
      <c r="I6">
        <f>(C6/(('base para costos'!$J$3-D6)/100))</f>
        <v>31.865979381443299</v>
      </c>
      <c r="J6">
        <f>(C6/(('base para costos'!$J$3-D6)/100-(0.08)))</f>
        <v>34.730337078651687</v>
      </c>
      <c r="K6">
        <f t="shared" si="1"/>
        <v>31.56</v>
      </c>
      <c r="M6">
        <f t="shared" si="2"/>
        <v>0</v>
      </c>
      <c r="N6">
        <f t="shared" si="3"/>
        <v>45.163646990064287</v>
      </c>
      <c r="O6" t="s">
        <v>299</v>
      </c>
      <c r="P6" t="s">
        <v>482</v>
      </c>
    </row>
    <row r="7" spans="1:16" x14ac:dyDescent="0.3">
      <c r="A7" t="s">
        <v>898</v>
      </c>
      <c r="B7" t="s">
        <v>899</v>
      </c>
      <c r="C7">
        <v>23.77</v>
      </c>
      <c r="D7">
        <v>3</v>
      </c>
      <c r="E7">
        <v>16</v>
      </c>
      <c r="F7">
        <f t="shared" si="0"/>
        <v>19.36</v>
      </c>
      <c r="G7" t="s">
        <v>903</v>
      </c>
      <c r="H7">
        <f>(IF(G7='base para costos'!$G$3,'base para costos'!$H$3)+IF(G7='base para costos'!$G$4,'base para costos'!$H$4)+IF(G7='base para costos'!$G$5,'base para costos'!$H$5)+IF(G7='base para costos'!$G$6,'base para costos'!$H$6)+IF(G7='base para costos'!$G$7,'base para costos'!$H$7)+IF(G7='base para costos'!$G$8,'base para costos'!$H$8)+IF(G7='base para costos'!$G$9,'base para costos'!$H$9)+IF(G7='base para costos'!$G$10,'base para costos'!$H$10)+IF(G7='base para costos'!$G$11,'base para costos'!$H$11))</f>
        <v>0</v>
      </c>
      <c r="I7">
        <f>(C7/(('base para costos'!$J$3-D7)/100))</f>
        <v>24.505154639175259</v>
      </c>
      <c r="J7">
        <f>(C7/(('base para costos'!$J$3-D7)/100-(0.08)))</f>
        <v>26.707865168539325</v>
      </c>
      <c r="K7">
        <f t="shared" si="1"/>
        <v>31.56</v>
      </c>
      <c r="M7">
        <f t="shared" si="2"/>
        <v>0</v>
      </c>
      <c r="N7">
        <f t="shared" si="3"/>
        <v>34.731151373465806</v>
      </c>
      <c r="O7" t="s">
        <v>299</v>
      </c>
      <c r="P7" t="s">
        <v>482</v>
      </c>
    </row>
    <row r="8" spans="1:16" x14ac:dyDescent="0.3">
      <c r="A8" t="s">
        <v>900</v>
      </c>
      <c r="B8" t="s">
        <v>901</v>
      </c>
      <c r="C8">
        <v>45.17</v>
      </c>
      <c r="D8">
        <v>3</v>
      </c>
      <c r="E8">
        <v>16</v>
      </c>
      <c r="F8">
        <f t="shared" si="0"/>
        <v>19.36</v>
      </c>
      <c r="G8" t="s">
        <v>903</v>
      </c>
      <c r="H8">
        <f>(IF(G8='base para costos'!$G$3,'base para costos'!$H$3)+IF(G8='base para costos'!$G$4,'base para costos'!$H$4)+IF(G8='base para costos'!$G$5,'base para costos'!$H$5)+IF(G8='base para costos'!$G$6,'base para costos'!$H$6)+IF(G8='base para costos'!$G$7,'base para costos'!$H$7)+IF(G8='base para costos'!$G$8,'base para costos'!$H$8)+IF(G8='base para costos'!$G$9,'base para costos'!$H$9)+IF(G8='base para costos'!$G$10,'base para costos'!$H$10)+IF(G8='base para costos'!$G$11,'base para costos'!$H$11))</f>
        <v>0</v>
      </c>
      <c r="I8">
        <f>(C8/(('base para costos'!$J$3-D8)/100))</f>
        <v>46.567010309278352</v>
      </c>
      <c r="J8">
        <f>(C8/(('base para costos'!$J$3-D8)/100-(0.08)))</f>
        <v>50.752808988764045</v>
      </c>
      <c r="K8">
        <f t="shared" si="1"/>
        <v>31.56</v>
      </c>
      <c r="M8">
        <f t="shared" si="2"/>
        <v>0</v>
      </c>
      <c r="N8">
        <f t="shared" si="3"/>
        <v>65.999415546464064</v>
      </c>
      <c r="O8" t="s">
        <v>299</v>
      </c>
      <c r="P8" t="s">
        <v>482</v>
      </c>
    </row>
    <row r="9" spans="1:16" x14ac:dyDescent="0.3">
      <c r="A9" t="s">
        <v>1065</v>
      </c>
      <c r="B9" t="s">
        <v>1066</v>
      </c>
      <c r="C9">
        <v>750000</v>
      </c>
      <c r="D9">
        <v>10</v>
      </c>
      <c r="E9">
        <v>13.5</v>
      </c>
      <c r="F9">
        <f t="shared" si="0"/>
        <v>16.335000000000001</v>
      </c>
      <c r="G9" t="s">
        <v>903</v>
      </c>
      <c r="H9">
        <f>(IF(G9='base para costos'!$G$3,'base para costos'!$H$3)+IF(G9='base para costos'!$G$4,'base para costos'!$H$4)+IF(G9='base para costos'!$G$5,'base para costos'!$H$5)+IF(G9='base para costos'!$G$6,'base para costos'!$H$6)+IF(G9='base para costos'!$G$7,'base para costos'!$H$7)+IF(G9='base para costos'!$G$8,'base para costos'!$H$8)+IF(G9='base para costos'!$G$9,'base para costos'!$H$9)+IF(G9='base para costos'!$G$10,'base para costos'!$H$10)+IF(G9='base para costos'!$G$11,'base para costos'!$H$11))</f>
        <v>0</v>
      </c>
      <c r="I9">
        <f>(C9/(('base para costos'!$J$3-D9)/100))</f>
        <v>833333.33333333326</v>
      </c>
      <c r="J9">
        <f>(C9/(('base para costos'!$J$3-D9)/100-(0.08)))</f>
        <v>914634.14634146332</v>
      </c>
      <c r="K9">
        <f t="shared" si="1"/>
        <v>35.534999999999997</v>
      </c>
      <c r="M9">
        <f t="shared" si="2"/>
        <v>0</v>
      </c>
      <c r="N9">
        <f t="shared" si="3"/>
        <v>1163422.0119444658</v>
      </c>
      <c r="O9" t="s">
        <v>1094</v>
      </c>
      <c r="P9" t="s">
        <v>1096</v>
      </c>
    </row>
    <row r="10" spans="1:16" x14ac:dyDescent="0.3">
      <c r="A10" t="s">
        <v>1063</v>
      </c>
      <c r="B10" t="s">
        <v>1064</v>
      </c>
      <c r="C10">
        <v>300000</v>
      </c>
      <c r="D10">
        <v>3</v>
      </c>
      <c r="E10">
        <v>13.5</v>
      </c>
      <c r="F10">
        <f t="shared" si="0"/>
        <v>16.335000000000001</v>
      </c>
      <c r="G10" t="s">
        <v>903</v>
      </c>
      <c r="H10">
        <f>(IF(G10='base para costos'!$G$3,'base para costos'!$H$3)+IF(G10='base para costos'!$G$4,'base para costos'!$H$4)+IF(G10='base para costos'!$G$5,'base para costos'!$H$5)+IF(G10='base para costos'!$G$6,'base para costos'!$H$6)+IF(G10='base para costos'!$G$7,'base para costos'!$H$7)+IF(G10='base para costos'!$G$8,'base para costos'!$H$8)+IF(G10='base para costos'!$G$9,'base para costos'!$H$9)+IF(G10='base para costos'!$G$10,'base para costos'!$H$10)+IF(G10='base para costos'!$G$11,'base para costos'!$H$11))</f>
        <v>0</v>
      </c>
      <c r="I10">
        <f>(C10/(('base para costos'!$J$3-D10)/100))</f>
        <v>309278.35051546391</v>
      </c>
      <c r="J10">
        <f>(C10/(('base para costos'!$J$3-D10)/100-(0.08)))</f>
        <v>337078.65168539324</v>
      </c>
      <c r="K10">
        <f t="shared" si="1"/>
        <v>28.535</v>
      </c>
      <c r="M10">
        <f t="shared" si="2"/>
        <v>0</v>
      </c>
      <c r="N10">
        <f t="shared" si="3"/>
        <v>419785.90918631497</v>
      </c>
      <c r="O10" t="s">
        <v>1094</v>
      </c>
      <c r="P10" t="s">
        <v>1096</v>
      </c>
    </row>
    <row r="11" spans="1:16" x14ac:dyDescent="0.3">
      <c r="A11" t="s">
        <v>960</v>
      </c>
      <c r="B11" t="s">
        <v>961</v>
      </c>
      <c r="C11">
        <v>149213</v>
      </c>
      <c r="D11">
        <v>3</v>
      </c>
      <c r="E11">
        <v>12.15</v>
      </c>
      <c r="F11">
        <f t="shared" si="0"/>
        <v>14.701499999999999</v>
      </c>
      <c r="G11" t="s">
        <v>903</v>
      </c>
      <c r="H11">
        <f>(IF(G11='base para costos'!$G$3,'base para costos'!$H$3)+IF(G11='base para costos'!$G$4,'base para costos'!$H$4)+IF(G11='base para costos'!$G$5,'base para costos'!$H$5)+IF(G11='base para costos'!$G$6,'base para costos'!$H$6)+IF(G11='base para costos'!$G$7,'base para costos'!$H$7)+IF(G11='base para costos'!$G$8,'base para costos'!$H$8)+IF(G11='base para costos'!$G$9,'base para costos'!$H$9)+IF(G11='base para costos'!$G$10,'base para costos'!$H$10)+IF(G11='base para costos'!$G$11,'base para costos'!$H$11))</f>
        <v>0</v>
      </c>
      <c r="I11">
        <f>(C11/(('base para costos'!$J$3-D11)/100))</f>
        <v>153827.8350515464</v>
      </c>
      <c r="J11">
        <f>(C11/(('base para costos'!$J$3-D11)/100-(0.08)))</f>
        <v>167655.05617977527</v>
      </c>
      <c r="K11">
        <f t="shared" si="1"/>
        <v>26.901499999999999</v>
      </c>
      <c r="L11">
        <v>3600</v>
      </c>
      <c r="M11">
        <f t="shared" si="2"/>
        <v>4356</v>
      </c>
      <c r="N11">
        <f t="shared" si="3"/>
        <v>208481.9396567645</v>
      </c>
      <c r="O11" t="s">
        <v>979</v>
      </c>
      <c r="P11" t="s">
        <v>472</v>
      </c>
    </row>
    <row r="12" spans="1:16" x14ac:dyDescent="0.3">
      <c r="A12" t="s">
        <v>1053</v>
      </c>
      <c r="B12" t="s">
        <v>1054</v>
      </c>
      <c r="C12">
        <v>470000</v>
      </c>
      <c r="D12">
        <v>3</v>
      </c>
      <c r="E12">
        <v>14.15</v>
      </c>
      <c r="F12">
        <f t="shared" si="0"/>
        <v>17.121500000000001</v>
      </c>
      <c r="G12" t="s">
        <v>903</v>
      </c>
      <c r="H12">
        <f>(IF(G12='base para costos'!$G$3,'base para costos'!$H$3)+IF(G12='base para costos'!$G$4,'base para costos'!$H$4)+IF(G12='base para costos'!$G$5,'base para costos'!$H$5)+IF(G12='base para costos'!$G$6,'base para costos'!$H$6)+IF(G12='base para costos'!$G$7,'base para costos'!$H$7)+IF(G12='base para costos'!$G$8,'base para costos'!$H$8)+IF(G12='base para costos'!$G$9,'base para costos'!$H$9)+IF(G12='base para costos'!$G$10,'base para costos'!$H$10)+IF(G12='base para costos'!$G$11,'base para costos'!$H$11))</f>
        <v>0</v>
      </c>
      <c r="I12">
        <f>(C12/(('base para costos'!$J$3-D12)/100))</f>
        <v>484536.08247422683</v>
      </c>
      <c r="J12">
        <f>(C12/(('base para costos'!$J$3-D12)/100-(0.08)))</f>
        <v>528089.88764044945</v>
      </c>
      <c r="K12">
        <f t="shared" si="1"/>
        <v>29.3215</v>
      </c>
      <c r="M12">
        <f t="shared" si="2"/>
        <v>0</v>
      </c>
      <c r="N12">
        <f t="shared" si="3"/>
        <v>664982.98633955163</v>
      </c>
      <c r="O12" t="s">
        <v>1094</v>
      </c>
      <c r="P12" t="s">
        <v>1095</v>
      </c>
    </row>
    <row r="13" spans="1:16" x14ac:dyDescent="0.3">
      <c r="A13" t="s">
        <v>1129</v>
      </c>
      <c r="B13" t="s">
        <v>1130</v>
      </c>
      <c r="C13">
        <v>219990</v>
      </c>
      <c r="D13">
        <v>5</v>
      </c>
      <c r="E13">
        <v>14</v>
      </c>
      <c r="F13">
        <f t="shared" si="0"/>
        <v>16.939999999999998</v>
      </c>
      <c r="G13" t="s">
        <v>903</v>
      </c>
      <c r="H13">
        <f>(IF(G13='base para costos'!$G$3,'base para costos'!$H$3)+IF(G13='base para costos'!$G$4,'base para costos'!$H$4)+IF(G13='base para costos'!$G$5,'base para costos'!$H$5)+IF(G13='base para costos'!$G$6,'base para costos'!$H$6)+IF(G13='base para costos'!$G$7,'base para costos'!$H$7)+IF(G13='base para costos'!$G$8,'base para costos'!$H$8)+IF(G13='base para costos'!$G$9,'base para costos'!$H$9)+IF(G13='base para costos'!$G$10,'base para costos'!$H$10)+IF(G13='base para costos'!$G$11,'base para costos'!$H$11))</f>
        <v>0</v>
      </c>
      <c r="I13">
        <f>(C13/(('base para costos'!$J$3-D13)/100))</f>
        <v>231568.4210526316</v>
      </c>
      <c r="J13">
        <f>(C13/(('base para costos'!$J$3-D13)/100-(0.08)))</f>
        <v>252862.06896551725</v>
      </c>
      <c r="K13">
        <f t="shared" si="1"/>
        <v>31.139999999999997</v>
      </c>
      <c r="M13">
        <f t="shared" si="2"/>
        <v>0</v>
      </c>
      <c r="N13">
        <f t="shared" si="3"/>
        <v>319474.29567237874</v>
      </c>
      <c r="O13" t="s">
        <v>15</v>
      </c>
      <c r="P13" t="s">
        <v>1135</v>
      </c>
    </row>
    <row r="14" spans="1:16" x14ac:dyDescent="0.3">
      <c r="A14" t="s">
        <v>210</v>
      </c>
      <c r="B14" t="s">
        <v>211</v>
      </c>
      <c r="C14">
        <v>289250</v>
      </c>
      <c r="D14">
        <v>3</v>
      </c>
      <c r="E14">
        <v>15.5</v>
      </c>
      <c r="F14">
        <f t="shared" si="0"/>
        <v>18.754999999999999</v>
      </c>
      <c r="G14" t="s">
        <v>903</v>
      </c>
      <c r="H14">
        <f>(IF(G14='base para costos'!$G$3,'base para costos'!$H$3)+IF(G14='base para costos'!$G$4,'base para costos'!$H$4)+IF(G14='base para costos'!$G$5,'base para costos'!$H$5)+IF(G14='base para costos'!$G$6,'base para costos'!$H$6)+IF(G14='base para costos'!$G$7,'base para costos'!$H$7)+IF(G14='base para costos'!$G$8,'base para costos'!$H$8)+IF(G14='base para costos'!$G$9,'base para costos'!$H$9)+IF(G14='base para costos'!$G$10,'base para costos'!$H$10)+IF(G14='base para costos'!$G$11,'base para costos'!$H$11))</f>
        <v>0</v>
      </c>
      <c r="I14">
        <f>(C14/(('base para costos'!$J$3-D14)/100))</f>
        <v>298195.87628865981</v>
      </c>
      <c r="J14">
        <f>(C14/(('base para costos'!$J$3-D14)/100-(0.08)))</f>
        <v>325000</v>
      </c>
      <c r="K14">
        <f t="shared" si="1"/>
        <v>30.954999999999998</v>
      </c>
      <c r="M14">
        <f t="shared" si="2"/>
        <v>0</v>
      </c>
      <c r="N14">
        <f t="shared" si="3"/>
        <v>418929.68353972048</v>
      </c>
      <c r="O14" t="s">
        <v>213</v>
      </c>
      <c r="P14" t="s">
        <v>212</v>
      </c>
    </row>
    <row r="15" spans="1:16" x14ac:dyDescent="0.3">
      <c r="A15" t="s">
        <v>251</v>
      </c>
      <c r="B15" t="s">
        <v>252</v>
      </c>
      <c r="C15">
        <v>26918.52</v>
      </c>
      <c r="D15">
        <v>3</v>
      </c>
      <c r="E15">
        <v>14</v>
      </c>
      <c r="F15">
        <f t="shared" si="0"/>
        <v>16.939999999999998</v>
      </c>
      <c r="G15" t="s">
        <v>903</v>
      </c>
      <c r="H15">
        <f>(IF(G15='base para costos'!$G$3,'base para costos'!$H$3)+IF(G15='base para costos'!$G$4,'base para costos'!$H$4)+IF(G15='base para costos'!$G$5,'base para costos'!$H$5)+IF(G15='base para costos'!$G$6,'base para costos'!$H$6)+IF(G15='base para costos'!$G$7,'base para costos'!$H$7)+IF(G15='base para costos'!$G$8,'base para costos'!$H$8)+IF(G15='base para costos'!$G$9,'base para costos'!$H$9)+IF(G15='base para costos'!$G$10,'base para costos'!$H$10)+IF(G15='base para costos'!$G$11,'base para costos'!$H$11))</f>
        <v>0</v>
      </c>
      <c r="I15">
        <f>(C15/(('base para costos'!$J$3-D15)/100))</f>
        <v>27751.051546391755</v>
      </c>
      <c r="J15">
        <f>(C15/(('base para costos'!$J$3-D15)/100-(0.08)))</f>
        <v>30245.528089887641</v>
      </c>
      <c r="K15">
        <f t="shared" si="1"/>
        <v>29.139999999999997</v>
      </c>
      <c r="M15">
        <f t="shared" si="2"/>
        <v>0</v>
      </c>
      <c r="N15">
        <f t="shared" si="3"/>
        <v>37988.314987298902</v>
      </c>
      <c r="O15" t="s">
        <v>73</v>
      </c>
      <c r="P15" t="s">
        <v>253</v>
      </c>
    </row>
    <row r="16" spans="1:16" x14ac:dyDescent="0.3">
      <c r="A16" t="s">
        <v>282</v>
      </c>
      <c r="B16" t="s">
        <v>283</v>
      </c>
      <c r="C16">
        <v>21000</v>
      </c>
      <c r="D16">
        <v>3</v>
      </c>
      <c r="E16">
        <v>14</v>
      </c>
      <c r="F16">
        <f t="shared" si="0"/>
        <v>16.939999999999998</v>
      </c>
      <c r="G16" t="s">
        <v>903</v>
      </c>
      <c r="H16">
        <f>(IF(G16='base para costos'!$G$3,'base para costos'!$H$3)+IF(G16='base para costos'!$G$4,'base para costos'!$H$4)+IF(G16='base para costos'!$G$5,'base para costos'!$H$5)+IF(G16='base para costos'!$G$6,'base para costos'!$H$6)+IF(G16='base para costos'!$G$7,'base para costos'!$H$7)+IF(G16='base para costos'!$G$8,'base para costos'!$H$8)+IF(G16='base para costos'!$G$9,'base para costos'!$H$9)+IF(G16='base para costos'!$G$10,'base para costos'!$H$10)+IF(G16='base para costos'!$G$11,'base para costos'!$H$11))</f>
        <v>0</v>
      </c>
      <c r="I16">
        <f>(C16/(('base para costos'!$J$3-D16)/100))</f>
        <v>21649.484536082477</v>
      </c>
      <c r="J16">
        <f>(C16/(('base para costos'!$J$3-D16)/100-(0.08)))</f>
        <v>23595.505617977527</v>
      </c>
      <c r="K16">
        <f t="shared" si="1"/>
        <v>29.139999999999997</v>
      </c>
      <c r="M16">
        <f t="shared" si="2"/>
        <v>0</v>
      </c>
      <c r="N16">
        <f t="shared" si="3"/>
        <v>29635.901778154108</v>
      </c>
      <c r="O16" t="s">
        <v>73</v>
      </c>
      <c r="P16" t="s">
        <v>253</v>
      </c>
    </row>
    <row r="17" spans="1:16" x14ac:dyDescent="0.3">
      <c r="A17" t="s">
        <v>327</v>
      </c>
      <c r="B17" t="s">
        <v>328</v>
      </c>
      <c r="C17">
        <v>79999</v>
      </c>
      <c r="D17">
        <v>3</v>
      </c>
      <c r="E17">
        <v>14</v>
      </c>
      <c r="F17">
        <f t="shared" si="0"/>
        <v>16.939999999999998</v>
      </c>
      <c r="G17" t="s">
        <v>903</v>
      </c>
      <c r="H17">
        <f>(IF(G17='base para costos'!$G$3,'base para costos'!$H$3)+IF(G17='base para costos'!$G$4,'base para costos'!$H$4)+IF(G17='base para costos'!$G$5,'base para costos'!$H$5)+IF(G17='base para costos'!$G$6,'base para costos'!$H$6)+IF(G17='base para costos'!$G$7,'base para costos'!$H$7)+IF(G17='base para costos'!$G$8,'base para costos'!$H$8)+IF(G17='base para costos'!$G$9,'base para costos'!$H$9)+IF(G17='base para costos'!$G$10,'base para costos'!$H$10)+IF(G17='base para costos'!$G$11,'base para costos'!$H$11))</f>
        <v>0</v>
      </c>
      <c r="I17">
        <f>(C17/(('base para costos'!$J$3-D17)/100))</f>
        <v>82473.195876288664</v>
      </c>
      <c r="J17">
        <f>(C17/(('base para costos'!$J$3-D17)/100-(0.08)))</f>
        <v>89886.516853932582</v>
      </c>
      <c r="K17">
        <f t="shared" si="1"/>
        <v>29.139999999999997</v>
      </c>
      <c r="M17">
        <f t="shared" si="2"/>
        <v>0</v>
      </c>
      <c r="N17">
        <f t="shared" si="3"/>
        <v>112897.26220716907</v>
      </c>
      <c r="O17" t="s">
        <v>29</v>
      </c>
      <c r="P17" t="s">
        <v>253</v>
      </c>
    </row>
    <row r="18" spans="1:16" x14ac:dyDescent="0.3">
      <c r="A18" t="s">
        <v>335</v>
      </c>
      <c r="B18" t="s">
        <v>336</v>
      </c>
      <c r="C18">
        <v>68575</v>
      </c>
      <c r="D18">
        <v>3</v>
      </c>
      <c r="E18">
        <v>15.5</v>
      </c>
      <c r="F18">
        <f t="shared" si="0"/>
        <v>18.754999999999999</v>
      </c>
      <c r="G18" t="s">
        <v>903</v>
      </c>
      <c r="H18">
        <f>(IF(G18='base para costos'!$G$3,'base para costos'!$H$3)+IF(G18='base para costos'!$G$4,'base para costos'!$H$4)+IF(G18='base para costos'!$G$5,'base para costos'!$H$5)+IF(G18='base para costos'!$G$6,'base para costos'!$H$6)+IF(G18='base para costos'!$G$7,'base para costos'!$H$7)+IF(G18='base para costos'!$G$8,'base para costos'!$H$8)+IF(G18='base para costos'!$G$9,'base para costos'!$H$9)+IF(G18='base para costos'!$G$10,'base para costos'!$H$10)+IF(G18='base para costos'!$G$11,'base para costos'!$H$11))</f>
        <v>0</v>
      </c>
      <c r="I18">
        <f>(C18/(('base para costos'!$J$3-D18)/100))</f>
        <v>70695.876288659798</v>
      </c>
      <c r="J18">
        <f>(C18/(('base para costos'!$J$3-D18)/100-(0.08)))</f>
        <v>77050.561797752802</v>
      </c>
      <c r="K18">
        <f t="shared" si="1"/>
        <v>30.954999999999998</v>
      </c>
      <c r="M18">
        <f t="shared" si="2"/>
        <v>0</v>
      </c>
      <c r="N18">
        <f t="shared" si="3"/>
        <v>99319.284524585411</v>
      </c>
      <c r="O18" t="s">
        <v>213</v>
      </c>
      <c r="P18" t="s">
        <v>212</v>
      </c>
    </row>
    <row r="19" spans="1:16" x14ac:dyDescent="0.3">
      <c r="A19" t="s">
        <v>231</v>
      </c>
      <c r="B19" t="s">
        <v>232</v>
      </c>
      <c r="C19">
        <v>23985</v>
      </c>
      <c r="D19">
        <v>3</v>
      </c>
      <c r="E19">
        <v>16</v>
      </c>
      <c r="F19">
        <f t="shared" si="0"/>
        <v>19.36</v>
      </c>
      <c r="G19" t="s">
        <v>903</v>
      </c>
      <c r="H19">
        <f>(IF(G19='base para costos'!$G$3,'base para costos'!$H$3)+IF(G19='base para costos'!$G$4,'base para costos'!$H$4)+IF(G19='base para costos'!$G$5,'base para costos'!$H$5)+IF(G19='base para costos'!$G$6,'base para costos'!$H$6)+IF(G19='base para costos'!$G$7,'base para costos'!$H$7)+IF(G19='base para costos'!$G$8,'base para costos'!$H$8)+IF(G19='base para costos'!$G$9,'base para costos'!$H$9)+IF(G19='base para costos'!$G$10,'base para costos'!$H$10)+IF(G19='base para costos'!$G$11,'base para costos'!$H$11))</f>
        <v>0</v>
      </c>
      <c r="I19">
        <f>(C19/(('base para costos'!$J$3-D19)/100))</f>
        <v>24726.804123711339</v>
      </c>
      <c r="J19">
        <f>(C19/(('base para costos'!$J$3-D19)/100-(0.08)))</f>
        <v>26949.438202247191</v>
      </c>
      <c r="K19">
        <f t="shared" si="1"/>
        <v>31.56</v>
      </c>
      <c r="M19">
        <f t="shared" si="2"/>
        <v>0</v>
      </c>
      <c r="N19">
        <f t="shared" si="3"/>
        <v>35045.29514903565</v>
      </c>
      <c r="O19" t="s">
        <v>234</v>
      </c>
      <c r="P19" t="s">
        <v>233</v>
      </c>
    </row>
    <row r="20" spans="1:16" x14ac:dyDescent="0.3">
      <c r="A20" t="s">
        <v>349</v>
      </c>
      <c r="B20" t="s">
        <v>350</v>
      </c>
      <c r="C20">
        <v>60060</v>
      </c>
      <c r="D20">
        <v>3</v>
      </c>
      <c r="E20">
        <v>14.5</v>
      </c>
      <c r="F20">
        <f t="shared" si="0"/>
        <v>17.544999999999998</v>
      </c>
      <c r="G20" t="s">
        <v>903</v>
      </c>
      <c r="H20">
        <f>(IF(G20='base para costos'!$G$3,'base para costos'!$H$3)+IF(G20='base para costos'!$G$4,'base para costos'!$H$4)+IF(G20='base para costos'!$G$5,'base para costos'!$H$5)+IF(G20='base para costos'!$G$6,'base para costos'!$H$6)+IF(G20='base para costos'!$G$7,'base para costos'!$H$7)+IF(G20='base para costos'!$G$8,'base para costos'!$H$8)+IF(G20='base para costos'!$G$9,'base para costos'!$H$9)+IF(G20='base para costos'!$G$10,'base para costos'!$H$10)+IF(G20='base para costos'!$G$11,'base para costos'!$H$11))</f>
        <v>0</v>
      </c>
      <c r="I20">
        <f>(C20/(('base para costos'!$J$3-D20)/100))</f>
        <v>61917.525773195877</v>
      </c>
      <c r="J20">
        <f>(C20/(('base para costos'!$J$3-D20)/100-(0.08)))</f>
        <v>67483.146067415728</v>
      </c>
      <c r="K20">
        <f t="shared" si="1"/>
        <v>29.744999999999997</v>
      </c>
      <c r="M20">
        <f t="shared" si="2"/>
        <v>0</v>
      </c>
      <c r="N20">
        <f t="shared" si="3"/>
        <v>85488.577325457256</v>
      </c>
      <c r="O20" t="s">
        <v>352</v>
      </c>
      <c r="P20" t="s">
        <v>351</v>
      </c>
    </row>
    <row r="21" spans="1:16" x14ac:dyDescent="0.3">
      <c r="A21" t="s">
        <v>363</v>
      </c>
      <c r="B21" t="s">
        <v>364</v>
      </c>
      <c r="C21">
        <v>11050</v>
      </c>
      <c r="D21">
        <v>3</v>
      </c>
      <c r="E21">
        <v>15.5</v>
      </c>
      <c r="F21">
        <f t="shared" si="0"/>
        <v>18.754999999999999</v>
      </c>
      <c r="G21" t="s">
        <v>903</v>
      </c>
      <c r="H21">
        <f>(IF(G21='base para costos'!$G$3,'base para costos'!$H$3)+IF(G21='base para costos'!$G$4,'base para costos'!$H$4)+IF(G21='base para costos'!$G$5,'base para costos'!$H$5)+IF(G21='base para costos'!$G$6,'base para costos'!$H$6)+IF(G21='base para costos'!$G$7,'base para costos'!$H$7)+IF(G21='base para costos'!$G$8,'base para costos'!$H$8)+IF(G21='base para costos'!$G$9,'base para costos'!$H$9)+IF(G21='base para costos'!$G$10,'base para costos'!$H$10)+IF(G21='base para costos'!$G$11,'base para costos'!$H$11))</f>
        <v>0</v>
      </c>
      <c r="I21">
        <f>(C21/(('base para costos'!$J$3-D21)/100))</f>
        <v>11391.752577319588</v>
      </c>
      <c r="J21">
        <f>(C21/(('base para costos'!$J$3-D21)/100-(0.08)))</f>
        <v>12415.730337078652</v>
      </c>
      <c r="K21">
        <f t="shared" si="1"/>
        <v>30.954999999999998</v>
      </c>
      <c r="M21">
        <f t="shared" si="2"/>
        <v>0</v>
      </c>
      <c r="N21">
        <f t="shared" si="3"/>
        <v>16004.055326236512</v>
      </c>
      <c r="O21" t="s">
        <v>213</v>
      </c>
      <c r="P21" t="s">
        <v>212</v>
      </c>
    </row>
    <row r="22" spans="1:16" x14ac:dyDescent="0.3">
      <c r="A22" t="s">
        <v>416</v>
      </c>
      <c r="B22" t="s">
        <v>417</v>
      </c>
      <c r="C22">
        <v>19499.349999999999</v>
      </c>
      <c r="D22">
        <v>3</v>
      </c>
      <c r="E22">
        <v>15.5</v>
      </c>
      <c r="F22">
        <f t="shared" si="0"/>
        <v>18.754999999999999</v>
      </c>
      <c r="G22" t="s">
        <v>903</v>
      </c>
      <c r="H22">
        <f>(IF(G22='base para costos'!$G$3,'base para costos'!$H$3)+IF(G22='base para costos'!$G$4,'base para costos'!$H$4)+IF(G22='base para costos'!$G$5,'base para costos'!$H$5)+IF(G22='base para costos'!$G$6,'base para costos'!$H$6)+IF(G22='base para costos'!$G$7,'base para costos'!$H$7)+IF(G22='base para costos'!$G$8,'base para costos'!$H$8)+IF(G22='base para costos'!$G$9,'base para costos'!$H$9)+IF(G22='base para costos'!$G$10,'base para costos'!$H$10)+IF(G22='base para costos'!$G$11,'base para costos'!$H$11))</f>
        <v>0</v>
      </c>
      <c r="I22">
        <f>(C22/(('base para costos'!$J$3-D22)/100))</f>
        <v>20102.422680412372</v>
      </c>
      <c r="J22">
        <f>(C22/(('base para costos'!$J$3-D22)/100-(0.08)))</f>
        <v>21909.382022471909</v>
      </c>
      <c r="K22">
        <f t="shared" si="1"/>
        <v>30.954999999999998</v>
      </c>
      <c r="M22">
        <f t="shared" si="2"/>
        <v>0</v>
      </c>
      <c r="N22">
        <f t="shared" si="3"/>
        <v>28241.509160692298</v>
      </c>
      <c r="O22" t="s">
        <v>418</v>
      </c>
      <c r="P22" t="s">
        <v>206</v>
      </c>
    </row>
    <row r="23" spans="1:16" x14ac:dyDescent="0.3">
      <c r="A23" t="s">
        <v>377</v>
      </c>
      <c r="B23" t="s">
        <v>378</v>
      </c>
      <c r="C23">
        <v>25000</v>
      </c>
      <c r="D23">
        <v>3</v>
      </c>
      <c r="E23">
        <v>14</v>
      </c>
      <c r="F23">
        <f t="shared" si="0"/>
        <v>16.939999999999998</v>
      </c>
      <c r="G23" t="s">
        <v>903</v>
      </c>
      <c r="H23">
        <f>(IF(G23='base para costos'!$G$3,'base para costos'!$H$3)+IF(G23='base para costos'!$G$4,'base para costos'!$H$4)+IF(G23='base para costos'!$G$5,'base para costos'!$H$5)+IF(G23='base para costos'!$G$6,'base para costos'!$H$6)+IF(G23='base para costos'!$G$7,'base para costos'!$H$7)+IF(G23='base para costos'!$G$8,'base para costos'!$H$8)+IF(G23='base para costos'!$G$9,'base para costos'!$H$9)+IF(G23='base para costos'!$G$10,'base para costos'!$H$10)+IF(G23='base para costos'!$G$11,'base para costos'!$H$11))</f>
        <v>0</v>
      </c>
      <c r="I23">
        <f>(C23/(('base para costos'!$J$3-D23)/100))</f>
        <v>25773.195876288661</v>
      </c>
      <c r="J23">
        <f>(C23/(('base para costos'!$J$3-D23)/100-(0.08)))</f>
        <v>28089.887640449437</v>
      </c>
      <c r="K23">
        <f t="shared" si="1"/>
        <v>29.139999999999997</v>
      </c>
      <c r="M23">
        <f t="shared" si="2"/>
        <v>0</v>
      </c>
      <c r="N23">
        <f t="shared" si="3"/>
        <v>35280.835450183462</v>
      </c>
      <c r="O23" t="s">
        <v>73</v>
      </c>
      <c r="P23" t="s">
        <v>253</v>
      </c>
    </row>
    <row r="24" spans="1:16" x14ac:dyDescent="0.3">
      <c r="A24" t="s">
        <v>379</v>
      </c>
      <c r="B24" t="s">
        <v>380</v>
      </c>
      <c r="C24">
        <v>48035</v>
      </c>
      <c r="D24">
        <v>3</v>
      </c>
      <c r="E24">
        <v>15.5</v>
      </c>
      <c r="F24">
        <f t="shared" si="0"/>
        <v>18.754999999999999</v>
      </c>
      <c r="G24" t="s">
        <v>903</v>
      </c>
      <c r="H24">
        <f>(IF(G24='base para costos'!$G$3,'base para costos'!$H$3)+IF(G24='base para costos'!$G$4,'base para costos'!$H$4)+IF(G24='base para costos'!$G$5,'base para costos'!$H$5)+IF(G24='base para costos'!$G$6,'base para costos'!$H$6)+IF(G24='base para costos'!$G$7,'base para costos'!$H$7)+IF(G24='base para costos'!$G$8,'base para costos'!$H$8)+IF(G24='base para costos'!$G$9,'base para costos'!$H$9)+IF(G24='base para costos'!$G$10,'base para costos'!$H$10)+IF(G24='base para costos'!$G$11,'base para costos'!$H$11))</f>
        <v>0</v>
      </c>
      <c r="I24">
        <f>(C24/(('base para costos'!$J$3-D24)/100))</f>
        <v>49520.618556701033</v>
      </c>
      <c r="J24">
        <f>(C24/(('base para costos'!$J$3-D24)/100-(0.08)))</f>
        <v>53971.910112359546</v>
      </c>
      <c r="K24">
        <f t="shared" si="1"/>
        <v>30.954999999999998</v>
      </c>
      <c r="M24">
        <f t="shared" si="2"/>
        <v>0</v>
      </c>
      <c r="N24">
        <f t="shared" si="3"/>
        <v>69570.569918169305</v>
      </c>
      <c r="O24" t="s">
        <v>382</v>
      </c>
      <c r="P24" t="s">
        <v>381</v>
      </c>
    </row>
    <row r="25" spans="1:16" x14ac:dyDescent="0.3">
      <c r="A25" t="s">
        <v>383</v>
      </c>
      <c r="B25" t="s">
        <v>384</v>
      </c>
      <c r="C25">
        <v>24000</v>
      </c>
      <c r="D25">
        <v>3</v>
      </c>
      <c r="E25">
        <v>14</v>
      </c>
      <c r="F25">
        <f t="shared" si="0"/>
        <v>16.939999999999998</v>
      </c>
      <c r="G25" t="s">
        <v>903</v>
      </c>
      <c r="H25">
        <f>(IF(G25='base para costos'!$G$3,'base para costos'!$H$3)+IF(G25='base para costos'!$G$4,'base para costos'!$H$4)+IF(G25='base para costos'!$G$5,'base para costos'!$H$5)+IF(G25='base para costos'!$G$6,'base para costos'!$H$6)+IF(G25='base para costos'!$G$7,'base para costos'!$H$7)+IF(G25='base para costos'!$G$8,'base para costos'!$H$8)+IF(G25='base para costos'!$G$9,'base para costos'!$H$9)+IF(G25='base para costos'!$G$10,'base para costos'!$H$10)+IF(G25='base para costos'!$G$11,'base para costos'!$H$11))</f>
        <v>0</v>
      </c>
      <c r="I25">
        <f>(C25/(('base para costos'!$J$3-D25)/100))</f>
        <v>24742.268041237116</v>
      </c>
      <c r="J25">
        <f>(C25/(('base para costos'!$J$3-D25)/100-(0.08)))</f>
        <v>26966.292134831459</v>
      </c>
      <c r="K25">
        <f t="shared" si="1"/>
        <v>29.139999999999997</v>
      </c>
      <c r="M25">
        <f t="shared" si="2"/>
        <v>0</v>
      </c>
      <c r="N25">
        <f t="shared" si="3"/>
        <v>33869.602032176124</v>
      </c>
      <c r="O25" t="s">
        <v>73</v>
      </c>
      <c r="P25" t="s">
        <v>253</v>
      </c>
    </row>
    <row r="26" spans="1:16" x14ac:dyDescent="0.3">
      <c r="A26" t="s">
        <v>399</v>
      </c>
      <c r="B26" t="s">
        <v>400</v>
      </c>
      <c r="C26">
        <v>21000</v>
      </c>
      <c r="D26">
        <v>3</v>
      </c>
      <c r="E26">
        <v>14</v>
      </c>
      <c r="F26">
        <f t="shared" si="0"/>
        <v>16.939999999999998</v>
      </c>
      <c r="G26" t="s">
        <v>903</v>
      </c>
      <c r="H26">
        <f>(IF(G26='base para costos'!$G$3,'base para costos'!$H$3)+IF(G26='base para costos'!$G$4,'base para costos'!$H$4)+IF(G26='base para costos'!$G$5,'base para costos'!$H$5)+IF(G26='base para costos'!$G$6,'base para costos'!$H$6)+IF(G26='base para costos'!$G$7,'base para costos'!$H$7)+IF(G26='base para costos'!$G$8,'base para costos'!$H$8)+IF(G26='base para costos'!$G$9,'base para costos'!$H$9)+IF(G26='base para costos'!$G$10,'base para costos'!$H$10)+IF(G26='base para costos'!$G$11,'base para costos'!$H$11))</f>
        <v>0</v>
      </c>
      <c r="I26">
        <f>(C26/(('base para costos'!$J$3-D26)/100))</f>
        <v>21649.484536082477</v>
      </c>
      <c r="J26">
        <f>(C26/(('base para costos'!$J$3-D26)/100-(0.08)))</f>
        <v>23595.505617977527</v>
      </c>
      <c r="K26">
        <f t="shared" si="1"/>
        <v>29.139999999999997</v>
      </c>
      <c r="M26">
        <f t="shared" si="2"/>
        <v>0</v>
      </c>
      <c r="N26">
        <f t="shared" si="3"/>
        <v>29635.901778154108</v>
      </c>
      <c r="O26" t="s">
        <v>73</v>
      </c>
      <c r="P26" t="s">
        <v>253</v>
      </c>
    </row>
    <row r="27" spans="1:16" x14ac:dyDescent="0.3">
      <c r="A27" t="s">
        <v>409</v>
      </c>
      <c r="B27" t="s">
        <v>410</v>
      </c>
      <c r="C27">
        <v>39503.75</v>
      </c>
      <c r="D27">
        <v>3</v>
      </c>
      <c r="E27">
        <v>15.5</v>
      </c>
      <c r="F27">
        <f t="shared" si="0"/>
        <v>18.754999999999999</v>
      </c>
      <c r="G27" t="s">
        <v>903</v>
      </c>
      <c r="H27">
        <f>(IF(G27='base para costos'!$G$3,'base para costos'!$H$3)+IF(G27='base para costos'!$G$4,'base para costos'!$H$4)+IF(G27='base para costos'!$G$5,'base para costos'!$H$5)+IF(G27='base para costos'!$G$6,'base para costos'!$H$6)+IF(G27='base para costos'!$G$7,'base para costos'!$H$7)+IF(G27='base para costos'!$G$8,'base para costos'!$H$8)+IF(G27='base para costos'!$G$9,'base para costos'!$H$9)+IF(G27='base para costos'!$G$10,'base para costos'!$H$10)+IF(G27='base para costos'!$G$11,'base para costos'!$H$11))</f>
        <v>0</v>
      </c>
      <c r="I27">
        <f>(C27/(('base para costos'!$J$3-D27)/100))</f>
        <v>40725.515463917523</v>
      </c>
      <c r="J27">
        <f>(C27/(('base para costos'!$J$3-D27)/100-(0.08)))</f>
        <v>44386.235955056181</v>
      </c>
      <c r="K27">
        <f t="shared" si="1"/>
        <v>30.954999999999998</v>
      </c>
      <c r="M27">
        <f t="shared" si="2"/>
        <v>0</v>
      </c>
      <c r="N27">
        <f t="shared" si="3"/>
        <v>57214.497791295529</v>
      </c>
      <c r="O27" t="s">
        <v>230</v>
      </c>
      <c r="P27" t="s">
        <v>411</v>
      </c>
    </row>
    <row r="28" spans="1:16" x14ac:dyDescent="0.3">
      <c r="A28" t="s">
        <v>405</v>
      </c>
      <c r="B28" t="s">
        <v>406</v>
      </c>
      <c r="C28">
        <v>40499.99</v>
      </c>
      <c r="D28">
        <v>3</v>
      </c>
      <c r="E28">
        <v>14</v>
      </c>
      <c r="F28">
        <f t="shared" si="0"/>
        <v>16.939999999999998</v>
      </c>
      <c r="G28" t="s">
        <v>903</v>
      </c>
      <c r="H28">
        <f>(IF(G28='base para costos'!$G$3,'base para costos'!$H$3)+IF(G28='base para costos'!$G$4,'base para costos'!$H$4)+IF(G28='base para costos'!$G$5,'base para costos'!$H$5)+IF(G28='base para costos'!$G$6,'base para costos'!$H$6)+IF(G28='base para costos'!$G$7,'base para costos'!$H$7)+IF(G28='base para costos'!$G$8,'base para costos'!$H$8)+IF(G28='base para costos'!$G$9,'base para costos'!$H$9)+IF(G28='base para costos'!$G$10,'base para costos'!$H$10)+IF(G28='base para costos'!$G$11,'base para costos'!$H$11))</f>
        <v>0</v>
      </c>
      <c r="I28">
        <f>(C28/(('base para costos'!$J$3-D28)/100))</f>
        <v>41752.567010309278</v>
      </c>
      <c r="J28">
        <f>(C28/(('base para costos'!$J$3-D28)/100-(0.08)))</f>
        <v>45505.606741573029</v>
      </c>
      <c r="K28">
        <f t="shared" si="1"/>
        <v>29.139999999999997</v>
      </c>
      <c r="M28">
        <f t="shared" si="2"/>
        <v>0</v>
      </c>
      <c r="N28">
        <f t="shared" si="3"/>
        <v>57154.93931696302</v>
      </c>
      <c r="O28" t="s">
        <v>73</v>
      </c>
      <c r="P28" t="s">
        <v>253</v>
      </c>
    </row>
    <row r="29" spans="1:16" x14ac:dyDescent="0.3">
      <c r="A29" t="s">
        <v>879</v>
      </c>
      <c r="B29" t="s">
        <v>880</v>
      </c>
      <c r="C29">
        <v>296.38</v>
      </c>
      <c r="D29">
        <v>3</v>
      </c>
      <c r="E29">
        <v>15.5</v>
      </c>
      <c r="F29">
        <f t="shared" si="0"/>
        <v>18.754999999999999</v>
      </c>
      <c r="G29" t="s">
        <v>903</v>
      </c>
      <c r="H29">
        <f>(IF(G29='base para costos'!$G$3,'base para costos'!$H$3)+IF(G29='base para costos'!$G$4,'base para costos'!$H$4)+IF(G29='base para costos'!$G$5,'base para costos'!$H$5)+IF(G29='base para costos'!$G$6,'base para costos'!$H$6)+IF(G29='base para costos'!$G$7,'base para costos'!$H$7)+IF(G29='base para costos'!$G$8,'base para costos'!$H$8)+IF(G29='base para costos'!$G$9,'base para costos'!$H$9)+IF(G29='base para costos'!$G$10,'base para costos'!$H$10)+IF(G29='base para costos'!$G$11,'base para costos'!$H$11))</f>
        <v>0</v>
      </c>
      <c r="I29">
        <f>(C29/(('base para costos'!$J$3-D29)/100))</f>
        <v>305.54639175257734</v>
      </c>
      <c r="J29">
        <f>(C29/(('base para costos'!$J$3-D29)/100-(0.08)))</f>
        <v>333.01123595505618</v>
      </c>
      <c r="K29">
        <f t="shared" si="1"/>
        <v>30.954999999999998</v>
      </c>
      <c r="M29">
        <f t="shared" si="2"/>
        <v>0</v>
      </c>
      <c r="N29">
        <f t="shared" si="3"/>
        <v>429.25628213483958</v>
      </c>
      <c r="O29" t="s">
        <v>299</v>
      </c>
      <c r="P29" t="s">
        <v>881</v>
      </c>
    </row>
    <row r="30" spans="1:16" x14ac:dyDescent="0.3">
      <c r="A30" t="s">
        <v>863</v>
      </c>
      <c r="B30" t="s">
        <v>864</v>
      </c>
      <c r="C30">
        <v>917.68</v>
      </c>
      <c r="D30">
        <v>3</v>
      </c>
      <c r="E30">
        <v>13.5</v>
      </c>
      <c r="F30">
        <f t="shared" si="0"/>
        <v>16.335000000000001</v>
      </c>
      <c r="G30" t="s">
        <v>903</v>
      </c>
      <c r="H30">
        <f>(IF(G30='base para costos'!$G$3,'base para costos'!$H$3)+IF(G30='base para costos'!$G$4,'base para costos'!$H$4)+IF(G30='base para costos'!$G$5,'base para costos'!$H$5)+IF(G30='base para costos'!$G$6,'base para costos'!$H$6)+IF(G30='base para costos'!$G$7,'base para costos'!$H$7)+IF(G30='base para costos'!$G$8,'base para costos'!$H$8)+IF(G30='base para costos'!$G$9,'base para costos'!$H$9)+IF(G30='base para costos'!$G$10,'base para costos'!$H$10)+IF(G30='base para costos'!$G$11,'base para costos'!$H$11))</f>
        <v>0</v>
      </c>
      <c r="I30">
        <f>(C30/(('base para costos'!$J$3-D30)/100))</f>
        <v>946.06185567010311</v>
      </c>
      <c r="J30">
        <f>(C30/(('base para costos'!$J$3-D30)/100-(0.08)))</f>
        <v>1031.1011235955054</v>
      </c>
      <c r="K30">
        <f t="shared" si="1"/>
        <v>28.535</v>
      </c>
      <c r="M30">
        <f t="shared" si="2"/>
        <v>0</v>
      </c>
      <c r="N30">
        <f t="shared" si="3"/>
        <v>1284.0971104736584</v>
      </c>
      <c r="O30" t="s">
        <v>153</v>
      </c>
      <c r="P30" t="s">
        <v>792</v>
      </c>
    </row>
    <row r="32" spans="1:16" x14ac:dyDescent="0.3">
      <c r="A32" t="s">
        <v>511</v>
      </c>
      <c r="B32" t="s">
        <v>512</v>
      </c>
      <c r="C32">
        <v>4745</v>
      </c>
      <c r="D32">
        <v>3</v>
      </c>
      <c r="E32">
        <v>16.5</v>
      </c>
      <c r="F32">
        <f t="shared" ref="F32:F45" si="4">E32*1.21</f>
        <v>19.965</v>
      </c>
      <c r="G32" t="s">
        <v>903</v>
      </c>
      <c r="H32">
        <f>(IF(G32='base para costos'!$G$3,'base para costos'!$H$3)+IF(G32='base para costos'!$G$4,'base para costos'!$H$4)+IF(G32='base para costos'!$G$5,'base para costos'!$H$5)+IF(G32='base para costos'!$G$6,'base para costos'!$H$6)+IF(G32='base para costos'!$G$7,'base para costos'!$H$7)+IF(G32='base para costos'!$G$8,'base para costos'!$H$8)+IF(G32='base para costos'!$G$9,'base para costos'!$H$9)+IF(G32='base para costos'!$G$10,'base para costos'!$H$10)+IF(G32='base para costos'!$G$11,'base para costos'!$H$11))</f>
        <v>0</v>
      </c>
      <c r="I32">
        <f>(C32/(('base para costos'!$J$3-D32)/100))</f>
        <v>4891.7525773195875</v>
      </c>
      <c r="J32">
        <f>(C32/(('base para costos'!$J$3-D32)/100-(0.08)))</f>
        <v>5331.4606741573034</v>
      </c>
      <c r="K32">
        <f t="shared" ref="K32:K45" si="5">(D32+8+1.2)+(F32+H32)</f>
        <v>32.164999999999999</v>
      </c>
      <c r="M32">
        <f t="shared" ref="M32:M38" si="6">L32*1.21</f>
        <v>0</v>
      </c>
      <c r="N32">
        <f t="shared" ref="N32:N45" si="7">C32/((100-K32)/100)+M32</f>
        <v>6994.9141298739578</v>
      </c>
      <c r="O32" t="s">
        <v>230</v>
      </c>
      <c r="P32" t="s">
        <v>513</v>
      </c>
    </row>
    <row r="33" spans="1:16" x14ac:dyDescent="0.3">
      <c r="A33" t="s">
        <v>470</v>
      </c>
      <c r="B33" t="s">
        <v>471</v>
      </c>
      <c r="C33">
        <v>30608.33</v>
      </c>
      <c r="D33">
        <v>3</v>
      </c>
      <c r="E33">
        <v>12.15</v>
      </c>
      <c r="F33">
        <f t="shared" si="4"/>
        <v>14.701499999999999</v>
      </c>
      <c r="G33" t="s">
        <v>903</v>
      </c>
      <c r="H33">
        <f>(IF(G33='base para costos'!$G$3,'base para costos'!$H$3)+IF(G33='base para costos'!$G$4,'base para costos'!$H$4)+IF(G33='base para costos'!$G$5,'base para costos'!$H$5)+IF(G33='base para costos'!$G$6,'base para costos'!$H$6)+IF(G33='base para costos'!$G$7,'base para costos'!$H$7)+IF(G33='base para costos'!$G$8,'base para costos'!$H$8)+IF(G33='base para costos'!$G$9,'base para costos'!$H$9)+IF(G33='base para costos'!$G$10,'base para costos'!$H$10)+IF(G33='base para costos'!$G$11,'base para costos'!$H$11))</f>
        <v>0</v>
      </c>
      <c r="I33">
        <f>(C33/(('base para costos'!$J$3-D33)/100))</f>
        <v>31554.979381443303</v>
      </c>
      <c r="J33">
        <f>(C33/(('base para costos'!$J$3-D33)/100-(0.08)))</f>
        <v>34391.382022471909</v>
      </c>
      <c r="K33">
        <f t="shared" si="5"/>
        <v>26.901499999999999</v>
      </c>
      <c r="M33">
        <f t="shared" si="6"/>
        <v>0</v>
      </c>
      <c r="N33">
        <f t="shared" si="7"/>
        <v>41872.71968645048</v>
      </c>
      <c r="O33" t="s">
        <v>473</v>
      </c>
      <c r="P33" t="s">
        <v>472</v>
      </c>
    </row>
    <row r="34" spans="1:16" x14ac:dyDescent="0.3">
      <c r="A34" t="s">
        <v>720</v>
      </c>
      <c r="B34" t="s">
        <v>721</v>
      </c>
      <c r="C34">
        <v>6500</v>
      </c>
      <c r="D34">
        <v>3</v>
      </c>
      <c r="E34">
        <v>16</v>
      </c>
      <c r="F34">
        <f t="shared" si="4"/>
        <v>19.36</v>
      </c>
      <c r="G34" t="s">
        <v>903</v>
      </c>
      <c r="H34">
        <f>(IF(G34='base para costos'!$G$3,'base para costos'!$H$3)+IF(G34='base para costos'!$G$4,'base para costos'!$H$4)+IF(G34='base para costos'!$G$5,'base para costos'!$H$5)+IF(G34='base para costos'!$G$6,'base para costos'!$H$6)+IF(G34='base para costos'!$G$7,'base para costos'!$H$7)+IF(G34='base para costos'!$G$8,'base para costos'!$H$8)+IF(G34='base para costos'!$G$9,'base para costos'!$H$9)+IF(G34='base para costos'!$G$10,'base para costos'!$H$10)+IF(G34='base para costos'!$G$11,'base para costos'!$H$11))</f>
        <v>0</v>
      </c>
      <c r="I34">
        <f>(C34/(('base para costos'!$J$3-D34)/100))</f>
        <v>6701.0309278350514</v>
      </c>
      <c r="J34">
        <f>(C34/(('base para costos'!$J$3-D34)/100-(0.08)))</f>
        <v>7303.3707865168535</v>
      </c>
      <c r="K34">
        <f t="shared" si="5"/>
        <v>31.56</v>
      </c>
      <c r="M34">
        <f t="shared" si="6"/>
        <v>0</v>
      </c>
      <c r="N34">
        <f t="shared" si="7"/>
        <v>9497.3699590882516</v>
      </c>
      <c r="O34" t="s">
        <v>230</v>
      </c>
      <c r="P34" t="s">
        <v>482</v>
      </c>
    </row>
    <row r="35" spans="1:16" x14ac:dyDescent="0.3">
      <c r="A35" t="s">
        <v>722</v>
      </c>
      <c r="B35" t="s">
        <v>723</v>
      </c>
      <c r="C35">
        <v>6500</v>
      </c>
      <c r="D35">
        <v>3</v>
      </c>
      <c r="E35">
        <v>16</v>
      </c>
      <c r="F35">
        <f t="shared" si="4"/>
        <v>19.36</v>
      </c>
      <c r="G35" t="s">
        <v>903</v>
      </c>
      <c r="H35">
        <f>(IF(G35='base para costos'!$G$3,'base para costos'!$H$3)+IF(G35='base para costos'!$G$4,'base para costos'!$H$4)+IF(G35='base para costos'!$G$5,'base para costos'!$H$5)+IF(G35='base para costos'!$G$6,'base para costos'!$H$6)+IF(G35='base para costos'!$G$7,'base para costos'!$H$7)+IF(G35='base para costos'!$G$8,'base para costos'!$H$8)+IF(G35='base para costos'!$G$9,'base para costos'!$H$9)+IF(G35='base para costos'!$G$10,'base para costos'!$H$10)+IF(G35='base para costos'!$G$11,'base para costos'!$H$11))</f>
        <v>0</v>
      </c>
      <c r="I35">
        <f>(C35/(('base para costos'!$J$3-D35)/100))</f>
        <v>6701.0309278350514</v>
      </c>
      <c r="J35">
        <f>(C35/(('base para costos'!$J$3-D35)/100-(0.08)))</f>
        <v>7303.3707865168535</v>
      </c>
      <c r="K35">
        <f t="shared" si="5"/>
        <v>31.56</v>
      </c>
      <c r="M35">
        <f t="shared" si="6"/>
        <v>0</v>
      </c>
      <c r="N35">
        <f t="shared" si="7"/>
        <v>9497.3699590882516</v>
      </c>
      <c r="O35" t="s">
        <v>230</v>
      </c>
      <c r="P35" t="s">
        <v>482</v>
      </c>
    </row>
    <row r="36" spans="1:16" x14ac:dyDescent="0.3">
      <c r="A36" t="s">
        <v>724</v>
      </c>
      <c r="B36" t="s">
        <v>725</v>
      </c>
      <c r="C36">
        <v>6500</v>
      </c>
      <c r="D36">
        <v>3</v>
      </c>
      <c r="E36">
        <v>13.5</v>
      </c>
      <c r="F36">
        <f t="shared" si="4"/>
        <v>16.335000000000001</v>
      </c>
      <c r="G36" t="s">
        <v>903</v>
      </c>
      <c r="H36">
        <f>(IF(G36='base para costos'!$G$3,'base para costos'!$H$3)+IF(G36='base para costos'!$G$4,'base para costos'!$H$4)+IF(G36='base para costos'!$G$5,'base para costos'!$H$5)+IF(G36='base para costos'!$G$6,'base para costos'!$H$6)+IF(G36='base para costos'!$G$7,'base para costos'!$H$7)+IF(G36='base para costos'!$G$8,'base para costos'!$H$8)+IF(G36='base para costos'!$G$9,'base para costos'!$H$9)+IF(G36='base para costos'!$G$10,'base para costos'!$H$10)+IF(G36='base para costos'!$G$11,'base para costos'!$H$11))</f>
        <v>0</v>
      </c>
      <c r="I36">
        <f>(C36/(('base para costos'!$J$3-D36)/100))</f>
        <v>6701.0309278350514</v>
      </c>
      <c r="J36">
        <f>(C36/(('base para costos'!$J$3-D36)/100-(0.08)))</f>
        <v>7303.3707865168535</v>
      </c>
      <c r="K36">
        <f t="shared" si="5"/>
        <v>28.535</v>
      </c>
      <c r="M36">
        <f t="shared" si="6"/>
        <v>0</v>
      </c>
      <c r="N36">
        <f t="shared" si="7"/>
        <v>9095.3613657034912</v>
      </c>
      <c r="O36" t="s">
        <v>608</v>
      </c>
      <c r="P36" t="s">
        <v>607</v>
      </c>
    </row>
    <row r="37" spans="1:16" x14ac:dyDescent="0.3">
      <c r="A37" t="s">
        <v>1108</v>
      </c>
      <c r="B37" t="s">
        <v>1109</v>
      </c>
      <c r="C37">
        <v>755989.5</v>
      </c>
      <c r="D37">
        <v>3</v>
      </c>
      <c r="E37">
        <v>12.15</v>
      </c>
      <c r="F37">
        <f t="shared" si="4"/>
        <v>14.701499999999999</v>
      </c>
      <c r="G37" t="s">
        <v>903</v>
      </c>
      <c r="H37">
        <f>(IF(G37='base para costos'!$G$3,'base para costos'!$H$3)+IF(G37='base para costos'!$G$4,'base para costos'!$H$4)+IF(G37='base para costos'!$G$5,'base para costos'!$H$5)+IF(G37='base para costos'!$G$6,'base para costos'!$H$6)+IF(G37='base para costos'!$G$7,'base para costos'!$H$7)+IF(G37='base para costos'!$G$8,'base para costos'!$H$8)+IF(G37='base para costos'!$G$9,'base para costos'!$H$9)+IF(G37='base para costos'!$G$10,'base para costos'!$H$10)+IF(G37='base para costos'!$G$11,'base para costos'!$H$11))</f>
        <v>0</v>
      </c>
      <c r="I37">
        <f>(C37/(('base para costos'!$J$3-D37)/100))</f>
        <v>779370.618556701</v>
      </c>
      <c r="J37">
        <f>(C37/(('base para costos'!$J$3-D37)/100-(0.08)))</f>
        <v>849426.40449438198</v>
      </c>
      <c r="K37">
        <f t="shared" si="5"/>
        <v>26.901499999999999</v>
      </c>
      <c r="L37">
        <v>18600</v>
      </c>
      <c r="M37">
        <f t="shared" si="6"/>
        <v>22506</v>
      </c>
      <c r="N37">
        <f t="shared" si="7"/>
        <v>1056712.5842664349</v>
      </c>
      <c r="O37" t="s">
        <v>1133</v>
      </c>
      <c r="P37" t="s">
        <v>10</v>
      </c>
    </row>
    <row r="38" spans="1:16" x14ac:dyDescent="0.3">
      <c r="A38" t="s">
        <v>1110</v>
      </c>
      <c r="B38" t="s">
        <v>1111</v>
      </c>
      <c r="C38">
        <v>1837489.5</v>
      </c>
      <c r="D38">
        <v>3.5</v>
      </c>
      <c r="E38">
        <v>12.15</v>
      </c>
      <c r="F38">
        <f t="shared" si="4"/>
        <v>14.701499999999999</v>
      </c>
      <c r="G38" t="s">
        <v>903</v>
      </c>
      <c r="H38">
        <f>(IF(G38='base para costos'!$G$3,'base para costos'!$H$3)+IF(G38='base para costos'!$G$4,'base para costos'!$H$4)+IF(G38='base para costos'!$G$5,'base para costos'!$H$5)+IF(G38='base para costos'!$G$6,'base para costos'!$H$6)+IF(G38='base para costos'!$G$7,'base para costos'!$H$7)+IF(G38='base para costos'!$G$8,'base para costos'!$H$8)+IF(G38='base para costos'!$G$9,'base para costos'!$H$9)+IF(G38='base para costos'!$G$10,'base para costos'!$H$10)+IF(G38='base para costos'!$G$11,'base para costos'!$H$11))</f>
        <v>0</v>
      </c>
      <c r="I38">
        <f>(C38/(('base para costos'!$J$3-D38)/100))</f>
        <v>1904134.1968911919</v>
      </c>
      <c r="J38">
        <f>(C38/(('base para costos'!$J$3-D38)/100-(0.08)))</f>
        <v>2076259.3220338982</v>
      </c>
      <c r="K38">
        <f t="shared" si="5"/>
        <v>27.401499999999999</v>
      </c>
      <c r="M38">
        <f t="shared" si="6"/>
        <v>0</v>
      </c>
      <c r="N38">
        <f t="shared" si="7"/>
        <v>2531029.5667265854</v>
      </c>
      <c r="O38" t="s">
        <v>149</v>
      </c>
      <c r="P38" t="s">
        <v>10</v>
      </c>
    </row>
    <row r="39" spans="1:16" x14ac:dyDescent="0.3">
      <c r="A39" t="s">
        <v>1157</v>
      </c>
      <c r="B39" t="s">
        <v>1158</v>
      </c>
      <c r="C39">
        <v>1248438.45</v>
      </c>
      <c r="D39">
        <v>3</v>
      </c>
      <c r="E39">
        <v>12.15</v>
      </c>
      <c r="F39">
        <f t="shared" si="4"/>
        <v>14.701499999999999</v>
      </c>
      <c r="G39" t="s">
        <v>903</v>
      </c>
      <c r="H39">
        <f>(IF(G39='base para costos'!$G$3,'base para costos'!$H$3)+IF(G39='base para costos'!$G$4,'base para costos'!$H$4)+IF(G39='base para costos'!$G$5,'base para costos'!$H$5)+IF(G39='base para costos'!$G$6,'base para costos'!$H$6)+IF(G39='base para costos'!$G$7,'base para costos'!$H$7)+IF(G39='base para costos'!$G$8,'base para costos'!$H$8)+IF(G39='base para costos'!$G$9,'base para costos'!$H$9)+IF(G39='base para costos'!$G$10,'base para costos'!$H$10)+IF(G39='base para costos'!$G$11,'base para costos'!$H$11))</f>
        <v>0</v>
      </c>
      <c r="I39">
        <f>(C39/(('base para costos'!$J$3-D39)/100))</f>
        <v>1287049.9484536082</v>
      </c>
      <c r="J39">
        <f>(C39/(('base para costos'!$J$3-D39)/100-(0.08)))</f>
        <v>1402739.8314606741</v>
      </c>
      <c r="K39">
        <f t="shared" si="5"/>
        <v>26.901499999999999</v>
      </c>
      <c r="N39">
        <f t="shared" si="7"/>
        <v>1707885.1823224826</v>
      </c>
      <c r="O39" t="s">
        <v>1134</v>
      </c>
      <c r="P39" t="s">
        <v>10</v>
      </c>
    </row>
    <row r="40" spans="1:16" x14ac:dyDescent="0.3">
      <c r="A40" t="s">
        <v>1261</v>
      </c>
      <c r="B40" t="s">
        <v>1264</v>
      </c>
      <c r="C40">
        <v>733950</v>
      </c>
      <c r="D40">
        <v>5</v>
      </c>
      <c r="E40">
        <v>12.15</v>
      </c>
      <c r="F40">
        <f t="shared" si="4"/>
        <v>14.701499999999999</v>
      </c>
      <c r="G40" t="s">
        <v>1300</v>
      </c>
      <c r="H40">
        <f>(IF(G40='base para costos'!$G$3,'base para costos'!$H$3)+IF(G40='base para costos'!$G$4,'base para costos'!$H$4)+IF(G40='base para costos'!$G$5,'base para costos'!$H$5)+IF(G40='base para costos'!$G$6,'base para costos'!$H$6)+IF(G40='base para costos'!$G$7,'base para costos'!$H$7)+IF(G40='base para costos'!$G$8,'base para costos'!$H$8)+IF(G40='base para costos'!$G$9,'base para costos'!$H$9)+IF(G40='base para costos'!$G$10,'base para costos'!$H$10)+IF(G40='base para costos'!$G$11,'base para costos'!$H$11))</f>
        <v>0</v>
      </c>
      <c r="I40">
        <f>(C40/(('base para costos'!$J$3-D40)/100))</f>
        <v>772578.94736842113</v>
      </c>
      <c r="J40">
        <f>(C40/(('base para costos'!$J$3-D40)/100-(0.08)))</f>
        <v>843620.68965517241</v>
      </c>
      <c r="K40">
        <f t="shared" si="5"/>
        <v>28.901499999999999</v>
      </c>
      <c r="M40">
        <f t="shared" ref="M40:M45" si="8">L40*1.21</f>
        <v>0</v>
      </c>
      <c r="N40">
        <f t="shared" si="7"/>
        <v>1032300.2594991456</v>
      </c>
      <c r="O40" t="s">
        <v>1161</v>
      </c>
      <c r="P40" t="s">
        <v>10</v>
      </c>
    </row>
    <row r="41" spans="1:16" x14ac:dyDescent="0.3">
      <c r="A41" t="s">
        <v>1290</v>
      </c>
      <c r="B41" t="s">
        <v>1289</v>
      </c>
      <c r="C41">
        <v>724500</v>
      </c>
      <c r="D41">
        <v>3</v>
      </c>
      <c r="E41">
        <v>12.15</v>
      </c>
      <c r="F41">
        <f t="shared" si="4"/>
        <v>14.701499999999999</v>
      </c>
      <c r="G41" t="s">
        <v>1300</v>
      </c>
      <c r="H41">
        <f>(IF(G41='base para costos'!$G$3,'base para costos'!$H$3)+IF(G41='base para costos'!$G$4,'base para costos'!$H$4)+IF(G41='base para costos'!$G$5,'base para costos'!$H$5)+IF(G41='base para costos'!$G$6,'base para costos'!$H$6)+IF(G41='base para costos'!$G$7,'base para costos'!$H$7)+IF(G41='base para costos'!$G$8,'base para costos'!$H$8)+IF(G41='base para costos'!$G$9,'base para costos'!$H$9)+IF(G41='base para costos'!$G$10,'base para costos'!$H$10)+IF(G41='base para costos'!$G$11,'base para costos'!$H$11))</f>
        <v>0</v>
      </c>
      <c r="I41">
        <f>(C41/(('base para costos'!$J$3-D41)/100))</f>
        <v>746907.21649484534</v>
      </c>
      <c r="J41">
        <f>(C41/(('base para costos'!$J$3-D41)/100-(0.08)))</f>
        <v>814044.94382022473</v>
      </c>
      <c r="K41">
        <f t="shared" si="5"/>
        <v>26.901499999999999</v>
      </c>
      <c r="M41">
        <f t="shared" si="8"/>
        <v>0</v>
      </c>
      <c r="N41">
        <f t="shared" si="7"/>
        <v>991128.40892767976</v>
      </c>
      <c r="O41" t="s">
        <v>1134</v>
      </c>
      <c r="P41" t="s">
        <v>10</v>
      </c>
    </row>
    <row r="42" spans="1:16" x14ac:dyDescent="0.3">
      <c r="A42" t="s">
        <v>1127</v>
      </c>
      <c r="B42" t="s">
        <v>1128</v>
      </c>
      <c r="C42">
        <v>251989.5</v>
      </c>
      <c r="D42">
        <v>3</v>
      </c>
      <c r="E42">
        <v>12.15</v>
      </c>
      <c r="F42">
        <f t="shared" si="4"/>
        <v>14.701499999999999</v>
      </c>
      <c r="G42" t="s">
        <v>903</v>
      </c>
      <c r="H42">
        <f>(IF(G42='base para costos'!$G$3,'base para costos'!$H$3)+IF(G42='base para costos'!$G$4,'base para costos'!$H$4)+IF(G42='base para costos'!$G$5,'base para costos'!$H$5)+IF(G42='base para costos'!$G$6,'base para costos'!$H$6)+IF(G42='base para costos'!$G$7,'base para costos'!$H$7)+IF(G42='base para costos'!$G$8,'base para costos'!$H$8)+IF(G42='base para costos'!$G$9,'base para costos'!$H$9)+IF(G42='base para costos'!$G$10,'base para costos'!$H$10)+IF(G42='base para costos'!$G$11,'base para costos'!$H$11))</f>
        <v>0</v>
      </c>
      <c r="I42">
        <f>(C42/(('base para costos'!$J$3-D42)/100))</f>
        <v>259782.98969072165</v>
      </c>
      <c r="J42">
        <f>(C42/(('base para costos'!$J$3-D42)/100-(0.08)))</f>
        <v>283134.26966292132</v>
      </c>
      <c r="K42">
        <f t="shared" si="5"/>
        <v>26.901499999999999</v>
      </c>
      <c r="L42">
        <v>8900</v>
      </c>
      <c r="M42">
        <f t="shared" si="8"/>
        <v>10769</v>
      </c>
      <c r="N42">
        <f t="shared" si="7"/>
        <v>355494.95196891867</v>
      </c>
      <c r="O42" t="s">
        <v>149</v>
      </c>
      <c r="P42" t="s">
        <v>10</v>
      </c>
    </row>
    <row r="43" spans="1:16" x14ac:dyDescent="0.3">
      <c r="A43" t="s">
        <v>1124</v>
      </c>
      <c r="B43" t="s">
        <v>1125</v>
      </c>
      <c r="C43">
        <v>509239.5</v>
      </c>
      <c r="D43">
        <v>8</v>
      </c>
      <c r="E43">
        <v>12.15</v>
      </c>
      <c r="F43">
        <f t="shared" si="4"/>
        <v>14.701499999999999</v>
      </c>
      <c r="G43" t="s">
        <v>903</v>
      </c>
      <c r="H43">
        <f>(IF(G43='base para costos'!$G$3,'base para costos'!$H$3)+IF(G43='base para costos'!$G$4,'base para costos'!$H$4)+IF(G43='base para costos'!$G$5,'base para costos'!$H$5)+IF(G43='base para costos'!$G$6,'base para costos'!$H$6)+IF(G43='base para costos'!$G$7,'base para costos'!$H$7)+IF(G43='base para costos'!$G$8,'base para costos'!$H$8)+IF(G43='base para costos'!$G$9,'base para costos'!$H$9)+IF(G43='base para costos'!$G$10,'base para costos'!$H$10)+IF(G43='base para costos'!$G$11,'base para costos'!$H$11))</f>
        <v>0</v>
      </c>
      <c r="I43">
        <f>(C43/(('base para costos'!$J$3-D43)/100))</f>
        <v>553521.19565217383</v>
      </c>
      <c r="J43">
        <f>(C43/(('base para costos'!$J$3-D43)/100-(0.08)))</f>
        <v>606237.5</v>
      </c>
      <c r="K43">
        <f t="shared" si="5"/>
        <v>31.901499999999999</v>
      </c>
      <c r="L43">
        <v>21682</v>
      </c>
      <c r="M43">
        <f t="shared" si="8"/>
        <v>26235.219999999998</v>
      </c>
      <c r="N43">
        <f t="shared" si="7"/>
        <v>774033.6296566003</v>
      </c>
      <c r="O43" t="s">
        <v>1134</v>
      </c>
      <c r="P43" t="s">
        <v>10</v>
      </c>
    </row>
    <row r="44" spans="1:16" x14ac:dyDescent="0.3">
      <c r="A44" t="s">
        <v>1118</v>
      </c>
      <c r="B44" t="s">
        <v>1119</v>
      </c>
      <c r="C44">
        <v>346489.5</v>
      </c>
      <c r="D44">
        <v>8</v>
      </c>
      <c r="E44">
        <v>12.15</v>
      </c>
      <c r="F44">
        <f t="shared" si="4"/>
        <v>14.701499999999999</v>
      </c>
      <c r="G44" t="s">
        <v>903</v>
      </c>
      <c r="H44">
        <f>(IF(G44='base para costos'!$G$3,'base para costos'!$H$3)+IF(G44='base para costos'!$G$4,'base para costos'!$H$4)+IF(G44='base para costos'!$G$5,'base para costos'!$H$5)+IF(G44='base para costos'!$G$6,'base para costos'!$H$6)+IF(G44='base para costos'!$G$7,'base para costos'!$H$7)+IF(G44='base para costos'!$G$8,'base para costos'!$H$8)+IF(G44='base para costos'!$G$9,'base para costos'!$H$9)+IF(G44='base para costos'!$G$10,'base para costos'!$H$10)+IF(G44='base para costos'!$G$11,'base para costos'!$H$11))</f>
        <v>0</v>
      </c>
      <c r="I44">
        <f>(C44/(('base para costos'!$J$3-D44)/100))</f>
        <v>376619.02173913043</v>
      </c>
      <c r="J44">
        <f>(C44/(('base para costos'!$J$3-D44)/100-(0.08)))</f>
        <v>412487.49999999994</v>
      </c>
      <c r="K44">
        <f t="shared" si="5"/>
        <v>31.901499999999999</v>
      </c>
      <c r="L44">
        <v>20374</v>
      </c>
      <c r="M44">
        <f t="shared" si="8"/>
        <v>24652.54</v>
      </c>
      <c r="N44">
        <f t="shared" si="7"/>
        <v>533458.90137359849</v>
      </c>
      <c r="O44" t="s">
        <v>1133</v>
      </c>
      <c r="P44" t="s">
        <v>10</v>
      </c>
    </row>
    <row r="45" spans="1:16" x14ac:dyDescent="0.3">
      <c r="A45" t="s">
        <v>1070</v>
      </c>
      <c r="B45" t="s">
        <v>1085</v>
      </c>
      <c r="C45">
        <v>779865.45</v>
      </c>
      <c r="D45">
        <v>3</v>
      </c>
      <c r="E45">
        <v>12.15</v>
      </c>
      <c r="F45">
        <f t="shared" si="4"/>
        <v>14.701499999999999</v>
      </c>
      <c r="G45" t="s">
        <v>903</v>
      </c>
      <c r="H45">
        <f>(IF(G45='base para costos'!$G$3,'base para costos'!$H$3)+IF(G45='base para costos'!$G$4,'base para costos'!$H$4)+IF(G45='base para costos'!$G$5,'base para costos'!$H$5)+IF(G45='base para costos'!$G$6,'base para costos'!$H$6)+IF(G45='base para costos'!$G$7,'base para costos'!$H$7)+IF(G45='base para costos'!$G$8,'base para costos'!$H$8)+IF(G45='base para costos'!$G$9,'base para costos'!$H$9)+IF(G45='base para costos'!$G$10,'base para costos'!$H$10)+IF(G45='base para costos'!$G$11,'base para costos'!$H$11))</f>
        <v>0</v>
      </c>
      <c r="I45">
        <f>(C45/(('base para costos'!$J$3-D45)/100))</f>
        <v>803985</v>
      </c>
      <c r="J45">
        <f>(C45/(('base para costos'!$J$3-D45)/100-(0.08)))</f>
        <v>876253.31460674154</v>
      </c>
      <c r="K45">
        <f t="shared" si="5"/>
        <v>26.901499999999999</v>
      </c>
      <c r="M45">
        <f t="shared" si="8"/>
        <v>0</v>
      </c>
      <c r="N45">
        <f t="shared" si="7"/>
        <v>1066869.2928035459</v>
      </c>
      <c r="O45" t="s">
        <v>1090</v>
      </c>
      <c r="P45" t="s">
        <v>10</v>
      </c>
    </row>
    <row r="47" spans="1:16" x14ac:dyDescent="0.3">
      <c r="A47" t="s">
        <v>588</v>
      </c>
      <c r="B47" t="s">
        <v>589</v>
      </c>
      <c r="C47">
        <v>16200</v>
      </c>
      <c r="D47">
        <v>3</v>
      </c>
      <c r="E47">
        <v>14</v>
      </c>
      <c r="F47">
        <f>E47*1.21</f>
        <v>16.939999999999998</v>
      </c>
      <c r="G47" t="s">
        <v>903</v>
      </c>
      <c r="H47">
        <f>(IF(G47='base para costos'!$G$3,'base para costos'!$H$3)+IF(G47='base para costos'!$G$4,'base para costos'!$H$4)+IF(G47='base para costos'!$G$5,'base para costos'!$H$5)+IF(G47='base para costos'!$G$6,'base para costos'!$H$6)+IF(G47='base para costos'!$G$7,'base para costos'!$H$7)+IF(G47='base para costos'!$G$8,'base para costos'!$H$8)+IF(G47='base para costos'!$G$9,'base para costos'!$H$9)+IF(G47='base para costos'!$G$10,'base para costos'!$H$10)+IF(G47='base para costos'!$G$11,'base para costos'!$H$11))</f>
        <v>0</v>
      </c>
      <c r="I47">
        <f>(C47/(('base para costos'!$J$3-D47)/100))</f>
        <v>16701.030927835051</v>
      </c>
      <c r="J47">
        <f>(C47/(('base para costos'!$J$3-D47)/100-(0.08)))</f>
        <v>18202.247191011236</v>
      </c>
      <c r="K47">
        <f>(D47+8+1.2)+(F47+H47)</f>
        <v>29.139999999999997</v>
      </c>
      <c r="M47">
        <f>L47*1.21</f>
        <v>0</v>
      </c>
      <c r="N47">
        <f>C47/((100-K47)/100)+M47</f>
        <v>22861.981371718881</v>
      </c>
      <c r="O47" t="s">
        <v>73</v>
      </c>
      <c r="P47" t="s">
        <v>253</v>
      </c>
    </row>
    <row r="48" spans="1:16" x14ac:dyDescent="0.3">
      <c r="A48" t="s">
        <v>865</v>
      </c>
      <c r="B48" t="s">
        <v>866</v>
      </c>
      <c r="C48">
        <v>859.61</v>
      </c>
      <c r="D48">
        <v>3</v>
      </c>
      <c r="E48">
        <v>13.5</v>
      </c>
      <c r="F48">
        <f>E48*1.21</f>
        <v>16.335000000000001</v>
      </c>
      <c r="G48" t="s">
        <v>903</v>
      </c>
      <c r="H48">
        <f>(IF(G48='base para costos'!$G$3,'base para costos'!$H$3)+IF(G48='base para costos'!$G$4,'base para costos'!$H$4)+IF(G48='base para costos'!$G$5,'base para costos'!$H$5)+IF(G48='base para costos'!$G$6,'base para costos'!$H$6)+IF(G48='base para costos'!$G$7,'base para costos'!$H$7)+IF(G48='base para costos'!$G$8,'base para costos'!$H$8)+IF(G48='base para costos'!$G$9,'base para costos'!$H$9)+IF(G48='base para costos'!$G$10,'base para costos'!$H$10)+IF(G48='base para costos'!$G$11,'base para costos'!$H$11))</f>
        <v>0</v>
      </c>
      <c r="I48">
        <f>(C48/(('base para costos'!$J$3-D48)/100))</f>
        <v>886.19587628865986</v>
      </c>
      <c r="J48">
        <f>(C48/(('base para costos'!$J$3-D48)/100-(0.08)))</f>
        <v>965.85393258426961</v>
      </c>
      <c r="K48">
        <f>(D48+8+1.2)+(F48+H48)</f>
        <v>28.535</v>
      </c>
      <c r="M48">
        <f>L48*1.21</f>
        <v>0</v>
      </c>
      <c r="N48">
        <f>C48/((100-K48)/100)+M48</f>
        <v>1202.8405513188275</v>
      </c>
      <c r="O48" t="s">
        <v>608</v>
      </c>
      <c r="P48" t="s">
        <v>607</v>
      </c>
    </row>
    <row r="49" spans="1:16" x14ac:dyDescent="0.3">
      <c r="A49" t="s">
        <v>605</v>
      </c>
      <c r="B49" t="s">
        <v>606</v>
      </c>
      <c r="C49">
        <v>4875.01</v>
      </c>
      <c r="D49">
        <v>3</v>
      </c>
      <c r="E49">
        <v>13.5</v>
      </c>
      <c r="F49">
        <f>E49*1.21</f>
        <v>16.335000000000001</v>
      </c>
      <c r="G49" t="s">
        <v>903</v>
      </c>
      <c r="H49">
        <f>(IF(G49='base para costos'!$G$3,'base para costos'!$H$3)+IF(G49='base para costos'!$G$4,'base para costos'!$H$4)+IF(G49='base para costos'!$G$5,'base para costos'!$H$5)+IF(G49='base para costos'!$G$6,'base para costos'!$H$6)+IF(G49='base para costos'!$G$7,'base para costos'!$H$7)+IF(G49='base para costos'!$G$8,'base para costos'!$H$8)+IF(G49='base para costos'!$G$9,'base para costos'!$H$9)+IF(G49='base para costos'!$G$10,'base para costos'!$H$10)+IF(G49='base para costos'!$G$11,'base para costos'!$H$11))</f>
        <v>0</v>
      </c>
      <c r="I49">
        <f>(C49/(('base para costos'!$J$3-D49)/100))</f>
        <v>5025.7835051546399</v>
      </c>
      <c r="J49">
        <f>(C49/(('base para costos'!$J$3-D49)/100-(0.08)))</f>
        <v>5477.5393258426966</v>
      </c>
      <c r="K49">
        <f>(D49+8+1.2)+(F49+H49)</f>
        <v>28.535</v>
      </c>
      <c r="M49">
        <f>L49*1.21</f>
        <v>0</v>
      </c>
      <c r="N49">
        <f>C49/((100-K49)/100)+M49</f>
        <v>6821.5350171412583</v>
      </c>
      <c r="O49" t="s">
        <v>608</v>
      </c>
      <c r="P49" t="s">
        <v>607</v>
      </c>
    </row>
    <row r="50" spans="1:16" x14ac:dyDescent="0.3">
      <c r="A50" t="s">
        <v>815</v>
      </c>
      <c r="B50" t="s">
        <v>816</v>
      </c>
      <c r="C50">
        <v>1495</v>
      </c>
      <c r="D50">
        <v>3</v>
      </c>
      <c r="E50">
        <v>13.5</v>
      </c>
      <c r="F50">
        <f>E50*1.21</f>
        <v>16.335000000000001</v>
      </c>
      <c r="G50" t="s">
        <v>903</v>
      </c>
      <c r="H50">
        <f>(IF(G50='base para costos'!$G$3,'base para costos'!$H$3)+IF(G50='base para costos'!$G$4,'base para costos'!$H$4)+IF(G50='base para costos'!$G$5,'base para costos'!$H$5)+IF(G50='base para costos'!$G$6,'base para costos'!$H$6)+IF(G50='base para costos'!$G$7,'base para costos'!$H$7)+IF(G50='base para costos'!$G$8,'base para costos'!$H$8)+IF(G50='base para costos'!$G$9,'base para costos'!$H$9)+IF(G50='base para costos'!$G$10,'base para costos'!$H$10)+IF(G50='base para costos'!$G$11,'base para costos'!$H$11))</f>
        <v>0</v>
      </c>
      <c r="I50">
        <f>(C50/(('base para costos'!$J$3-D50)/100))</f>
        <v>1541.2371134020618</v>
      </c>
      <c r="J50">
        <f>(C50/(('base para costos'!$J$3-D50)/100-(0.08)))</f>
        <v>1679.7752808988764</v>
      </c>
      <c r="K50">
        <f>(D50+8+1.2)+(F50+H50)</f>
        <v>28.535</v>
      </c>
      <c r="M50">
        <f>L50*1.21</f>
        <v>0</v>
      </c>
      <c r="N50">
        <f>C50/((100-K50)/100)+M50</f>
        <v>2091.9331141118028</v>
      </c>
      <c r="O50" t="s">
        <v>608</v>
      </c>
      <c r="P50" t="s">
        <v>607</v>
      </c>
    </row>
    <row r="51" spans="1:16" x14ac:dyDescent="0.3">
      <c r="A51" t="s">
        <v>805</v>
      </c>
      <c r="B51" t="s">
        <v>806</v>
      </c>
      <c r="C51">
        <v>3500</v>
      </c>
      <c r="D51">
        <v>3</v>
      </c>
      <c r="E51">
        <v>13.5</v>
      </c>
      <c r="F51">
        <f>E51*1.21</f>
        <v>16.335000000000001</v>
      </c>
      <c r="G51" t="s">
        <v>903</v>
      </c>
      <c r="H51">
        <f>(IF(G51='base para costos'!$G$3,'base para costos'!$H$3)+IF(G51='base para costos'!$G$4,'base para costos'!$H$4)+IF(G51='base para costos'!$G$5,'base para costos'!$H$5)+IF(G51='base para costos'!$G$6,'base para costos'!$H$6)+IF(G51='base para costos'!$G$7,'base para costos'!$H$7)+IF(G51='base para costos'!$G$8,'base para costos'!$H$8)+IF(G51='base para costos'!$G$9,'base para costos'!$H$9)+IF(G51='base para costos'!$G$10,'base para costos'!$H$10)+IF(G51='base para costos'!$G$11,'base para costos'!$H$11))</f>
        <v>0</v>
      </c>
      <c r="I51">
        <f>(C51/(('base para costos'!$J$3-D51)/100))</f>
        <v>3608.2474226804125</v>
      </c>
      <c r="J51">
        <f>(C51/(('base para costos'!$J$3-D51)/100-(0.08)))</f>
        <v>3932.5842696629211</v>
      </c>
      <c r="K51">
        <f>(D51+8+1.2)+(F51+H51)</f>
        <v>28.535</v>
      </c>
      <c r="M51">
        <f>L51*1.21</f>
        <v>0</v>
      </c>
      <c r="N51">
        <f>C51/((100-K51)/100)+M51</f>
        <v>4897.5022738403413</v>
      </c>
      <c r="O51" t="s">
        <v>608</v>
      </c>
      <c r="P51" t="s">
        <v>607</v>
      </c>
    </row>
    <row r="53" spans="1:16" x14ac:dyDescent="0.3">
      <c r="A53" t="s">
        <v>790</v>
      </c>
      <c r="B53" t="s">
        <v>791</v>
      </c>
      <c r="C53">
        <v>3963.96</v>
      </c>
      <c r="D53">
        <v>3</v>
      </c>
      <c r="E53">
        <v>13.5</v>
      </c>
      <c r="F53">
        <f>E53*1.21</f>
        <v>16.335000000000001</v>
      </c>
      <c r="G53" t="s">
        <v>903</v>
      </c>
      <c r="H53">
        <f>(IF(G53='base para costos'!$G$3,'base para costos'!$H$3)+IF(G53='base para costos'!$G$4,'base para costos'!$H$4)+IF(G53='base para costos'!$G$5,'base para costos'!$H$5)+IF(G53='base para costos'!$G$6,'base para costos'!$H$6)+IF(G53='base para costos'!$G$7,'base para costos'!$H$7)+IF(G53='base para costos'!$G$8,'base para costos'!$H$8)+IF(G53='base para costos'!$G$9,'base para costos'!$H$9)+IF(G53='base para costos'!$G$10,'base para costos'!$H$10)+IF(G53='base para costos'!$G$11,'base para costos'!$H$11))</f>
        <v>0</v>
      </c>
      <c r="I53">
        <f>(C53/(('base para costos'!$J$3-D53)/100))</f>
        <v>4086.5567010309278</v>
      </c>
      <c r="J53">
        <f>(C53/(('base para costos'!$J$3-D53)/100-(0.08)))</f>
        <v>4453.8876404494385</v>
      </c>
      <c r="K53">
        <f>(D53+8+1.2)+(F53+H53)</f>
        <v>28.535</v>
      </c>
      <c r="M53">
        <f>L53*1.21</f>
        <v>0</v>
      </c>
      <c r="N53">
        <f>C53/((100-K53)/100)+M53</f>
        <v>5546.7151752606169</v>
      </c>
      <c r="O53" t="s">
        <v>793</v>
      </c>
      <c r="P53" t="s">
        <v>792</v>
      </c>
    </row>
    <row r="55" spans="1:16" x14ac:dyDescent="0.3">
      <c r="A55" t="s">
        <v>817</v>
      </c>
      <c r="B55" t="s">
        <v>818</v>
      </c>
      <c r="C55">
        <v>2838.19</v>
      </c>
      <c r="D55">
        <v>3</v>
      </c>
      <c r="E55">
        <v>15.5</v>
      </c>
      <c r="F55">
        <f>E55*1.21</f>
        <v>18.754999999999999</v>
      </c>
      <c r="G55" t="s">
        <v>903</v>
      </c>
      <c r="H55">
        <f>(IF(G55='base para costos'!$G$3,'base para costos'!$H$3)+IF(G55='base para costos'!$G$4,'base para costos'!$H$4)+IF(G55='base para costos'!$G$5,'base para costos'!$H$5)+IF(G55='base para costos'!$G$6,'base para costos'!$H$6)+IF(G55='base para costos'!$G$7,'base para costos'!$H$7)+IF(G55='base para costos'!$G$8,'base para costos'!$H$8)+IF(G55='base para costos'!$G$9,'base para costos'!$H$9)+IF(G55='base para costos'!$G$10,'base para costos'!$H$10)+IF(G55='base para costos'!$G$11,'base para costos'!$H$11))</f>
        <v>0</v>
      </c>
      <c r="I55">
        <f>(C55/(('base para costos'!$J$3-D55)/100))</f>
        <v>2925.9690721649486</v>
      </c>
      <c r="J55">
        <f>(C55/(('base para costos'!$J$3-D55)/100-(0.08)))</f>
        <v>3188.9775280898875</v>
      </c>
      <c r="K55">
        <f>(D55+8+1.2)+(F55+H55)</f>
        <v>30.954999999999998</v>
      </c>
      <c r="M55">
        <f>L55*1.21</f>
        <v>0</v>
      </c>
      <c r="N55">
        <f>C55/((100-K55)/100)+M55</f>
        <v>4110.6379897168517</v>
      </c>
      <c r="O55" t="s">
        <v>153</v>
      </c>
      <c r="P55" t="s">
        <v>819</v>
      </c>
    </row>
    <row r="57" spans="1:16" x14ac:dyDescent="0.3">
      <c r="A57" t="s">
        <v>622</v>
      </c>
      <c r="B57" t="s">
        <v>623</v>
      </c>
      <c r="C57">
        <v>6500</v>
      </c>
      <c r="D57">
        <v>3</v>
      </c>
      <c r="E57">
        <v>13.5</v>
      </c>
      <c r="F57">
        <f>E57*1.21</f>
        <v>16.335000000000001</v>
      </c>
      <c r="G57" t="s">
        <v>903</v>
      </c>
      <c r="H57">
        <f>(IF(G57='base para costos'!$G$3,'base para costos'!$H$3)+IF(G57='base para costos'!$G$4,'base para costos'!$H$4)+IF(G57='base para costos'!$G$5,'base para costos'!$H$5)+IF(G57='base para costos'!$G$6,'base para costos'!$H$6)+IF(G57='base para costos'!$G$7,'base para costos'!$H$7)+IF(G57='base para costos'!$G$8,'base para costos'!$H$8)+IF(G57='base para costos'!$G$9,'base para costos'!$H$9)+IF(G57='base para costos'!$G$10,'base para costos'!$H$10)+IF(G57='base para costos'!$G$11,'base para costos'!$H$11))</f>
        <v>0</v>
      </c>
      <c r="I57">
        <f>(C57/(('base para costos'!$J$3-D57)/100))</f>
        <v>6701.0309278350514</v>
      </c>
      <c r="J57">
        <f>(C57/(('base para costos'!$J$3-D57)/100-(0.08)))</f>
        <v>7303.3707865168535</v>
      </c>
      <c r="K57">
        <f>(D57+8+1.2)+(F57+H57)</f>
        <v>28.535</v>
      </c>
      <c r="M57">
        <f>L57*1.21</f>
        <v>0</v>
      </c>
      <c r="N57">
        <f>C57/((100-K57)/100)+M57</f>
        <v>9095.3613657034912</v>
      </c>
      <c r="O57" t="s">
        <v>608</v>
      </c>
      <c r="P57" t="s">
        <v>607</v>
      </c>
    </row>
    <row r="59" spans="1:16" x14ac:dyDescent="0.3">
      <c r="A59" t="s">
        <v>626</v>
      </c>
      <c r="B59" t="s">
        <v>627</v>
      </c>
      <c r="C59">
        <v>6435</v>
      </c>
      <c r="D59">
        <v>3</v>
      </c>
      <c r="E59">
        <v>16.5</v>
      </c>
      <c r="F59">
        <f>E59*1.21</f>
        <v>19.965</v>
      </c>
      <c r="G59" t="s">
        <v>903</v>
      </c>
      <c r="H59">
        <f>(IF(G59='base para costos'!$G$3,'base para costos'!$H$3)+IF(G59='base para costos'!$G$4,'base para costos'!$H$4)+IF(G59='base para costos'!$G$5,'base para costos'!$H$5)+IF(G59='base para costos'!$G$6,'base para costos'!$H$6)+IF(G59='base para costos'!$G$7,'base para costos'!$H$7)+IF(G59='base para costos'!$G$8,'base para costos'!$H$8)+IF(G59='base para costos'!$G$9,'base para costos'!$H$9)+IF(G59='base para costos'!$G$10,'base para costos'!$H$10)+IF(G59='base para costos'!$G$11,'base para costos'!$H$11))</f>
        <v>0</v>
      </c>
      <c r="I59">
        <f>(C59/(('base para costos'!$J$3-D59)/100))</f>
        <v>6634.0206185567013</v>
      </c>
      <c r="J59">
        <f>(C59/(('base para costos'!$J$3-D59)/100-(0.08)))</f>
        <v>7230.3370786516853</v>
      </c>
      <c r="K59">
        <f>(D59+8+1.2)+(F59+H59)</f>
        <v>32.164999999999999</v>
      </c>
      <c r="M59">
        <f>L59*1.21</f>
        <v>0</v>
      </c>
      <c r="N59">
        <f>C59/((100-K59)/100)+M59</f>
        <v>9486.2534090071476</v>
      </c>
      <c r="O59" t="s">
        <v>153</v>
      </c>
      <c r="P59" t="s">
        <v>508</v>
      </c>
    </row>
    <row r="61" spans="1:16" x14ac:dyDescent="0.3">
      <c r="A61" t="s">
        <v>631</v>
      </c>
      <c r="B61" t="s">
        <v>632</v>
      </c>
      <c r="C61">
        <v>12664.07</v>
      </c>
      <c r="D61">
        <v>3</v>
      </c>
      <c r="E61">
        <v>12.15</v>
      </c>
      <c r="F61">
        <f>E61*1.21</f>
        <v>14.701499999999999</v>
      </c>
      <c r="G61" t="s">
        <v>903</v>
      </c>
      <c r="H61">
        <f>(IF(G61='base para costos'!$G$3,'base para costos'!$H$3)+IF(G61='base para costos'!$G$4,'base para costos'!$H$4)+IF(G61='base para costos'!$G$5,'base para costos'!$H$5)+IF(G61='base para costos'!$G$6,'base para costos'!$H$6)+IF(G61='base para costos'!$G$7,'base para costos'!$H$7)+IF(G61='base para costos'!$G$8,'base para costos'!$H$8)+IF(G61='base para costos'!$G$9,'base para costos'!$H$9)+IF(G61='base para costos'!$G$10,'base para costos'!$H$10)+IF(G61='base para costos'!$G$11,'base para costos'!$H$11))</f>
        <v>0</v>
      </c>
      <c r="I61">
        <f>(C61/(('base para costos'!$J$3-D61)/100))</f>
        <v>13055.742268041236</v>
      </c>
      <c r="J61">
        <f>(C61/(('base para costos'!$J$3-D61)/100-(0.08)))</f>
        <v>14229.292134831459</v>
      </c>
      <c r="K61">
        <f>(D61+8+1.2)+(F61+H61)</f>
        <v>26.901499999999999</v>
      </c>
      <c r="M61">
        <f>L61*1.21</f>
        <v>0</v>
      </c>
      <c r="N61">
        <f>C61/((100-K61)/100)+M61</f>
        <v>17324.664664801603</v>
      </c>
      <c r="O61" t="s">
        <v>156</v>
      </c>
      <c r="P61" t="s">
        <v>472</v>
      </c>
    </row>
    <row r="63" spans="1:16" x14ac:dyDescent="0.3">
      <c r="A63" t="s">
        <v>609</v>
      </c>
      <c r="B63" t="s">
        <v>610</v>
      </c>
      <c r="C63">
        <v>7200</v>
      </c>
      <c r="D63">
        <v>3</v>
      </c>
      <c r="E63">
        <v>14.5</v>
      </c>
      <c r="F63">
        <f>E63*1.21</f>
        <v>17.544999999999998</v>
      </c>
      <c r="G63" t="s">
        <v>903</v>
      </c>
      <c r="H63">
        <f>(IF(G63='base para costos'!$G$3,'base para costos'!$H$3)+IF(G63='base para costos'!$G$4,'base para costos'!$H$4)+IF(G63='base para costos'!$G$5,'base para costos'!$H$5)+IF(G63='base para costos'!$G$6,'base para costos'!$H$6)+IF(G63='base para costos'!$G$7,'base para costos'!$H$7)+IF(G63='base para costos'!$G$8,'base para costos'!$H$8)+IF(G63='base para costos'!$G$9,'base para costos'!$H$9)+IF(G63='base para costos'!$G$10,'base para costos'!$H$10)+IF(G63='base para costos'!$G$11,'base para costos'!$H$11))</f>
        <v>0</v>
      </c>
      <c r="I63">
        <f>(C63/(('base para costos'!$J$3-D63)/100))</f>
        <v>7422.6804123711345</v>
      </c>
      <c r="J63">
        <f>(C63/(('base para costos'!$J$3-D63)/100-(0.08)))</f>
        <v>8089.8876404494376</v>
      </c>
      <c r="K63">
        <f>(D63+8+1.2)+(F63+H63)</f>
        <v>29.744999999999997</v>
      </c>
      <c r="M63">
        <f>L63*1.21</f>
        <v>0</v>
      </c>
      <c r="N63">
        <f>C63/((100-K63)/100)+M63</f>
        <v>10248.380898156714</v>
      </c>
      <c r="O63" t="s">
        <v>230</v>
      </c>
      <c r="P63" t="s">
        <v>611</v>
      </c>
    </row>
    <row r="65" spans="1:16" x14ac:dyDescent="0.3">
      <c r="A65" t="s">
        <v>579</v>
      </c>
      <c r="B65" t="s">
        <v>580</v>
      </c>
      <c r="C65">
        <v>16900</v>
      </c>
      <c r="D65">
        <v>3</v>
      </c>
      <c r="E65">
        <v>16</v>
      </c>
      <c r="F65">
        <f>E65*1.21</f>
        <v>19.36</v>
      </c>
      <c r="G65" t="s">
        <v>903</v>
      </c>
      <c r="H65">
        <f>(IF(G65='base para costos'!$G$3,'base para costos'!$H$3)+IF(G65='base para costos'!$G$4,'base para costos'!$H$4)+IF(G65='base para costos'!$G$5,'base para costos'!$H$5)+IF(G65='base para costos'!$G$6,'base para costos'!$H$6)+IF(G65='base para costos'!$G$7,'base para costos'!$H$7)+IF(G65='base para costos'!$G$8,'base para costos'!$H$8)+IF(G65='base para costos'!$G$9,'base para costos'!$H$9)+IF(G65='base para costos'!$G$10,'base para costos'!$H$10)+IF(G65='base para costos'!$G$11,'base para costos'!$H$11))</f>
        <v>0</v>
      </c>
      <c r="I65">
        <f>(C65/(('base para costos'!$J$3-D65)/100))</f>
        <v>17422.680412371134</v>
      </c>
      <c r="J65">
        <f>(C65/(('base para costos'!$J$3-D65)/100-(0.08)))</f>
        <v>18988.764044943819</v>
      </c>
      <c r="K65">
        <f>(D65+8+1.2)+(F65+H65)</f>
        <v>31.56</v>
      </c>
      <c r="M65">
        <f>L65*1.21</f>
        <v>0</v>
      </c>
      <c r="N65">
        <f>C65/((100-K65)/100)+M65</f>
        <v>24693.161893629454</v>
      </c>
      <c r="O65" t="s">
        <v>153</v>
      </c>
      <c r="P65" t="s">
        <v>581</v>
      </c>
    </row>
    <row r="67" spans="1:16" x14ac:dyDescent="0.3">
      <c r="A67" t="s">
        <v>554</v>
      </c>
      <c r="B67" t="s">
        <v>555</v>
      </c>
      <c r="C67">
        <v>18720</v>
      </c>
      <c r="D67">
        <v>3</v>
      </c>
      <c r="E67">
        <v>13.65</v>
      </c>
      <c r="F67">
        <f t="shared" ref="F67:F87" si="9">E67*1.21</f>
        <v>16.516500000000001</v>
      </c>
      <c r="G67" t="s">
        <v>903</v>
      </c>
      <c r="H67">
        <f>(IF(G67='base para costos'!$G$3,'base para costos'!$H$3)+IF(G67='base para costos'!$G$4,'base para costos'!$H$4)+IF(G67='base para costos'!$G$5,'base para costos'!$H$5)+IF(G67='base para costos'!$G$6,'base para costos'!$H$6)+IF(G67='base para costos'!$G$7,'base para costos'!$H$7)+IF(G67='base para costos'!$G$8,'base para costos'!$H$8)+IF(G67='base para costos'!$G$9,'base para costos'!$H$9)+IF(G67='base para costos'!$G$10,'base para costos'!$H$10)+IF(G67='base para costos'!$G$11,'base para costos'!$H$11))</f>
        <v>0</v>
      </c>
      <c r="I67">
        <f>(C67/(('base para costos'!$J$3-D67)/100))</f>
        <v>19298.969072164949</v>
      </c>
      <c r="J67">
        <f>(C67/(('base para costos'!$J$3-D67)/100-(0.08)))</f>
        <v>21033.707865168541</v>
      </c>
      <c r="K67">
        <f t="shared" ref="K67:K87" si="10">(D67+8+1.2)+(F67+H67)</f>
        <v>28.7165</v>
      </c>
      <c r="M67">
        <f t="shared" ref="M67:M87" si="11">L67*1.21</f>
        <v>0</v>
      </c>
      <c r="N67">
        <f t="shared" ref="N67:N87" si="12">C67/((100-K67)/100)+M67</f>
        <v>26261.336774990006</v>
      </c>
      <c r="O67" t="s">
        <v>557</v>
      </c>
      <c r="P67" t="s">
        <v>556</v>
      </c>
    </row>
    <row r="68" spans="1:16" x14ac:dyDescent="0.3">
      <c r="A68" t="s">
        <v>728</v>
      </c>
      <c r="B68" t="s">
        <v>729</v>
      </c>
      <c r="C68">
        <v>6376.49</v>
      </c>
      <c r="D68">
        <v>3</v>
      </c>
      <c r="E68">
        <v>16</v>
      </c>
      <c r="F68">
        <f t="shared" si="9"/>
        <v>19.36</v>
      </c>
      <c r="G68" t="s">
        <v>903</v>
      </c>
      <c r="H68">
        <f>(IF(G68='base para costos'!$G$3,'base para costos'!$H$3)+IF(G68='base para costos'!$G$4,'base para costos'!$H$4)+IF(G68='base para costos'!$G$5,'base para costos'!$H$5)+IF(G68='base para costos'!$G$6,'base para costos'!$H$6)+IF(G68='base para costos'!$G$7,'base para costos'!$H$7)+IF(G68='base para costos'!$G$8,'base para costos'!$H$8)+IF(G68='base para costos'!$G$9,'base para costos'!$H$9)+IF(G68='base para costos'!$G$10,'base para costos'!$H$10)+IF(G68='base para costos'!$G$11,'base para costos'!$H$11))</f>
        <v>0</v>
      </c>
      <c r="I68">
        <f>(C68/(('base para costos'!$J$3-D68)/100))</f>
        <v>6573.7010309278348</v>
      </c>
      <c r="J68">
        <f>(C68/(('base para costos'!$J$3-D68)/100-(0.08)))</f>
        <v>7164.5955056179773</v>
      </c>
      <c r="K68">
        <f t="shared" si="10"/>
        <v>31.56</v>
      </c>
      <c r="M68">
        <f t="shared" si="11"/>
        <v>0</v>
      </c>
      <c r="N68">
        <f t="shared" si="12"/>
        <v>9316.9053185271769</v>
      </c>
      <c r="O68" t="s">
        <v>230</v>
      </c>
      <c r="P68" t="s">
        <v>581</v>
      </c>
    </row>
    <row r="69" spans="1:16" x14ac:dyDescent="0.3">
      <c r="A69" t="s">
        <v>740</v>
      </c>
      <c r="B69" t="s">
        <v>741</v>
      </c>
      <c r="C69">
        <v>5795.8</v>
      </c>
      <c r="D69">
        <v>3</v>
      </c>
      <c r="E69">
        <v>16</v>
      </c>
      <c r="F69">
        <f t="shared" si="9"/>
        <v>19.36</v>
      </c>
      <c r="G69" t="s">
        <v>903</v>
      </c>
      <c r="H69">
        <f>(IF(G69='base para costos'!$G$3,'base para costos'!$H$3)+IF(G69='base para costos'!$G$4,'base para costos'!$H$4)+IF(G69='base para costos'!$G$5,'base para costos'!$H$5)+IF(G69='base para costos'!$G$6,'base para costos'!$H$6)+IF(G69='base para costos'!$G$7,'base para costos'!$H$7)+IF(G69='base para costos'!$G$8,'base para costos'!$H$8)+IF(G69='base para costos'!$G$9,'base para costos'!$H$9)+IF(G69='base para costos'!$G$10,'base para costos'!$H$10)+IF(G69='base para costos'!$G$11,'base para costos'!$H$11))</f>
        <v>0</v>
      </c>
      <c r="I69">
        <f>(C69/(('base para costos'!$J$3-D69)/100))</f>
        <v>5975.0515463917527</v>
      </c>
      <c r="J69">
        <f>(C69/(('base para costos'!$J$3-D69)/100-(0.08)))</f>
        <v>6512.1348314606739</v>
      </c>
      <c r="K69">
        <f t="shared" si="10"/>
        <v>31.56</v>
      </c>
      <c r="M69">
        <f t="shared" si="11"/>
        <v>0</v>
      </c>
      <c r="N69">
        <f t="shared" si="12"/>
        <v>8468.4395090590297</v>
      </c>
      <c r="O69" t="s">
        <v>742</v>
      </c>
      <c r="P69" t="s">
        <v>106</v>
      </c>
    </row>
    <row r="70" spans="1:16" x14ac:dyDescent="0.3">
      <c r="A70" t="s">
        <v>730</v>
      </c>
      <c r="B70" t="s">
        <v>731</v>
      </c>
      <c r="C70">
        <v>6175.01</v>
      </c>
      <c r="D70">
        <v>3</v>
      </c>
      <c r="E70">
        <v>15.5</v>
      </c>
      <c r="F70">
        <f t="shared" si="9"/>
        <v>18.754999999999999</v>
      </c>
      <c r="G70" t="s">
        <v>903</v>
      </c>
      <c r="H70">
        <f>(IF(G70='base para costos'!$G$3,'base para costos'!$H$3)+IF(G70='base para costos'!$G$4,'base para costos'!$H$4)+IF(G70='base para costos'!$G$5,'base para costos'!$H$5)+IF(G70='base para costos'!$G$6,'base para costos'!$H$6)+IF(G70='base para costos'!$G$7,'base para costos'!$H$7)+IF(G70='base para costos'!$G$8,'base para costos'!$H$8)+IF(G70='base para costos'!$G$9,'base para costos'!$H$9)+IF(G70='base para costos'!$G$10,'base para costos'!$H$10)+IF(G70='base para costos'!$G$11,'base para costos'!$H$11))</f>
        <v>0</v>
      </c>
      <c r="I70">
        <f>(C70/(('base para costos'!$J$3-D70)/100))</f>
        <v>6365.9896907216498</v>
      </c>
      <c r="J70">
        <f>(C70/(('base para costos'!$J$3-D70)/100-(0.08)))</f>
        <v>6938.2134831460671</v>
      </c>
      <c r="K70">
        <f t="shared" si="10"/>
        <v>30.954999999999998</v>
      </c>
      <c r="M70">
        <f t="shared" si="11"/>
        <v>0</v>
      </c>
      <c r="N70">
        <f t="shared" si="12"/>
        <v>8943.4571656166263</v>
      </c>
      <c r="O70" t="s">
        <v>149</v>
      </c>
      <c r="P70" t="s">
        <v>206</v>
      </c>
    </row>
    <row r="71" spans="1:16" x14ac:dyDescent="0.3">
      <c r="A71" t="s">
        <v>732</v>
      </c>
      <c r="B71" t="s">
        <v>733</v>
      </c>
      <c r="C71">
        <v>6175.01</v>
      </c>
      <c r="D71">
        <v>3</v>
      </c>
      <c r="E71">
        <v>16.5</v>
      </c>
      <c r="F71">
        <f t="shared" si="9"/>
        <v>19.965</v>
      </c>
      <c r="G71" t="s">
        <v>903</v>
      </c>
      <c r="H71">
        <f>(IF(G71='base para costos'!$G$3,'base para costos'!$H$3)+IF(G71='base para costos'!$G$4,'base para costos'!$H$4)+IF(G71='base para costos'!$G$5,'base para costos'!$H$5)+IF(G71='base para costos'!$G$6,'base para costos'!$H$6)+IF(G71='base para costos'!$G$7,'base para costos'!$H$7)+IF(G71='base para costos'!$G$8,'base para costos'!$H$8)+IF(G71='base para costos'!$G$9,'base para costos'!$H$9)+IF(G71='base para costos'!$G$10,'base para costos'!$H$10)+IF(G71='base para costos'!$G$11,'base para costos'!$H$11))</f>
        <v>0</v>
      </c>
      <c r="I71">
        <f>(C71/(('base para costos'!$J$3-D71)/100))</f>
        <v>6365.9896907216498</v>
      </c>
      <c r="J71">
        <f>(C71/(('base para costos'!$J$3-D71)/100-(0.08)))</f>
        <v>6938.2134831460671</v>
      </c>
      <c r="K71">
        <f t="shared" si="10"/>
        <v>32.164999999999999</v>
      </c>
      <c r="M71">
        <f t="shared" si="11"/>
        <v>0</v>
      </c>
      <c r="N71">
        <f t="shared" si="12"/>
        <v>9102.9851846391975</v>
      </c>
      <c r="O71" t="s">
        <v>230</v>
      </c>
      <c r="P71" t="s">
        <v>508</v>
      </c>
    </row>
    <row r="72" spans="1:16" x14ac:dyDescent="0.3">
      <c r="A72" t="s">
        <v>633</v>
      </c>
      <c r="B72" t="s">
        <v>634</v>
      </c>
      <c r="C72">
        <v>12352.66</v>
      </c>
      <c r="D72">
        <v>10</v>
      </c>
      <c r="E72">
        <v>15.5</v>
      </c>
      <c r="F72">
        <f t="shared" si="9"/>
        <v>18.754999999999999</v>
      </c>
      <c r="G72" t="s">
        <v>903</v>
      </c>
      <c r="H72">
        <f>(IF(G72='base para costos'!$G$3,'base para costos'!$H$3)+IF(G72='base para costos'!$G$4,'base para costos'!$H$4)+IF(G72='base para costos'!$G$5,'base para costos'!$H$5)+IF(G72='base para costos'!$G$6,'base para costos'!$H$6)+IF(G72='base para costos'!$G$7,'base para costos'!$H$7)+IF(G72='base para costos'!$G$8,'base para costos'!$H$8)+IF(G72='base para costos'!$G$9,'base para costos'!$H$9)+IF(G72='base para costos'!$G$10,'base para costos'!$H$10)+IF(G72='base para costos'!$G$11,'base para costos'!$H$11))</f>
        <v>0</v>
      </c>
      <c r="I72">
        <f>(C72/(('base para costos'!$J$3-D72)/100))</f>
        <v>13725.177777777777</v>
      </c>
      <c r="J72">
        <f>(C72/(('base para costos'!$J$3-D72)/100-(0.08)))</f>
        <v>15064.219512195121</v>
      </c>
      <c r="K72">
        <f t="shared" si="10"/>
        <v>37.954999999999998</v>
      </c>
      <c r="M72">
        <f t="shared" si="11"/>
        <v>0</v>
      </c>
      <c r="N72">
        <f t="shared" si="12"/>
        <v>19909.19493915706</v>
      </c>
      <c r="O72" t="s">
        <v>153</v>
      </c>
      <c r="P72" t="s">
        <v>411</v>
      </c>
    </row>
    <row r="73" spans="1:16" x14ac:dyDescent="0.3">
      <c r="A73" t="s">
        <v>567</v>
      </c>
      <c r="B73" t="s">
        <v>568</v>
      </c>
      <c r="C73">
        <v>5790</v>
      </c>
      <c r="D73">
        <v>3</v>
      </c>
      <c r="E73">
        <v>12.65</v>
      </c>
      <c r="F73">
        <f t="shared" si="9"/>
        <v>15.3065</v>
      </c>
      <c r="G73" t="s">
        <v>903</v>
      </c>
      <c r="H73">
        <f>(IF(G73='base para costos'!$G$3,'base para costos'!$H$3)+IF(G73='base para costos'!$G$4,'base para costos'!$H$4)+IF(G73='base para costos'!$G$5,'base para costos'!$H$5)+IF(G73='base para costos'!$G$6,'base para costos'!$H$6)+IF(G73='base para costos'!$G$7,'base para costos'!$H$7)+IF(G73='base para costos'!$G$8,'base para costos'!$H$8)+IF(G73='base para costos'!$G$9,'base para costos'!$H$9)+IF(G73='base para costos'!$G$10,'base para costos'!$H$10)+IF(G73='base para costos'!$G$11,'base para costos'!$H$11))</f>
        <v>0</v>
      </c>
      <c r="I73">
        <f>(C73/(('base para costos'!$J$3-D73)/100))</f>
        <v>5969.072164948454</v>
      </c>
      <c r="J73">
        <f>(C73/(('base para costos'!$J$3-D73)/100-(0.08)))</f>
        <v>6505.6179775280898</v>
      </c>
      <c r="K73">
        <f t="shared" si="10"/>
        <v>27.506499999999999</v>
      </c>
      <c r="M73">
        <f t="shared" si="11"/>
        <v>0</v>
      </c>
      <c r="N73">
        <f t="shared" si="12"/>
        <v>7986.9229655072522</v>
      </c>
      <c r="O73" t="s">
        <v>230</v>
      </c>
      <c r="P73" t="s">
        <v>277</v>
      </c>
    </row>
    <row r="74" spans="1:16" x14ac:dyDescent="0.3">
      <c r="A74" t="s">
        <v>743</v>
      </c>
      <c r="B74" t="s">
        <v>744</v>
      </c>
      <c r="C74">
        <v>5752.7</v>
      </c>
      <c r="D74">
        <v>3</v>
      </c>
      <c r="E74">
        <v>12.65</v>
      </c>
      <c r="F74">
        <f t="shared" si="9"/>
        <v>15.3065</v>
      </c>
      <c r="G74" t="s">
        <v>903</v>
      </c>
      <c r="H74">
        <f>(IF(G74='base para costos'!$G$3,'base para costos'!$H$3)+IF(G74='base para costos'!$G$4,'base para costos'!$H$4)+IF(G74='base para costos'!$G$5,'base para costos'!$H$5)+IF(G74='base para costos'!$G$6,'base para costos'!$H$6)+IF(G74='base para costos'!$G$7,'base para costos'!$H$7)+IF(G74='base para costos'!$G$8,'base para costos'!$H$8)+IF(G74='base para costos'!$G$9,'base para costos'!$H$9)+IF(G74='base para costos'!$G$10,'base para costos'!$H$10)+IF(G74='base para costos'!$G$11,'base para costos'!$H$11))</f>
        <v>0</v>
      </c>
      <c r="I74">
        <f>(C74/(('base para costos'!$J$3-D74)/100))</f>
        <v>5930.6185567010307</v>
      </c>
      <c r="J74">
        <f>(C74/(('base para costos'!$J$3-D74)/100-(0.08)))</f>
        <v>6463.7078651685388</v>
      </c>
      <c r="K74">
        <f t="shared" si="10"/>
        <v>27.506499999999999</v>
      </c>
      <c r="M74">
        <f t="shared" si="11"/>
        <v>0</v>
      </c>
      <c r="N74">
        <f t="shared" si="12"/>
        <v>7935.4700766275591</v>
      </c>
      <c r="O74" t="s">
        <v>230</v>
      </c>
      <c r="P74" t="s">
        <v>277</v>
      </c>
    </row>
    <row r="75" spans="1:16" x14ac:dyDescent="0.3">
      <c r="A75" t="s">
        <v>856</v>
      </c>
      <c r="B75" t="s">
        <v>857</v>
      </c>
      <c r="C75">
        <v>29.45</v>
      </c>
      <c r="D75">
        <v>3</v>
      </c>
      <c r="E75">
        <v>15.5</v>
      </c>
      <c r="F75">
        <f t="shared" si="9"/>
        <v>18.754999999999999</v>
      </c>
      <c r="G75" t="s">
        <v>903</v>
      </c>
      <c r="H75">
        <f>(IF(G75='base para costos'!$G$3,'base para costos'!$H$3)+IF(G75='base para costos'!$G$4,'base para costos'!$H$4)+IF(G75='base para costos'!$G$5,'base para costos'!$H$5)+IF(G75='base para costos'!$G$6,'base para costos'!$H$6)+IF(G75='base para costos'!$G$7,'base para costos'!$H$7)+IF(G75='base para costos'!$G$8,'base para costos'!$H$8)+IF(G75='base para costos'!$G$9,'base para costos'!$H$9)+IF(G75='base para costos'!$G$10,'base para costos'!$H$10)+IF(G75='base para costos'!$G$11,'base para costos'!$H$11))</f>
        <v>0</v>
      </c>
      <c r="I75">
        <f>(C75/(('base para costos'!$J$3-D75)/100))</f>
        <v>30.36082474226804</v>
      </c>
      <c r="J75">
        <f>(C75/(('base para costos'!$J$3-D75)/100-(0.08)))</f>
        <v>33.08988764044944</v>
      </c>
      <c r="K75">
        <f t="shared" si="10"/>
        <v>30.954999999999998</v>
      </c>
      <c r="M75">
        <f t="shared" si="11"/>
        <v>0</v>
      </c>
      <c r="N75">
        <f t="shared" si="12"/>
        <v>42.653342023318125</v>
      </c>
      <c r="O75" t="s">
        <v>858</v>
      </c>
      <c r="P75" t="s">
        <v>324</v>
      </c>
    </row>
    <row r="76" spans="1:16" x14ac:dyDescent="0.3">
      <c r="A76" t="s">
        <v>657</v>
      </c>
      <c r="B76" t="s">
        <v>658</v>
      </c>
      <c r="C76">
        <v>11050</v>
      </c>
      <c r="D76">
        <v>3</v>
      </c>
      <c r="E76">
        <v>16</v>
      </c>
      <c r="F76">
        <f t="shared" si="9"/>
        <v>19.36</v>
      </c>
      <c r="G76" t="s">
        <v>903</v>
      </c>
      <c r="H76">
        <f>(IF(G76='base para costos'!$G$3,'base para costos'!$H$3)+IF(G76='base para costos'!$G$4,'base para costos'!$H$4)+IF(G76='base para costos'!$G$5,'base para costos'!$H$5)+IF(G76='base para costos'!$G$6,'base para costos'!$H$6)+IF(G76='base para costos'!$G$7,'base para costos'!$H$7)+IF(G76='base para costos'!$G$8,'base para costos'!$H$8)+IF(G76='base para costos'!$G$9,'base para costos'!$H$9)+IF(G76='base para costos'!$G$10,'base para costos'!$H$10)+IF(G76='base para costos'!$G$11,'base para costos'!$H$11))</f>
        <v>0</v>
      </c>
      <c r="I76">
        <f>(C76/(('base para costos'!$J$3-D76)/100))</f>
        <v>11391.752577319588</v>
      </c>
      <c r="J76">
        <f>(C76/(('base para costos'!$J$3-D76)/100-(0.08)))</f>
        <v>12415.730337078652</v>
      </c>
      <c r="K76">
        <f t="shared" si="10"/>
        <v>31.56</v>
      </c>
      <c r="M76">
        <f t="shared" si="11"/>
        <v>0</v>
      </c>
      <c r="N76">
        <f t="shared" si="12"/>
        <v>16145.528930450029</v>
      </c>
      <c r="O76" t="s">
        <v>659</v>
      </c>
      <c r="P76" t="s">
        <v>233</v>
      </c>
    </row>
    <row r="77" spans="1:16" x14ac:dyDescent="0.3">
      <c r="A77" t="s">
        <v>840</v>
      </c>
      <c r="B77" t="s">
        <v>841</v>
      </c>
      <c r="C77">
        <v>858</v>
      </c>
      <c r="D77">
        <v>3</v>
      </c>
      <c r="E77">
        <v>16</v>
      </c>
      <c r="F77">
        <f t="shared" si="9"/>
        <v>19.36</v>
      </c>
      <c r="G77" t="s">
        <v>903</v>
      </c>
      <c r="H77">
        <f>(IF(G77='base para costos'!$G$3,'base para costos'!$H$3)+IF(G77='base para costos'!$G$4,'base para costos'!$H$4)+IF(G77='base para costos'!$G$5,'base para costos'!$H$5)+IF(G77='base para costos'!$G$6,'base para costos'!$H$6)+IF(G77='base para costos'!$G$7,'base para costos'!$H$7)+IF(G77='base para costos'!$G$8,'base para costos'!$H$8)+IF(G77='base para costos'!$G$9,'base para costos'!$H$9)+IF(G77='base para costos'!$G$10,'base para costos'!$H$10)+IF(G77='base para costos'!$G$11,'base para costos'!$H$11))</f>
        <v>0</v>
      </c>
      <c r="I77">
        <f>(C77/(('base para costos'!$J$3-D77)/100))</f>
        <v>884.53608247422687</v>
      </c>
      <c r="J77">
        <f>(C77/(('base para costos'!$J$3-D77)/100-(0.08)))</f>
        <v>964.04494382022472</v>
      </c>
      <c r="K77">
        <f t="shared" si="10"/>
        <v>31.56</v>
      </c>
      <c r="M77">
        <f t="shared" si="11"/>
        <v>0</v>
      </c>
      <c r="N77">
        <f t="shared" si="12"/>
        <v>1253.6528345996494</v>
      </c>
      <c r="O77" t="s">
        <v>503</v>
      </c>
      <c r="P77" t="s">
        <v>233</v>
      </c>
    </row>
    <row r="78" spans="1:16" x14ac:dyDescent="0.3">
      <c r="A78" t="s">
        <v>700</v>
      </c>
      <c r="B78" t="s">
        <v>701</v>
      </c>
      <c r="C78">
        <v>7800</v>
      </c>
      <c r="D78">
        <v>3</v>
      </c>
      <c r="E78">
        <v>16</v>
      </c>
      <c r="F78">
        <f t="shared" si="9"/>
        <v>19.36</v>
      </c>
      <c r="G78" t="s">
        <v>903</v>
      </c>
      <c r="H78">
        <f>(IF(G78='base para costos'!$G$3,'base para costos'!$H$3)+IF(G78='base para costos'!$G$4,'base para costos'!$H$4)+IF(G78='base para costos'!$G$5,'base para costos'!$H$5)+IF(G78='base para costos'!$G$6,'base para costos'!$H$6)+IF(G78='base para costos'!$G$7,'base para costos'!$H$7)+IF(G78='base para costos'!$G$8,'base para costos'!$H$8)+IF(G78='base para costos'!$G$9,'base para costos'!$H$9)+IF(G78='base para costos'!$G$10,'base para costos'!$H$10)+IF(G78='base para costos'!$G$11,'base para costos'!$H$11))</f>
        <v>0</v>
      </c>
      <c r="I78">
        <f>(C78/(('base para costos'!$J$3-D78)/100))</f>
        <v>8041.2371134020623</v>
      </c>
      <c r="J78">
        <f>(C78/(('base para costos'!$J$3-D78)/100-(0.08)))</f>
        <v>8764.0449438202249</v>
      </c>
      <c r="K78">
        <f t="shared" si="10"/>
        <v>31.56</v>
      </c>
      <c r="M78">
        <f t="shared" si="11"/>
        <v>0</v>
      </c>
      <c r="N78">
        <f t="shared" si="12"/>
        <v>11396.843950905903</v>
      </c>
      <c r="O78" t="s">
        <v>230</v>
      </c>
      <c r="P78" t="s">
        <v>233</v>
      </c>
    </row>
    <row r="79" spans="1:16" x14ac:dyDescent="0.3">
      <c r="A79" t="s">
        <v>394</v>
      </c>
      <c r="B79" t="s">
        <v>395</v>
      </c>
      <c r="C79">
        <v>14298.7</v>
      </c>
      <c r="D79">
        <v>3</v>
      </c>
      <c r="E79">
        <v>15.5</v>
      </c>
      <c r="F79">
        <f t="shared" si="9"/>
        <v>18.754999999999999</v>
      </c>
      <c r="G79" t="s">
        <v>903</v>
      </c>
      <c r="H79">
        <f>(IF(G79='base para costos'!$G$3,'base para costos'!$H$3)+IF(G79='base para costos'!$G$4,'base para costos'!$H$4)+IF(G79='base para costos'!$G$5,'base para costos'!$H$5)+IF(G79='base para costos'!$G$6,'base para costos'!$H$6)+IF(G79='base para costos'!$G$7,'base para costos'!$H$7)+IF(G79='base para costos'!$G$8,'base para costos'!$H$8)+IF(G79='base para costos'!$G$9,'base para costos'!$H$9)+IF(G79='base para costos'!$G$10,'base para costos'!$H$10)+IF(G79='base para costos'!$G$11,'base para costos'!$H$11))</f>
        <v>0</v>
      </c>
      <c r="I79">
        <f>(C79/(('base para costos'!$J$3-D79)/100))</f>
        <v>14740.927835051547</v>
      </c>
      <c r="J79">
        <f>(C79/(('base para costos'!$J$3-D79)/100-(0.08)))</f>
        <v>16065.955056179775</v>
      </c>
      <c r="K79">
        <f t="shared" si="10"/>
        <v>30.954999999999998</v>
      </c>
      <c r="M79">
        <f t="shared" si="11"/>
        <v>0</v>
      </c>
      <c r="N79">
        <f t="shared" si="12"/>
        <v>20709.247592150048</v>
      </c>
      <c r="O79" t="s">
        <v>230</v>
      </c>
      <c r="P79" t="s">
        <v>396</v>
      </c>
    </row>
    <row r="80" spans="1:16" x14ac:dyDescent="0.3">
      <c r="A80" t="s">
        <v>599</v>
      </c>
      <c r="B80" t="s">
        <v>600</v>
      </c>
      <c r="C80">
        <v>14999.99</v>
      </c>
      <c r="D80">
        <v>3</v>
      </c>
      <c r="E80">
        <v>15.5</v>
      </c>
      <c r="F80">
        <f t="shared" si="9"/>
        <v>18.754999999999999</v>
      </c>
      <c r="G80" t="s">
        <v>903</v>
      </c>
      <c r="H80">
        <f>(IF(G80='base para costos'!$G$3,'base para costos'!$H$3)+IF(G80='base para costos'!$G$4,'base para costos'!$H$4)+IF(G80='base para costos'!$G$5,'base para costos'!$H$5)+IF(G80='base para costos'!$G$6,'base para costos'!$H$6)+IF(G80='base para costos'!$G$7,'base para costos'!$H$7)+IF(G80='base para costos'!$G$8,'base para costos'!$H$8)+IF(G80='base para costos'!$G$9,'base para costos'!$H$9)+IF(G80='base para costos'!$G$10,'base para costos'!$H$10)+IF(G80='base para costos'!$G$11,'base para costos'!$H$11))</f>
        <v>0</v>
      </c>
      <c r="I80">
        <f>(C80/(('base para costos'!$J$3-D80)/100))</f>
        <v>15463.907216494845</v>
      </c>
      <c r="J80">
        <f>(C80/(('base para costos'!$J$3-D80)/100-(0.08)))</f>
        <v>16853.921348314605</v>
      </c>
      <c r="K80">
        <f t="shared" si="10"/>
        <v>30.954999999999998</v>
      </c>
      <c r="M80">
        <f t="shared" si="11"/>
        <v>0</v>
      </c>
      <c r="N80">
        <f t="shared" si="12"/>
        <v>21724.947498008543</v>
      </c>
      <c r="O80" t="s">
        <v>230</v>
      </c>
      <c r="P80" t="s">
        <v>396</v>
      </c>
    </row>
    <row r="81" spans="1:16" x14ac:dyDescent="0.3">
      <c r="A81" t="s">
        <v>527</v>
      </c>
      <c r="B81" t="s">
        <v>528</v>
      </c>
      <c r="C81">
        <v>11049.34</v>
      </c>
      <c r="D81">
        <v>3</v>
      </c>
      <c r="E81">
        <v>15.5</v>
      </c>
      <c r="F81">
        <f t="shared" si="9"/>
        <v>18.754999999999999</v>
      </c>
      <c r="G81" t="s">
        <v>903</v>
      </c>
      <c r="H81">
        <f>(IF(G81='base para costos'!$G$3,'base para costos'!$H$3)+IF(G81='base para costos'!$G$4,'base para costos'!$H$4)+IF(G81='base para costos'!$G$5,'base para costos'!$H$5)+IF(G81='base para costos'!$G$6,'base para costos'!$H$6)+IF(G81='base para costos'!$G$7,'base para costos'!$H$7)+IF(G81='base para costos'!$G$8,'base para costos'!$H$8)+IF(G81='base para costos'!$G$9,'base para costos'!$H$9)+IF(G81='base para costos'!$G$10,'base para costos'!$H$10)+IF(G81='base para costos'!$G$11,'base para costos'!$H$11))</f>
        <v>0</v>
      </c>
      <c r="I81">
        <f>(C81/(('base para costos'!$J$3-D81)/100))</f>
        <v>11391.072164948455</v>
      </c>
      <c r="J81">
        <f>(C81/(('base para costos'!$J$3-D81)/100-(0.08)))</f>
        <v>12414.988764044943</v>
      </c>
      <c r="K81">
        <f t="shared" si="10"/>
        <v>30.954999999999998</v>
      </c>
      <c r="M81">
        <f t="shared" si="11"/>
        <v>0</v>
      </c>
      <c r="N81">
        <f t="shared" si="12"/>
        <v>16003.099427909334</v>
      </c>
      <c r="O81" t="s">
        <v>230</v>
      </c>
      <c r="P81" t="s">
        <v>396</v>
      </c>
    </row>
    <row r="82" spans="1:16" x14ac:dyDescent="0.3">
      <c r="A82" t="s">
        <v>501</v>
      </c>
      <c r="B82" t="s">
        <v>502</v>
      </c>
      <c r="C82">
        <v>12720.5</v>
      </c>
      <c r="D82">
        <v>3</v>
      </c>
      <c r="E82">
        <v>16</v>
      </c>
      <c r="F82">
        <f t="shared" si="9"/>
        <v>19.36</v>
      </c>
      <c r="G82" t="s">
        <v>903</v>
      </c>
      <c r="H82">
        <f>(IF(G82='base para costos'!$G$3,'base para costos'!$H$3)+IF(G82='base para costos'!$G$4,'base para costos'!$H$4)+IF(G82='base para costos'!$G$5,'base para costos'!$H$5)+IF(G82='base para costos'!$G$6,'base para costos'!$H$6)+IF(G82='base para costos'!$G$7,'base para costos'!$H$7)+IF(G82='base para costos'!$G$8,'base para costos'!$H$8)+IF(G82='base para costos'!$G$9,'base para costos'!$H$9)+IF(G82='base para costos'!$G$10,'base para costos'!$H$10)+IF(G82='base para costos'!$G$11,'base para costos'!$H$11))</f>
        <v>0</v>
      </c>
      <c r="I82">
        <f>(C82/(('base para costos'!$J$3-D82)/100))</f>
        <v>13113.917525773197</v>
      </c>
      <c r="J82">
        <f>(C82/(('base para costos'!$J$3-D82)/100-(0.08)))</f>
        <v>14292.696629213482</v>
      </c>
      <c r="K82">
        <f t="shared" si="10"/>
        <v>31.56</v>
      </c>
      <c r="M82">
        <f t="shared" si="11"/>
        <v>0</v>
      </c>
      <c r="N82">
        <f t="shared" si="12"/>
        <v>18586.353009935709</v>
      </c>
      <c r="O82" t="s">
        <v>503</v>
      </c>
      <c r="P82" t="s">
        <v>233</v>
      </c>
    </row>
    <row r="83" spans="1:16" x14ac:dyDescent="0.3">
      <c r="A83" t="s">
        <v>493</v>
      </c>
      <c r="B83" t="s">
        <v>494</v>
      </c>
      <c r="C83">
        <v>26000</v>
      </c>
      <c r="D83">
        <v>3</v>
      </c>
      <c r="E83">
        <v>15.5</v>
      </c>
      <c r="F83">
        <f t="shared" si="9"/>
        <v>18.754999999999999</v>
      </c>
      <c r="G83" t="s">
        <v>903</v>
      </c>
      <c r="H83">
        <f>(IF(G83='base para costos'!$G$3,'base para costos'!$H$3)+IF(G83='base para costos'!$G$4,'base para costos'!$H$4)+IF(G83='base para costos'!$G$5,'base para costos'!$H$5)+IF(G83='base para costos'!$G$6,'base para costos'!$H$6)+IF(G83='base para costos'!$G$7,'base para costos'!$H$7)+IF(G83='base para costos'!$G$8,'base para costos'!$H$8)+IF(G83='base para costos'!$G$9,'base para costos'!$H$9)+IF(G83='base para costos'!$G$10,'base para costos'!$H$10)+IF(G83='base para costos'!$G$11,'base para costos'!$H$11))</f>
        <v>0</v>
      </c>
      <c r="I83">
        <f>(C83/(('base para costos'!$J$3-D83)/100))</f>
        <v>26804.123711340206</v>
      </c>
      <c r="J83">
        <f>(C83/(('base para costos'!$J$3-D83)/100-(0.08)))</f>
        <v>29213.483146067414</v>
      </c>
      <c r="K83">
        <f t="shared" si="10"/>
        <v>30.954999999999998</v>
      </c>
      <c r="M83">
        <f t="shared" si="11"/>
        <v>0</v>
      </c>
      <c r="N83">
        <f t="shared" si="12"/>
        <v>37656.600767615324</v>
      </c>
      <c r="O83" t="s">
        <v>168</v>
      </c>
      <c r="P83" t="s">
        <v>212</v>
      </c>
    </row>
    <row r="84" spans="1:16" x14ac:dyDescent="0.3">
      <c r="A84" t="s">
        <v>452</v>
      </c>
      <c r="B84" t="s">
        <v>453</v>
      </c>
      <c r="C84">
        <v>33800.01</v>
      </c>
      <c r="D84">
        <v>3</v>
      </c>
      <c r="E84">
        <v>15.5</v>
      </c>
      <c r="F84">
        <f t="shared" si="9"/>
        <v>18.754999999999999</v>
      </c>
      <c r="G84" t="s">
        <v>903</v>
      </c>
      <c r="H84">
        <f>(IF(G84='base para costos'!$G$3,'base para costos'!$H$3)+IF(G84='base para costos'!$G$4,'base para costos'!$H$4)+IF(G84='base para costos'!$G$5,'base para costos'!$H$5)+IF(G84='base para costos'!$G$6,'base para costos'!$H$6)+IF(G84='base para costos'!$G$7,'base para costos'!$H$7)+IF(G84='base para costos'!$G$8,'base para costos'!$H$8)+IF(G84='base para costos'!$G$9,'base para costos'!$H$9)+IF(G84='base para costos'!$G$10,'base para costos'!$H$10)+IF(G84='base para costos'!$G$11,'base para costos'!$H$11))</f>
        <v>0</v>
      </c>
      <c r="I84">
        <f>(C84/(('base para costos'!$J$3-D84)/100))</f>
        <v>34845.371134020621</v>
      </c>
      <c r="J84">
        <f>(C84/(('base para costos'!$J$3-D84)/100-(0.08)))</f>
        <v>37977.539325842699</v>
      </c>
      <c r="K84">
        <f t="shared" si="10"/>
        <v>30.954999999999998</v>
      </c>
      <c r="M84">
        <f t="shared" si="11"/>
        <v>0</v>
      </c>
      <c r="N84">
        <f t="shared" si="12"/>
        <v>48953.595481207907</v>
      </c>
      <c r="O84" t="s">
        <v>213</v>
      </c>
      <c r="P84" t="s">
        <v>212</v>
      </c>
    </row>
    <row r="85" spans="1:16" x14ac:dyDescent="0.3">
      <c r="A85" t="s">
        <v>541</v>
      </c>
      <c r="B85" t="s">
        <v>542</v>
      </c>
      <c r="C85">
        <v>19721</v>
      </c>
      <c r="D85">
        <v>3</v>
      </c>
      <c r="E85">
        <v>16</v>
      </c>
      <c r="F85">
        <f t="shared" si="9"/>
        <v>19.36</v>
      </c>
      <c r="G85" t="s">
        <v>903</v>
      </c>
      <c r="H85">
        <f>(IF(G85='base para costos'!$G$3,'base para costos'!$H$3)+IF(G85='base para costos'!$G$4,'base para costos'!$H$4)+IF(G85='base para costos'!$G$5,'base para costos'!$H$5)+IF(G85='base para costos'!$G$6,'base para costos'!$H$6)+IF(G85='base para costos'!$G$7,'base para costos'!$H$7)+IF(G85='base para costos'!$G$8,'base para costos'!$H$8)+IF(G85='base para costos'!$G$9,'base para costos'!$H$9)+IF(G85='base para costos'!$G$10,'base para costos'!$H$10)+IF(G85='base para costos'!$G$11,'base para costos'!$H$11))</f>
        <v>0</v>
      </c>
      <c r="I85">
        <f>(C85/(('base para costos'!$J$3-D85)/100))</f>
        <v>20330.927835051549</v>
      </c>
      <c r="J85">
        <f>(C85/(('base para costos'!$J$3-D85)/100-(0.08)))</f>
        <v>22158.426966292136</v>
      </c>
      <c r="K85">
        <f t="shared" si="10"/>
        <v>31.56</v>
      </c>
      <c r="M85">
        <f t="shared" si="11"/>
        <v>0</v>
      </c>
      <c r="N85">
        <f t="shared" si="12"/>
        <v>28815.020455873757</v>
      </c>
      <c r="O85" t="s">
        <v>153</v>
      </c>
      <c r="P85" t="s">
        <v>233</v>
      </c>
    </row>
    <row r="86" spans="1:16" x14ac:dyDescent="0.3">
      <c r="A86" t="s">
        <v>601</v>
      </c>
      <c r="B86" t="s">
        <v>602</v>
      </c>
      <c r="C86">
        <v>7475</v>
      </c>
      <c r="D86">
        <v>3</v>
      </c>
      <c r="E86">
        <v>16</v>
      </c>
      <c r="F86">
        <f t="shared" si="9"/>
        <v>19.36</v>
      </c>
      <c r="G86" t="s">
        <v>903</v>
      </c>
      <c r="H86">
        <f>(IF(G86='base para costos'!$G$3,'base para costos'!$H$3)+IF(G86='base para costos'!$G$4,'base para costos'!$H$4)+IF(G86='base para costos'!$G$5,'base para costos'!$H$5)+IF(G86='base para costos'!$G$6,'base para costos'!$H$6)+IF(G86='base para costos'!$G$7,'base para costos'!$H$7)+IF(G86='base para costos'!$G$8,'base para costos'!$H$8)+IF(G86='base para costos'!$G$9,'base para costos'!$H$9)+IF(G86='base para costos'!$G$10,'base para costos'!$H$10)+IF(G86='base para costos'!$G$11,'base para costos'!$H$11))</f>
        <v>0</v>
      </c>
      <c r="I86">
        <f>(C86/(('base para costos'!$J$3-D86)/100))</f>
        <v>7706.1855670103096</v>
      </c>
      <c r="J86">
        <f>(C86/(('base para costos'!$J$3-D86)/100-(0.08)))</f>
        <v>8398.8764044943819</v>
      </c>
      <c r="K86">
        <f t="shared" si="10"/>
        <v>31.56</v>
      </c>
      <c r="M86">
        <f t="shared" si="11"/>
        <v>0</v>
      </c>
      <c r="N86">
        <f t="shared" si="12"/>
        <v>10921.97545295149</v>
      </c>
      <c r="O86" t="s">
        <v>299</v>
      </c>
      <c r="P86" t="s">
        <v>233</v>
      </c>
    </row>
    <row r="87" spans="1:16" x14ac:dyDescent="0.3">
      <c r="A87" t="s">
        <v>796</v>
      </c>
      <c r="B87" t="s">
        <v>797</v>
      </c>
      <c r="C87">
        <v>3770</v>
      </c>
      <c r="D87">
        <v>3</v>
      </c>
      <c r="E87">
        <v>16</v>
      </c>
      <c r="F87">
        <f t="shared" si="9"/>
        <v>19.36</v>
      </c>
      <c r="G87" t="s">
        <v>903</v>
      </c>
      <c r="H87">
        <f>(IF(G87='base para costos'!$G$3,'base para costos'!$H$3)+IF(G87='base para costos'!$G$4,'base para costos'!$H$4)+IF(G87='base para costos'!$G$5,'base para costos'!$H$5)+IF(G87='base para costos'!$G$6,'base para costos'!$H$6)+IF(G87='base para costos'!$G$7,'base para costos'!$H$7)+IF(G87='base para costos'!$G$8,'base para costos'!$H$8)+IF(G87='base para costos'!$G$9,'base para costos'!$H$9)+IF(G87='base para costos'!$G$10,'base para costos'!$H$10)+IF(G87='base para costos'!$G$11,'base para costos'!$H$11))</f>
        <v>0</v>
      </c>
      <c r="I87">
        <f>(C87/(('base para costos'!$J$3-D87)/100))</f>
        <v>3886.5979381443299</v>
      </c>
      <c r="J87">
        <f>(C87/(('base para costos'!$J$3-D87)/100-(0.08)))</f>
        <v>4235.9550561797751</v>
      </c>
      <c r="K87">
        <f t="shared" si="10"/>
        <v>31.56</v>
      </c>
      <c r="M87">
        <f t="shared" si="11"/>
        <v>0</v>
      </c>
      <c r="N87">
        <f t="shared" si="12"/>
        <v>5508.4745762711864</v>
      </c>
      <c r="O87" t="s">
        <v>230</v>
      </c>
      <c r="P87" t="s">
        <v>233</v>
      </c>
    </row>
    <row r="89" spans="1:16" x14ac:dyDescent="0.3">
      <c r="A89" t="s">
        <v>1102</v>
      </c>
      <c r="B89" t="s">
        <v>1103</v>
      </c>
      <c r="C89">
        <v>1484989</v>
      </c>
      <c r="D89">
        <v>4</v>
      </c>
      <c r="E89">
        <v>12.15</v>
      </c>
      <c r="F89">
        <f t="shared" ref="F89:F98" si="13">E89*1.21</f>
        <v>14.701499999999999</v>
      </c>
      <c r="G89" t="s">
        <v>903</v>
      </c>
      <c r="H89">
        <f>(IF(G89='base para costos'!$G$3,'base para costos'!$H$3)+IF(G89='base para costos'!$G$4,'base para costos'!$H$4)+IF(G89='base para costos'!$G$5,'base para costos'!$H$5)+IF(G89='base para costos'!$G$6,'base para costos'!$H$6)+IF(G89='base para costos'!$G$7,'base para costos'!$H$7)+IF(G89='base para costos'!$G$8,'base para costos'!$H$8)+IF(G89='base para costos'!$G$9,'base para costos'!$H$9)+IF(G89='base para costos'!$G$10,'base para costos'!$H$10)+IF(G89='base para costos'!$G$11,'base para costos'!$H$11))</f>
        <v>0</v>
      </c>
      <c r="I89">
        <f>(C89/(('base para costos'!$J$3-D89)/100))</f>
        <v>1546863.5416666667</v>
      </c>
      <c r="J89">
        <f>(C89/(('base para costos'!$J$3-D89)/100-(0.08)))</f>
        <v>1687487.5</v>
      </c>
      <c r="K89">
        <f t="shared" ref="K89:K98" si="14">(D89+8+1.2)+(F89+H89)</f>
        <v>27.901499999999999</v>
      </c>
      <c r="M89">
        <f t="shared" ref="M89:M98" si="15">L89*1.21</f>
        <v>0</v>
      </c>
      <c r="N89">
        <f t="shared" ref="N89:N98" si="16">C89/((100-K89)/100)+M89</f>
        <v>2059666.9833630382</v>
      </c>
      <c r="O89" t="s">
        <v>1133</v>
      </c>
      <c r="P89" t="s">
        <v>6</v>
      </c>
    </row>
    <row r="90" spans="1:16" x14ac:dyDescent="0.3">
      <c r="A90" t="s">
        <v>193</v>
      </c>
      <c r="B90" t="s">
        <v>194</v>
      </c>
      <c r="C90">
        <v>426000.01</v>
      </c>
      <c r="D90">
        <v>7</v>
      </c>
      <c r="E90">
        <v>12.15</v>
      </c>
      <c r="F90">
        <f t="shared" si="13"/>
        <v>14.701499999999999</v>
      </c>
      <c r="G90" t="s">
        <v>903</v>
      </c>
      <c r="H90">
        <f>(IF(G90='base para costos'!$G$3,'base para costos'!$H$3)+IF(G90='base para costos'!$G$4,'base para costos'!$H$4)+IF(G90='base para costos'!$G$5,'base para costos'!$H$5)+IF(G90='base para costos'!$G$6,'base para costos'!$H$6)+IF(G90='base para costos'!$G$7,'base para costos'!$H$7)+IF(G90='base para costos'!$G$8,'base para costos'!$H$8)+IF(G90='base para costos'!$G$9,'base para costos'!$H$9)+IF(G90='base para costos'!$G$10,'base para costos'!$H$10)+IF(G90='base para costos'!$G$11,'base para costos'!$H$11))</f>
        <v>0</v>
      </c>
      <c r="I90">
        <f>(C90/(('base para costos'!$J$3-D90)/100))</f>
        <v>458064.52688172041</v>
      </c>
      <c r="J90">
        <f>(C90/(('base para costos'!$J$3-D90)/100-(0.08)))</f>
        <v>501176.48235294112</v>
      </c>
      <c r="K90">
        <f t="shared" si="14"/>
        <v>30.901499999999999</v>
      </c>
      <c r="L90">
        <v>0</v>
      </c>
      <c r="M90">
        <f t="shared" si="15"/>
        <v>0</v>
      </c>
      <c r="N90">
        <f t="shared" si="16"/>
        <v>616511.22672706353</v>
      </c>
      <c r="O90" t="s">
        <v>32</v>
      </c>
      <c r="P90" t="s">
        <v>6</v>
      </c>
    </row>
    <row r="91" spans="1:16" x14ac:dyDescent="0.3">
      <c r="A91" t="s">
        <v>1014</v>
      </c>
      <c r="B91" t="s">
        <v>1015</v>
      </c>
      <c r="C91">
        <v>1373430.3</v>
      </c>
      <c r="D91">
        <v>5</v>
      </c>
      <c r="E91">
        <v>12.15</v>
      </c>
      <c r="F91">
        <f t="shared" si="13"/>
        <v>14.701499999999999</v>
      </c>
      <c r="G91" t="s">
        <v>903</v>
      </c>
      <c r="H91">
        <f>(IF(G91='base para costos'!$G$3,'base para costos'!$H$3)+IF(G91='base para costos'!$G$4,'base para costos'!$H$4)+IF(G91='base para costos'!$G$5,'base para costos'!$H$5)+IF(G91='base para costos'!$G$6,'base para costos'!$H$6)+IF(G91='base para costos'!$G$7,'base para costos'!$H$7)+IF(G91='base para costos'!$G$8,'base para costos'!$H$8)+IF(G91='base para costos'!$G$9,'base para costos'!$H$9)+IF(G91='base para costos'!$G$10,'base para costos'!$H$10)+IF(G91='base para costos'!$G$11,'base para costos'!$H$11))</f>
        <v>0</v>
      </c>
      <c r="I91">
        <f>(C91/(('base para costos'!$J$3-D91)/100))</f>
        <v>1445716.105263158</v>
      </c>
      <c r="J91">
        <f>(C91/(('base para costos'!$J$3-D91)/100-(0.08)))</f>
        <v>1578655.5172413795</v>
      </c>
      <c r="K91">
        <f t="shared" si="14"/>
        <v>28.901499999999999</v>
      </c>
      <c r="L91">
        <v>0</v>
      </c>
      <c r="M91">
        <f t="shared" si="15"/>
        <v>0</v>
      </c>
      <c r="N91">
        <f t="shared" si="16"/>
        <v>1931728.939429102</v>
      </c>
      <c r="O91" t="s">
        <v>1291</v>
      </c>
      <c r="P91" t="s">
        <v>6</v>
      </c>
    </row>
    <row r="92" spans="1:16" x14ac:dyDescent="0.3">
      <c r="A92" t="s">
        <v>1016</v>
      </c>
      <c r="B92" t="s">
        <v>1017</v>
      </c>
      <c r="C92">
        <v>1114358.29</v>
      </c>
      <c r="D92">
        <v>3</v>
      </c>
      <c r="E92">
        <v>12.15</v>
      </c>
      <c r="F92">
        <f t="shared" si="13"/>
        <v>14.701499999999999</v>
      </c>
      <c r="G92" t="s">
        <v>903</v>
      </c>
      <c r="H92">
        <f>(IF(G92='base para costos'!$G$3,'base para costos'!$H$3)+IF(G92='base para costos'!$G$4,'base para costos'!$H$4)+IF(G92='base para costos'!$G$5,'base para costos'!$H$5)+IF(G92='base para costos'!$G$6,'base para costos'!$H$6)+IF(G92='base para costos'!$G$7,'base para costos'!$H$7)+IF(G92='base para costos'!$G$8,'base para costos'!$H$8)+IF(G92='base para costos'!$G$9,'base para costos'!$H$9)+IF(G92='base para costos'!$G$10,'base para costos'!$H$10)+IF(G92='base para costos'!$G$11,'base para costos'!$H$11))</f>
        <v>0</v>
      </c>
      <c r="I92">
        <f>(C92/(('base para costos'!$J$3-D92)/100))</f>
        <v>1148822.9793814435</v>
      </c>
      <c r="J92">
        <f>(C92/(('base para costos'!$J$3-D92)/100-(0.08)))</f>
        <v>1252087.966292135</v>
      </c>
      <c r="K92">
        <f t="shared" si="14"/>
        <v>26.901499999999999</v>
      </c>
      <c r="L92">
        <v>0</v>
      </c>
      <c r="M92">
        <f t="shared" si="15"/>
        <v>0</v>
      </c>
      <c r="N92">
        <f t="shared" si="16"/>
        <v>1524461.2269745618</v>
      </c>
      <c r="O92" t="s">
        <v>35</v>
      </c>
      <c r="P92" t="s">
        <v>6</v>
      </c>
    </row>
    <row r="93" spans="1:16" x14ac:dyDescent="0.3">
      <c r="A93" t="s">
        <v>1018</v>
      </c>
      <c r="B93" t="s">
        <v>1019</v>
      </c>
      <c r="C93">
        <v>1174010</v>
      </c>
      <c r="D93">
        <v>3</v>
      </c>
      <c r="E93">
        <v>12.15</v>
      </c>
      <c r="F93">
        <f t="shared" si="13"/>
        <v>14.701499999999999</v>
      </c>
      <c r="G93" t="s">
        <v>1301</v>
      </c>
      <c r="H93">
        <f>(IF(G93='base para costos'!$G$3,'base para costos'!$H$3)+IF(G93='base para costos'!$G$4,'base para costos'!$H$4)+IF(G93='base para costos'!$G$5,'base para costos'!$H$5)+IF(G93='base para costos'!$G$6,'base para costos'!$H$6)+IF(G93='base para costos'!$G$7,'base para costos'!$H$7)+IF(G93='base para costos'!$G$8,'base para costos'!$H$8)+IF(G93='base para costos'!$G$9,'base para costos'!$H$9)+IF(G93='base para costos'!$G$10,'base para costos'!$H$10)+IF(G93='base para costos'!$G$11,'base para costos'!$H$11))</f>
        <v>0</v>
      </c>
      <c r="I93">
        <f>(C93/(('base para costos'!$J$3-D93)/100))</f>
        <v>1210319.5876288661</v>
      </c>
      <c r="J93">
        <f>(C93/(('base para costos'!$J$3-D93)/100-(0.08)))</f>
        <v>1319112.3595505618</v>
      </c>
      <c r="K93">
        <f t="shared" si="14"/>
        <v>26.901499999999999</v>
      </c>
      <c r="L93">
        <v>0</v>
      </c>
      <c r="M93">
        <f t="shared" si="15"/>
        <v>0</v>
      </c>
      <c r="N93">
        <f t="shared" si="16"/>
        <v>1606065.7879436652</v>
      </c>
      <c r="O93" t="s">
        <v>35</v>
      </c>
      <c r="P93" t="s">
        <v>6</v>
      </c>
    </row>
    <row r="94" spans="1:16" x14ac:dyDescent="0.3">
      <c r="A94" t="s">
        <v>1020</v>
      </c>
      <c r="B94" t="s">
        <v>1021</v>
      </c>
      <c r="C94">
        <v>988571</v>
      </c>
      <c r="D94">
        <v>3</v>
      </c>
      <c r="E94">
        <v>12.15</v>
      </c>
      <c r="F94">
        <f t="shared" si="13"/>
        <v>14.701499999999999</v>
      </c>
      <c r="G94" t="s">
        <v>1300</v>
      </c>
      <c r="H94">
        <f>(IF(G94='base para costos'!$G$3,'base para costos'!$H$3)+IF(G94='base para costos'!$G$4,'base para costos'!$H$4)+IF(G94='base para costos'!$G$5,'base para costos'!$H$5)+IF(G94='base para costos'!$G$6,'base para costos'!$H$6)+IF(G94='base para costos'!$G$7,'base para costos'!$H$7)+IF(G94='base para costos'!$G$8,'base para costos'!$H$8)+IF(G94='base para costos'!$G$9,'base para costos'!$H$9)+IF(G94='base para costos'!$G$10,'base para costos'!$H$10)+IF(G94='base para costos'!$G$11,'base para costos'!$H$11))</f>
        <v>0</v>
      </c>
      <c r="I94">
        <f>(C94/(('base para costos'!$J$3-D94)/100))</f>
        <v>1019145.3608247422</v>
      </c>
      <c r="J94">
        <f>(C94/(('base para costos'!$J$3-D94)/100-(0.08)))</f>
        <v>1110753.9325842697</v>
      </c>
      <c r="K94">
        <f t="shared" si="14"/>
        <v>26.901499999999999</v>
      </c>
      <c r="L94">
        <v>0</v>
      </c>
      <c r="M94">
        <f t="shared" si="15"/>
        <v>0</v>
      </c>
      <c r="N94">
        <f t="shared" si="16"/>
        <v>1352382.0598233889</v>
      </c>
      <c r="O94" t="s">
        <v>1291</v>
      </c>
      <c r="P94" t="s">
        <v>6</v>
      </c>
    </row>
    <row r="95" spans="1:16" x14ac:dyDescent="0.3">
      <c r="A95" t="s">
        <v>1024</v>
      </c>
      <c r="B95" t="s">
        <v>1025</v>
      </c>
      <c r="C95">
        <v>542533.19999999995</v>
      </c>
      <c r="D95">
        <v>5</v>
      </c>
      <c r="E95">
        <v>12.15</v>
      </c>
      <c r="F95">
        <f t="shared" si="13"/>
        <v>14.701499999999999</v>
      </c>
      <c r="G95" t="s">
        <v>903</v>
      </c>
      <c r="H95">
        <f>(IF(G95='base para costos'!$G$3,'base para costos'!$H$3)+IF(G95='base para costos'!$G$4,'base para costos'!$H$4)+IF(G95='base para costos'!$G$5,'base para costos'!$H$5)+IF(G95='base para costos'!$G$6,'base para costos'!$H$6)+IF(G95='base para costos'!$G$7,'base para costos'!$H$7)+IF(G95='base para costos'!$G$8,'base para costos'!$H$8)+IF(G95='base para costos'!$G$9,'base para costos'!$H$9)+IF(G95='base para costos'!$G$10,'base para costos'!$H$10)+IF(G95='base para costos'!$G$11,'base para costos'!$H$11))</f>
        <v>0</v>
      </c>
      <c r="I95">
        <f>(C95/(('base para costos'!$J$3-D95)/100))</f>
        <v>571087.57894736843</v>
      </c>
      <c r="J95">
        <f>(C95/(('base para costos'!$J$3-D95)/100-(0.08)))</f>
        <v>623601.37931034481</v>
      </c>
      <c r="K95">
        <f t="shared" si="14"/>
        <v>28.901499999999999</v>
      </c>
      <c r="L95">
        <v>0</v>
      </c>
      <c r="M95">
        <f t="shared" si="15"/>
        <v>0</v>
      </c>
      <c r="N95">
        <f t="shared" si="16"/>
        <v>763072.63866326294</v>
      </c>
      <c r="O95" t="s">
        <v>35</v>
      </c>
      <c r="P95" t="s">
        <v>6</v>
      </c>
    </row>
    <row r="96" spans="1:16" x14ac:dyDescent="0.3">
      <c r="A96" t="s">
        <v>1026</v>
      </c>
      <c r="B96" t="s">
        <v>1027</v>
      </c>
      <c r="C96">
        <v>538890</v>
      </c>
      <c r="D96">
        <v>7</v>
      </c>
      <c r="E96">
        <v>12.15</v>
      </c>
      <c r="F96">
        <f t="shared" si="13"/>
        <v>14.701499999999999</v>
      </c>
      <c r="G96" t="s">
        <v>903</v>
      </c>
      <c r="H96">
        <f>(IF(G96='base para costos'!$G$3,'base para costos'!$H$3)+IF(G96='base para costos'!$G$4,'base para costos'!$H$4)+IF(G96='base para costos'!$G$5,'base para costos'!$H$5)+IF(G96='base para costos'!$G$6,'base para costos'!$H$6)+IF(G96='base para costos'!$G$7,'base para costos'!$H$7)+IF(G96='base para costos'!$G$8,'base para costos'!$H$8)+IF(G96='base para costos'!$G$9,'base para costos'!$H$9)+IF(G96='base para costos'!$G$10,'base para costos'!$H$10)+IF(G96='base para costos'!$G$11,'base para costos'!$H$11))</f>
        <v>0</v>
      </c>
      <c r="I96">
        <f>(C96/(('base para costos'!$J$3-D96)/100))</f>
        <v>579451.61290322582</v>
      </c>
      <c r="J96">
        <f>(C96/(('base para costos'!$J$3-D96)/100-(0.08)))</f>
        <v>633988.23529411759</v>
      </c>
      <c r="K96">
        <f t="shared" si="14"/>
        <v>30.901499999999999</v>
      </c>
      <c r="L96">
        <v>0</v>
      </c>
      <c r="M96">
        <f t="shared" si="15"/>
        <v>0</v>
      </c>
      <c r="N96">
        <f t="shared" si="16"/>
        <v>779886.68350253627</v>
      </c>
      <c r="O96" t="s">
        <v>35</v>
      </c>
      <c r="P96" t="s">
        <v>6</v>
      </c>
    </row>
    <row r="97" spans="1:16" x14ac:dyDescent="0.3">
      <c r="A97" t="s">
        <v>1057</v>
      </c>
      <c r="B97" t="s">
        <v>1079</v>
      </c>
      <c r="C97">
        <v>526731.71</v>
      </c>
      <c r="D97">
        <v>7</v>
      </c>
      <c r="E97">
        <v>12.15</v>
      </c>
      <c r="F97">
        <f t="shared" si="13"/>
        <v>14.701499999999999</v>
      </c>
      <c r="G97" t="s">
        <v>903</v>
      </c>
      <c r="H97">
        <f>(IF(G97='base para costos'!$G$3,'base para costos'!$H$3)+IF(G97='base para costos'!$G$4,'base para costos'!$H$4)+IF(G97='base para costos'!$G$5,'base para costos'!$H$5)+IF(G97='base para costos'!$G$6,'base para costos'!$H$6)+IF(G97='base para costos'!$G$7,'base para costos'!$H$7)+IF(G97='base para costos'!$G$8,'base para costos'!$H$8)+IF(G97='base para costos'!$G$9,'base para costos'!$H$9)+IF(G97='base para costos'!$G$10,'base para costos'!$H$10)+IF(G97='base para costos'!$G$11,'base para costos'!$H$11))</f>
        <v>0</v>
      </c>
      <c r="I97">
        <f>(C97/(('base para costos'!$J$3-D97)/100))</f>
        <v>566378.18279569887</v>
      </c>
      <c r="J97">
        <f>(C97/(('base para costos'!$J$3-D97)/100-(0.08)))</f>
        <v>619684.36470588227</v>
      </c>
      <c r="K97">
        <f t="shared" si="14"/>
        <v>30.901499999999999</v>
      </c>
      <c r="L97">
        <v>0</v>
      </c>
      <c r="M97">
        <f t="shared" si="15"/>
        <v>0</v>
      </c>
      <c r="N97">
        <f t="shared" si="16"/>
        <v>762291.0917024248</v>
      </c>
      <c r="O97" t="s">
        <v>943</v>
      </c>
      <c r="P97" t="s">
        <v>6</v>
      </c>
    </row>
    <row r="98" spans="1:16" x14ac:dyDescent="0.3">
      <c r="A98" t="s">
        <v>1058</v>
      </c>
      <c r="B98" t="s">
        <v>1081</v>
      </c>
      <c r="C98">
        <v>631042.25</v>
      </c>
      <c r="D98">
        <v>3</v>
      </c>
      <c r="E98">
        <v>12.15</v>
      </c>
      <c r="F98">
        <f t="shared" si="13"/>
        <v>14.701499999999999</v>
      </c>
      <c r="G98" t="s">
        <v>903</v>
      </c>
      <c r="H98">
        <f>(IF(G98='base para costos'!$G$3,'base para costos'!$H$3)+IF(G98='base para costos'!$G$4,'base para costos'!$H$4)+IF(G98='base para costos'!$G$5,'base para costos'!$H$5)+IF(G98='base para costos'!$G$6,'base para costos'!$H$6)+IF(G98='base para costos'!$G$7,'base para costos'!$H$7)+IF(G98='base para costos'!$G$8,'base para costos'!$H$8)+IF(G98='base para costos'!$G$9,'base para costos'!$H$9)+IF(G98='base para costos'!$G$10,'base para costos'!$H$10)+IF(G98='base para costos'!$G$11,'base para costos'!$H$11))</f>
        <v>0</v>
      </c>
      <c r="I98">
        <f>(C98/(('base para costos'!$J$3-D98)/100))</f>
        <v>650559.02061855677</v>
      </c>
      <c r="J98">
        <f>(C98/(('base para costos'!$J$3-D98)/100-(0.08)))</f>
        <v>709036.23595505615</v>
      </c>
      <c r="K98">
        <f t="shared" si="14"/>
        <v>26.901499999999999</v>
      </c>
      <c r="L98">
        <v>0</v>
      </c>
      <c r="M98">
        <f t="shared" si="15"/>
        <v>0</v>
      </c>
      <c r="N98">
        <f t="shared" si="16"/>
        <v>863276.60622310988</v>
      </c>
      <c r="O98" t="s">
        <v>35</v>
      </c>
      <c r="P98" t="s">
        <v>6</v>
      </c>
    </row>
    <row r="100" spans="1:16" x14ac:dyDescent="0.3">
      <c r="A100" t="s">
        <v>1171</v>
      </c>
      <c r="B100" t="s">
        <v>1172</v>
      </c>
      <c r="C100">
        <v>577563</v>
      </c>
      <c r="D100">
        <v>3</v>
      </c>
      <c r="E100">
        <v>12.15</v>
      </c>
      <c r="F100">
        <f>E100*1.21</f>
        <v>14.701499999999999</v>
      </c>
      <c r="G100" t="s">
        <v>903</v>
      </c>
      <c r="H100">
        <f>(IF(G100='base para costos'!$G$3,'base para costos'!$H$3)+IF(G100='base para costos'!$G$4,'base para costos'!$H$4)+IF(G100='base para costos'!$G$5,'base para costos'!$H$5)+IF(G100='base para costos'!$G$6,'base para costos'!$H$6)+IF(G100='base para costos'!$G$7,'base para costos'!$H$7)+IF(G100='base para costos'!$G$8,'base para costos'!$H$8)+IF(G100='base para costos'!$G$9,'base para costos'!$H$9)+IF(G100='base para costos'!$G$10,'base para costos'!$H$10)+IF(G100='base para costos'!$G$11,'base para costos'!$H$11))</f>
        <v>0</v>
      </c>
      <c r="I100">
        <f>(C100/(('base para costos'!$J$3-D100)/100))</f>
        <v>595425.77319587627</v>
      </c>
      <c r="J100">
        <f>(C100/(('base para costos'!$J$3-D100)/100-(0.08)))</f>
        <v>648947.19101123593</v>
      </c>
      <c r="K100">
        <f>(D100+8+1.2)+(F100+H100)</f>
        <v>26.901499999999999</v>
      </c>
      <c r="L100">
        <v>0</v>
      </c>
      <c r="M100">
        <f>L100*1.21</f>
        <v>0</v>
      </c>
      <c r="N100">
        <f>C100/((100-K100)/100)+M100</f>
        <v>790116.07625327469</v>
      </c>
      <c r="O100" t="s">
        <v>1090</v>
      </c>
      <c r="P100" t="s">
        <v>6</v>
      </c>
    </row>
    <row r="102" spans="1:16" x14ac:dyDescent="0.3">
      <c r="A102" t="s">
        <v>1215</v>
      </c>
      <c r="B102" t="s">
        <v>1214</v>
      </c>
      <c r="C102">
        <v>1174010</v>
      </c>
      <c r="D102">
        <v>2</v>
      </c>
      <c r="E102">
        <v>12.15</v>
      </c>
      <c r="F102">
        <f>E102*1.21</f>
        <v>14.701499999999999</v>
      </c>
      <c r="G102" t="s">
        <v>903</v>
      </c>
      <c r="H102">
        <f>(IF(G102='base para costos'!$G$3,'base para costos'!$H$3)+IF(G102='base para costos'!$G$4,'base para costos'!$H$4)+IF(G102='base para costos'!$G$5,'base para costos'!$H$5)+IF(G102='base para costos'!$G$6,'base para costos'!$H$6)+IF(G102='base para costos'!$G$7,'base para costos'!$H$7)+IF(G102='base para costos'!$G$8,'base para costos'!$H$8)+IF(G102='base para costos'!$G$9,'base para costos'!$H$9)+IF(G102='base para costos'!$G$10,'base para costos'!$H$10)+IF(G102='base para costos'!$G$11,'base para costos'!$H$11))</f>
        <v>0</v>
      </c>
      <c r="I102">
        <f>(C102/(('base para costos'!$J$3-D102)/100))</f>
        <v>1197969.387755102</v>
      </c>
      <c r="J102">
        <f>(C102/(('base para costos'!$J$3-D102)/100-(0.08)))</f>
        <v>1304455.5555555555</v>
      </c>
      <c r="K102">
        <f>(D102+8+1.2)+(F102+H102)</f>
        <v>25.901499999999999</v>
      </c>
      <c r="L102">
        <v>0</v>
      </c>
      <c r="M102">
        <f>L102*1.21</f>
        <v>0</v>
      </c>
      <c r="N102">
        <f>C102/((100-K102)/100)+M102</f>
        <v>1584391.0470522344</v>
      </c>
      <c r="O102" t="s">
        <v>1216</v>
      </c>
      <c r="P102" t="s">
        <v>6</v>
      </c>
    </row>
    <row r="103" spans="1:16" x14ac:dyDescent="0.3">
      <c r="A103" t="s">
        <v>1262</v>
      </c>
      <c r="B103" t="s">
        <v>1263</v>
      </c>
      <c r="C103">
        <v>490000</v>
      </c>
      <c r="D103">
        <v>3</v>
      </c>
      <c r="E103">
        <v>14</v>
      </c>
      <c r="F103">
        <f>E103*1.21</f>
        <v>16.939999999999998</v>
      </c>
      <c r="G103" t="s">
        <v>1299</v>
      </c>
      <c r="H103">
        <f>(IF(G103='base para costos'!$G$3,'base para costos'!$H$3)+IF(G103='base para costos'!$G$4,'base para costos'!$H$4)+IF(G103='base para costos'!$G$5,'base para costos'!$H$5)+IF(G103='base para costos'!$G$6,'base para costos'!$H$6)+IF(G103='base para costos'!$G$7,'base para costos'!$H$7)+IF(G103='base para costos'!$G$8,'base para costos'!$H$8)+IF(G103='base para costos'!$G$9,'base para costos'!$H$9)+IF(G103='base para costos'!$G$10,'base para costos'!$H$10)+IF(G103='base para costos'!$G$11,'base para costos'!$H$11))</f>
        <v>0</v>
      </c>
      <c r="I103">
        <f>(C103/(('base para costos'!$J$3-D103)/100))</f>
        <v>505154.63917525776</v>
      </c>
      <c r="J103">
        <f>(C103/(('base para costos'!$J$3-D103)/100-(0.08)))</f>
        <v>550561.79775280901</v>
      </c>
      <c r="K103">
        <f>(D103+8+1.2)+(F103+H103)</f>
        <v>29.139999999999997</v>
      </c>
      <c r="L103">
        <v>0</v>
      </c>
      <c r="M103">
        <f>L103*1.21</f>
        <v>0</v>
      </c>
      <c r="N103">
        <f>C103/((100-K103)/100)+M103</f>
        <v>691504.37482359586</v>
      </c>
      <c r="O103" t="s">
        <v>1134</v>
      </c>
      <c r="P103" t="s">
        <v>6</v>
      </c>
    </row>
    <row r="104" spans="1:16" x14ac:dyDescent="0.3">
      <c r="A104" t="s">
        <v>1141</v>
      </c>
      <c r="B104" t="s">
        <v>1142</v>
      </c>
      <c r="C104">
        <v>542533.19999999995</v>
      </c>
      <c r="D104">
        <v>5</v>
      </c>
      <c r="E104">
        <v>12.15</v>
      </c>
      <c r="F104">
        <f>E104*1.21</f>
        <v>14.701499999999999</v>
      </c>
      <c r="G104" t="s">
        <v>903</v>
      </c>
      <c r="H104">
        <f>(IF(G104='base para costos'!$G$3,'base para costos'!$H$3)+IF(G104='base para costos'!$G$4,'base para costos'!$H$4)+IF(G104='base para costos'!$G$5,'base para costos'!$H$5)+IF(G104='base para costos'!$G$6,'base para costos'!$H$6)+IF(G104='base para costos'!$G$7,'base para costos'!$H$7)+IF(G104='base para costos'!$G$8,'base para costos'!$H$8)+IF(G104='base para costos'!$G$9,'base para costos'!$H$9)+IF(G104='base para costos'!$G$10,'base para costos'!$H$10)+IF(G104='base para costos'!$G$11,'base para costos'!$H$11))</f>
        <v>0</v>
      </c>
      <c r="I104">
        <f>(C104/(('base para costos'!$J$3-D104)/100))</f>
        <v>571087.57894736843</v>
      </c>
      <c r="J104">
        <f>(C104/(('base para costos'!$J$3-D104)/100-(0.08)))</f>
        <v>623601.37931034481</v>
      </c>
      <c r="K104">
        <f>(D104+8+1.2)+(F104+H104)</f>
        <v>28.901499999999999</v>
      </c>
      <c r="M104">
        <f>L104*1.21</f>
        <v>0</v>
      </c>
      <c r="N104">
        <f>C104/((100-K104)/100)+M104</f>
        <v>763072.63866326294</v>
      </c>
      <c r="O104" t="s">
        <v>1144</v>
      </c>
      <c r="P104" t="s">
        <v>6</v>
      </c>
    </row>
    <row r="105" spans="1:16" x14ac:dyDescent="0.3">
      <c r="A105" t="s">
        <v>1145</v>
      </c>
      <c r="B105" t="s">
        <v>1146</v>
      </c>
      <c r="C105">
        <v>560989</v>
      </c>
      <c r="D105">
        <v>10</v>
      </c>
      <c r="E105">
        <v>12.15</v>
      </c>
      <c r="F105">
        <f>E105*1.21</f>
        <v>14.701499999999999</v>
      </c>
      <c r="G105" t="s">
        <v>903</v>
      </c>
      <c r="H105">
        <f>(IF(G105='base para costos'!$G$3,'base para costos'!$H$3)+IF(G105='base para costos'!$G$4,'base para costos'!$H$4)+IF(G105='base para costos'!$G$5,'base para costos'!$H$5)+IF(G105='base para costos'!$G$6,'base para costos'!$H$6)+IF(G105='base para costos'!$G$7,'base para costos'!$H$7)+IF(G105='base para costos'!$G$8,'base para costos'!$H$8)+IF(G105='base para costos'!$G$9,'base para costos'!$H$9)+IF(G105='base para costos'!$G$10,'base para costos'!$H$10)+IF(G105='base para costos'!$G$11,'base para costos'!$H$11))</f>
        <v>0</v>
      </c>
      <c r="I105">
        <f>(C105/(('base para costos'!$J$3-D105)/100))</f>
        <v>623321.11111111112</v>
      </c>
      <c r="J105">
        <f>(C105/(('base para costos'!$J$3-D105)/100-(0.08)))</f>
        <v>684132.92682926822</v>
      </c>
      <c r="K105">
        <f>(D105+8+1.2)+(F105+H105)</f>
        <v>33.901499999999999</v>
      </c>
      <c r="M105">
        <f>L105*1.21</f>
        <v>0</v>
      </c>
      <c r="N105">
        <f>C105/((100-K105)/100)+M105</f>
        <v>848716.68797325203</v>
      </c>
      <c r="O105" t="s">
        <v>258</v>
      </c>
      <c r="P105" t="s">
        <v>6</v>
      </c>
    </row>
    <row r="107" spans="1:16" x14ac:dyDescent="0.3">
      <c r="A107" t="s">
        <v>12</v>
      </c>
      <c r="B107" t="s">
        <v>13</v>
      </c>
      <c r="C107">
        <v>575174</v>
      </c>
      <c r="D107">
        <v>10</v>
      </c>
      <c r="E107">
        <v>14.15</v>
      </c>
      <c r="F107">
        <f t="shared" ref="F107:F114" si="17">E107*1.21</f>
        <v>17.121500000000001</v>
      </c>
      <c r="G107" t="s">
        <v>903</v>
      </c>
      <c r="H107">
        <f>(IF(G107='base para costos'!$G$3,'base para costos'!$H$3)+IF(G107='base para costos'!$G$4,'base para costos'!$H$4)+IF(G107='base para costos'!$G$5,'base para costos'!$H$5)+IF(G107='base para costos'!$G$6,'base para costos'!$H$6)+IF(G107='base para costos'!$G$7,'base para costos'!$H$7)+IF(G107='base para costos'!$G$8,'base para costos'!$H$8)+IF(G107='base para costos'!$G$9,'base para costos'!$H$9)+IF(G107='base para costos'!$G$10,'base para costos'!$H$10)+IF(G107='base para costos'!$G$11,'base para costos'!$H$11))</f>
        <v>0</v>
      </c>
      <c r="I107">
        <f>(C107/(('base para costos'!$J$3-D107)/100))</f>
        <v>639082.22222222225</v>
      </c>
      <c r="J107">
        <f>(C107/(('base para costos'!$J$3-D107)/100-(0.08)))</f>
        <v>701431.70731707313</v>
      </c>
      <c r="K107">
        <f t="shared" ref="K107:K114" si="18">(D107+8+1.2)+(F107+H107)</f>
        <v>36.3215</v>
      </c>
      <c r="M107">
        <f t="shared" ref="M107:M114" si="19">L107*1.21</f>
        <v>0</v>
      </c>
      <c r="N107">
        <f t="shared" ref="N107:N114" si="20">C107/((100-K107)/100)+M107</f>
        <v>903246.77874007705</v>
      </c>
      <c r="O107" t="s">
        <v>15</v>
      </c>
      <c r="P107" t="s">
        <v>14</v>
      </c>
    </row>
    <row r="108" spans="1:16" x14ac:dyDescent="0.3">
      <c r="A108" t="s">
        <v>23</v>
      </c>
      <c r="B108" t="s">
        <v>24</v>
      </c>
      <c r="C108">
        <v>460522</v>
      </c>
      <c r="D108">
        <v>10</v>
      </c>
      <c r="E108">
        <v>14.15</v>
      </c>
      <c r="F108">
        <f t="shared" si="17"/>
        <v>17.121500000000001</v>
      </c>
      <c r="G108" t="s">
        <v>1236</v>
      </c>
      <c r="H108">
        <f>(IF(G108='base para costos'!$G$3,'base para costos'!$H$3)+IF(G108='base para costos'!$G$4,'base para costos'!$H$4)+IF(G108='base para costos'!$G$5,'base para costos'!$H$5)+IF(G108='base para costos'!$G$6,'base para costos'!$H$6)+IF(G108='base para costos'!$G$7,'base para costos'!$H$7)+IF(G108='base para costos'!$G$8,'base para costos'!$H$8)+IF(G108='base para costos'!$G$9,'base para costos'!$H$9)+IF(G108='base para costos'!$G$10,'base para costos'!$H$10)+IF(G108='base para costos'!$G$11,'base para costos'!$H$11))</f>
        <v>0</v>
      </c>
      <c r="I108">
        <f>(C108/(('base para costos'!$J$3-D108)/100))</f>
        <v>511691.11111111112</v>
      </c>
      <c r="J108">
        <f>(C108/(('base para costos'!$J$3-D108)/100-(0.08)))</f>
        <v>561612.19512195117</v>
      </c>
      <c r="K108">
        <f t="shared" si="18"/>
        <v>36.3215</v>
      </c>
      <c r="M108">
        <f t="shared" si="19"/>
        <v>0</v>
      </c>
      <c r="N108">
        <f t="shared" si="20"/>
        <v>723198.56780546019</v>
      </c>
      <c r="O108" t="s">
        <v>25</v>
      </c>
      <c r="P108" t="s">
        <v>14</v>
      </c>
    </row>
    <row r="109" spans="1:16" x14ac:dyDescent="0.3">
      <c r="A109" t="s">
        <v>46</v>
      </c>
      <c r="B109" t="s">
        <v>47</v>
      </c>
      <c r="C109">
        <v>474882</v>
      </c>
      <c r="D109">
        <v>3</v>
      </c>
      <c r="E109">
        <v>14.15</v>
      </c>
      <c r="F109">
        <f t="shared" si="17"/>
        <v>17.121500000000001</v>
      </c>
      <c r="G109" t="s">
        <v>903</v>
      </c>
      <c r="H109">
        <f>(IF(G109='base para costos'!$G$3,'base para costos'!$H$3)+IF(G109='base para costos'!$G$4,'base para costos'!$H$4)+IF(G109='base para costos'!$G$5,'base para costos'!$H$5)+IF(G109='base para costos'!$G$6,'base para costos'!$H$6)+IF(G109='base para costos'!$G$7,'base para costos'!$H$7)+IF(G109='base para costos'!$G$8,'base para costos'!$H$8)+IF(G109='base para costos'!$G$9,'base para costos'!$H$9)+IF(G109='base para costos'!$G$10,'base para costos'!$H$10)+IF(G109='base para costos'!$G$11,'base para costos'!$H$11))</f>
        <v>0</v>
      </c>
      <c r="I109">
        <f>(C109/(('base para costos'!$J$3-D109)/100))</f>
        <v>489569.07216494845</v>
      </c>
      <c r="J109">
        <f>(C109/(('base para costos'!$J$3-D109)/100-(0.08)))</f>
        <v>533575.28089887637</v>
      </c>
      <c r="K109">
        <f t="shared" si="18"/>
        <v>29.3215</v>
      </c>
      <c r="M109">
        <f t="shared" si="19"/>
        <v>0</v>
      </c>
      <c r="N109">
        <f t="shared" si="20"/>
        <v>671890.3202529765</v>
      </c>
      <c r="O109" t="s">
        <v>35</v>
      </c>
      <c r="P109" t="s">
        <v>14</v>
      </c>
    </row>
    <row r="110" spans="1:16" x14ac:dyDescent="0.3">
      <c r="A110" t="s">
        <v>134</v>
      </c>
      <c r="B110" t="s">
        <v>135</v>
      </c>
      <c r="C110">
        <v>765510</v>
      </c>
      <c r="D110">
        <v>3</v>
      </c>
      <c r="E110">
        <v>14.15</v>
      </c>
      <c r="F110">
        <f t="shared" si="17"/>
        <v>17.121500000000001</v>
      </c>
      <c r="G110" t="s">
        <v>903</v>
      </c>
      <c r="H110">
        <f>(IF(G110='base para costos'!$G$3,'base para costos'!$H$3)+IF(G110='base para costos'!$G$4,'base para costos'!$H$4)+IF(G110='base para costos'!$G$5,'base para costos'!$H$5)+IF(G110='base para costos'!$G$6,'base para costos'!$H$6)+IF(G110='base para costos'!$G$7,'base para costos'!$H$7)+IF(G110='base para costos'!$G$8,'base para costos'!$H$8)+IF(G110='base para costos'!$G$9,'base para costos'!$H$9)+IF(G110='base para costos'!$G$10,'base para costos'!$H$10)+IF(G110='base para costos'!$G$11,'base para costos'!$H$11))</f>
        <v>0</v>
      </c>
      <c r="I110">
        <f>(C110/(('base para costos'!$J$3-D110)/100))</f>
        <v>789185.56701030931</v>
      </c>
      <c r="J110">
        <f>(C110/(('base para costos'!$J$3-D110)/100-(0.08)))</f>
        <v>860123.59550561791</v>
      </c>
      <c r="K110">
        <f t="shared" si="18"/>
        <v>29.3215</v>
      </c>
      <c r="M110">
        <f t="shared" si="19"/>
        <v>0</v>
      </c>
      <c r="N110">
        <f t="shared" si="20"/>
        <v>1083087.5018570004</v>
      </c>
      <c r="O110" t="s">
        <v>15</v>
      </c>
      <c r="P110" t="s">
        <v>14</v>
      </c>
    </row>
    <row r="111" spans="1:16" x14ac:dyDescent="0.3">
      <c r="A111" t="s">
        <v>171</v>
      </c>
      <c r="B111" t="s">
        <v>172</v>
      </c>
      <c r="C111">
        <v>633721</v>
      </c>
      <c r="D111">
        <v>3</v>
      </c>
      <c r="E111">
        <v>14.15</v>
      </c>
      <c r="F111">
        <f t="shared" si="17"/>
        <v>17.121500000000001</v>
      </c>
      <c r="G111" t="s">
        <v>903</v>
      </c>
      <c r="H111">
        <f>(IF(G111='base para costos'!$G$3,'base para costos'!$H$3)+IF(G111='base para costos'!$G$4,'base para costos'!$H$4)+IF(G111='base para costos'!$G$5,'base para costos'!$H$5)+IF(G111='base para costos'!$G$6,'base para costos'!$H$6)+IF(G111='base para costos'!$G$7,'base para costos'!$H$7)+IF(G111='base para costos'!$G$8,'base para costos'!$H$8)+IF(G111='base para costos'!$G$9,'base para costos'!$H$9)+IF(G111='base para costos'!$G$10,'base para costos'!$H$10)+IF(G111='base para costos'!$G$11,'base para costos'!$H$11))</f>
        <v>0</v>
      </c>
      <c r="I111">
        <f>(C111/(('base para costos'!$J$3-D111)/100))</f>
        <v>653320.618556701</v>
      </c>
      <c r="J111">
        <f>(C111/(('base para costos'!$J$3-D111)/100-(0.08)))</f>
        <v>712046.06741573033</v>
      </c>
      <c r="K111">
        <f t="shared" si="18"/>
        <v>29.3215</v>
      </c>
      <c r="M111">
        <f t="shared" si="19"/>
        <v>0</v>
      </c>
      <c r="N111">
        <f t="shared" si="20"/>
        <v>896624.85762997239</v>
      </c>
      <c r="O111" t="s">
        <v>173</v>
      </c>
      <c r="P111" t="s">
        <v>14</v>
      </c>
    </row>
    <row r="112" spans="1:16" x14ac:dyDescent="0.3">
      <c r="A112" t="s">
        <v>1112</v>
      </c>
      <c r="B112" t="s">
        <v>1113</v>
      </c>
      <c r="C112">
        <v>694990</v>
      </c>
      <c r="D112">
        <v>10</v>
      </c>
      <c r="E112">
        <v>14.15</v>
      </c>
      <c r="F112">
        <f t="shared" si="17"/>
        <v>17.121500000000001</v>
      </c>
      <c r="G112" t="s">
        <v>903</v>
      </c>
      <c r="H112">
        <f>(IF(G112='base para costos'!$G$3,'base para costos'!$H$3)+IF(G112='base para costos'!$G$4,'base para costos'!$H$4)+IF(G112='base para costos'!$G$5,'base para costos'!$H$5)+IF(G112='base para costos'!$G$6,'base para costos'!$H$6)+IF(G112='base para costos'!$G$7,'base para costos'!$H$7)+IF(G112='base para costos'!$G$8,'base para costos'!$H$8)+IF(G112='base para costos'!$G$9,'base para costos'!$H$9)+IF(G112='base para costos'!$G$10,'base para costos'!$H$10)+IF(G112='base para costos'!$G$11,'base para costos'!$H$11))</f>
        <v>0</v>
      </c>
      <c r="I112">
        <f>(C112/(('base para costos'!$J$3-D112)/100))</f>
        <v>772211.11111111112</v>
      </c>
      <c r="J112">
        <f>(C112/(('base para costos'!$J$3-D112)/100-(0.08)))</f>
        <v>847548.78048780479</v>
      </c>
      <c r="K112">
        <f t="shared" si="18"/>
        <v>36.3215</v>
      </c>
      <c r="M112">
        <f t="shared" si="19"/>
        <v>0</v>
      </c>
      <c r="N112">
        <f t="shared" si="20"/>
        <v>1091404.4771783254</v>
      </c>
      <c r="O112" t="s">
        <v>1133</v>
      </c>
      <c r="P112" t="s">
        <v>14</v>
      </c>
    </row>
    <row r="113" spans="1:16" x14ac:dyDescent="0.3">
      <c r="A113" t="s">
        <v>1116</v>
      </c>
      <c r="B113" t="s">
        <v>1117</v>
      </c>
      <c r="C113">
        <v>654990</v>
      </c>
      <c r="D113">
        <v>4</v>
      </c>
      <c r="E113">
        <v>14.15</v>
      </c>
      <c r="F113">
        <f t="shared" si="17"/>
        <v>17.121500000000001</v>
      </c>
      <c r="G113" t="s">
        <v>903</v>
      </c>
      <c r="H113">
        <f>(IF(G113='base para costos'!$G$3,'base para costos'!$H$3)+IF(G113='base para costos'!$G$4,'base para costos'!$H$4)+IF(G113='base para costos'!$G$5,'base para costos'!$H$5)+IF(G113='base para costos'!$G$6,'base para costos'!$H$6)+IF(G113='base para costos'!$G$7,'base para costos'!$H$7)+IF(G113='base para costos'!$G$8,'base para costos'!$H$8)+IF(G113='base para costos'!$G$9,'base para costos'!$H$9)+IF(G113='base para costos'!$G$10,'base para costos'!$H$10)+IF(G113='base para costos'!$G$11,'base para costos'!$H$11))</f>
        <v>0</v>
      </c>
      <c r="I113">
        <f>(C113/(('base para costos'!$J$3-D113)/100))</f>
        <v>682281.25</v>
      </c>
      <c r="J113">
        <f>(C113/(('base para costos'!$J$3-D113)/100-(0.08)))</f>
        <v>744306.81818181823</v>
      </c>
      <c r="K113">
        <f t="shared" si="18"/>
        <v>30.3215</v>
      </c>
      <c r="M113">
        <f t="shared" si="19"/>
        <v>0</v>
      </c>
      <c r="N113">
        <f t="shared" si="20"/>
        <v>940017.36547141511</v>
      </c>
      <c r="O113" t="s">
        <v>1133</v>
      </c>
      <c r="P113" t="s">
        <v>14</v>
      </c>
    </row>
    <row r="114" spans="1:16" x14ac:dyDescent="0.3">
      <c r="A114" t="s">
        <v>1120</v>
      </c>
      <c r="B114" t="s">
        <v>1121</v>
      </c>
      <c r="C114">
        <v>584990</v>
      </c>
      <c r="D114">
        <v>4</v>
      </c>
      <c r="E114">
        <v>14.15</v>
      </c>
      <c r="F114">
        <f t="shared" si="17"/>
        <v>17.121500000000001</v>
      </c>
      <c r="G114" t="s">
        <v>903</v>
      </c>
      <c r="H114">
        <f>(IF(G114='base para costos'!$G$3,'base para costos'!$H$3)+IF(G114='base para costos'!$G$4,'base para costos'!$H$4)+IF(G114='base para costos'!$G$5,'base para costos'!$H$5)+IF(G114='base para costos'!$G$6,'base para costos'!$H$6)+IF(G114='base para costos'!$G$7,'base para costos'!$H$7)+IF(G114='base para costos'!$G$8,'base para costos'!$H$8)+IF(G114='base para costos'!$G$9,'base para costos'!$H$9)+IF(G114='base para costos'!$G$10,'base para costos'!$H$10)+IF(G114='base para costos'!$G$11,'base para costos'!$H$11))</f>
        <v>0</v>
      </c>
      <c r="I114">
        <f>(C114/(('base para costos'!$J$3-D114)/100))</f>
        <v>609364.58333333337</v>
      </c>
      <c r="J114">
        <f>(C114/(('base para costos'!$J$3-D114)/100-(0.08)))</f>
        <v>664761.36363636365</v>
      </c>
      <c r="K114">
        <f t="shared" si="18"/>
        <v>30.3215</v>
      </c>
      <c r="M114">
        <f t="shared" si="19"/>
        <v>0</v>
      </c>
      <c r="N114">
        <f t="shared" si="20"/>
        <v>839555.960590426</v>
      </c>
      <c r="O114" t="s">
        <v>25</v>
      </c>
      <c r="P114" t="s">
        <v>14</v>
      </c>
    </row>
    <row r="115" spans="1:16" x14ac:dyDescent="0.3">
      <c r="B115" t="s">
        <v>1537</v>
      </c>
    </row>
  </sheetData>
  <dataValidations disablePrompts="1" count="1">
    <dataValidation type="list" allowBlank="1" showInputMessage="1" showErrorMessage="1" sqref="G5:G30 G32:G45 G67:G87 G65 G63 G57 G59 G61 G55 G53 G47:G51 G100 G102:G105 G89:G98 G107:G114">
      <formula1>$G$3:$G$11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Rangos con nombre</vt:lpstr>
      </vt:variant>
      <vt:variant>
        <vt:i4>1</vt:i4>
      </vt:variant>
    </vt:vector>
  </HeadingPairs>
  <TitlesOfParts>
    <vt:vector size="13" baseType="lpstr">
      <vt:lpstr>base para costos</vt:lpstr>
      <vt:lpstr>stock fisico </vt:lpstr>
      <vt:lpstr>CALCULADORA</vt:lpstr>
      <vt:lpstr>promedios</vt:lpstr>
      <vt:lpstr>calculadora de porcentaje</vt:lpstr>
      <vt:lpstr>PVP WEB LINK DE PAGO</vt:lpstr>
      <vt:lpstr>360</vt:lpstr>
      <vt:lpstr>HORNOS OULET</vt:lpstr>
      <vt:lpstr>discontinuos</vt:lpstr>
      <vt:lpstr>costo envio</vt:lpstr>
      <vt:lpstr>cartuchos</vt:lpstr>
      <vt:lpstr>d</vt:lpstr>
      <vt:lpstr>_3_cuotas_al_mismo_precio_que_publiques_8.90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2025-07-23T16:25:08Z</dcterms:modified>
</cp:coreProperties>
</file>