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/>
  <bookViews>
    <workbookView xWindow="8940" yWindow="72" windowWidth="9420" windowHeight="4560" tabRatio="875" activeTab="5"/>
  </bookViews>
  <sheets>
    <sheet name="base para costos" sheetId="1" r:id="rId1"/>
    <sheet name="stock fisico " sheetId="2" r:id="rId2"/>
    <sheet name="CALCULADORA" sheetId="3" r:id="rId3"/>
    <sheet name="promedios" sheetId="5" r:id="rId4"/>
    <sheet name="calculadora de porcentaje" sheetId="6" r:id="rId5"/>
    <sheet name="PVP WEB LINK DE PAGO" sheetId="7" r:id="rId6"/>
    <sheet name="HORNOS OULET" sheetId="8" r:id="rId7"/>
    <sheet name="discontinuos" sheetId="17" r:id="rId8"/>
    <sheet name="costo envio" sheetId="13" r:id="rId9"/>
    <sheet name="cartuchos" sheetId="16" r:id="rId10"/>
  </sheets>
  <definedNames>
    <definedName name="_3_cuotas_al_mismo_precio_que_publiques_8.90">'base para costos'!$G$6</definedName>
    <definedName name="_xlnm._FilterDatabase" localSheetId="0" hidden="1">'base para costos'!$A$13:$P$338</definedName>
    <definedName name="_xlnm._FilterDatabase" localSheetId="5" hidden="1">'PVP WEB LINK DE PAGO'!$A$5:$BC$553</definedName>
    <definedName name="_xlnm._FilterDatabase" localSheetId="1" hidden="1">'stock fisico '!$A$2:$L$233</definedName>
  </definedNames>
  <calcPr calcId="124519" refMode="R1C1"/>
  <fileRecoveryPr repairLoad="1"/>
</workbook>
</file>

<file path=xl/calcChain.xml><?xml version="1.0" encoding="utf-8"?>
<calcChain xmlns="http://schemas.openxmlformats.org/spreadsheetml/2006/main">
  <c r="E7" i="7"/>
  <c r="E8"/>
  <c r="F184" i="1"/>
  <c r="H184"/>
  <c r="K184" s="1"/>
  <c r="N184" s="1"/>
  <c r="I184"/>
  <c r="J184"/>
  <c r="M240" i="16"/>
  <c r="J240"/>
  <c r="I240"/>
  <c r="H240"/>
  <c r="K240" s="1"/>
  <c r="F240"/>
  <c r="M239"/>
  <c r="J239"/>
  <c r="I239"/>
  <c r="H239"/>
  <c r="K239" s="1"/>
  <c r="F239"/>
  <c r="M238"/>
  <c r="J238"/>
  <c r="I238"/>
  <c r="H238"/>
  <c r="K238" s="1"/>
  <c r="F238"/>
  <c r="M237"/>
  <c r="J237"/>
  <c r="I237"/>
  <c r="H237"/>
  <c r="K237" s="1"/>
  <c r="F237"/>
  <c r="M236"/>
  <c r="J236"/>
  <c r="I236"/>
  <c r="H236"/>
  <c r="K236" s="1"/>
  <c r="F236"/>
  <c r="M235"/>
  <c r="J235"/>
  <c r="I235"/>
  <c r="H235"/>
  <c r="K235" s="1"/>
  <c r="F235"/>
  <c r="M234"/>
  <c r="J234"/>
  <c r="I234"/>
  <c r="H234"/>
  <c r="K234" s="1"/>
  <c r="F234"/>
  <c r="M231"/>
  <c r="J231"/>
  <c r="I231"/>
  <c r="H231"/>
  <c r="K231" s="1"/>
  <c r="F231"/>
  <c r="M92"/>
  <c r="J92"/>
  <c r="I92"/>
  <c r="H92"/>
  <c r="K92" s="1"/>
  <c r="F92"/>
  <c r="M91"/>
  <c r="J91"/>
  <c r="I91"/>
  <c r="H91"/>
  <c r="K91" s="1"/>
  <c r="F91"/>
  <c r="M90"/>
  <c r="J90"/>
  <c r="I90"/>
  <c r="H90"/>
  <c r="K90" s="1"/>
  <c r="F90"/>
  <c r="M89"/>
  <c r="J89"/>
  <c r="I89"/>
  <c r="H89"/>
  <c r="K89" s="1"/>
  <c r="F89"/>
  <c r="M42"/>
  <c r="J42"/>
  <c r="I42"/>
  <c r="H42"/>
  <c r="K42" s="1"/>
  <c r="F42"/>
  <c r="M41"/>
  <c r="J41"/>
  <c r="I41"/>
  <c r="H41"/>
  <c r="K41" s="1"/>
  <c r="F41"/>
  <c r="M40"/>
  <c r="J40"/>
  <c r="I40"/>
  <c r="H40"/>
  <c r="K40" s="1"/>
  <c r="F40"/>
  <c r="M39"/>
  <c r="J39"/>
  <c r="I39"/>
  <c r="H39"/>
  <c r="K39" s="1"/>
  <c r="F39"/>
  <c r="M38"/>
  <c r="J38"/>
  <c r="I38"/>
  <c r="H38"/>
  <c r="K38" s="1"/>
  <c r="F38"/>
  <c r="M37"/>
  <c r="J37"/>
  <c r="I37"/>
  <c r="H37"/>
  <c r="K37" s="1"/>
  <c r="F37"/>
  <c r="M36"/>
  <c r="J36"/>
  <c r="I36"/>
  <c r="H36"/>
  <c r="K36" s="1"/>
  <c r="F36"/>
  <c r="M35"/>
  <c r="J35"/>
  <c r="I35"/>
  <c r="H35"/>
  <c r="K35" s="1"/>
  <c r="F35"/>
  <c r="M34"/>
  <c r="J34"/>
  <c r="I34"/>
  <c r="H34"/>
  <c r="K34" s="1"/>
  <c r="F34"/>
  <c r="M33"/>
  <c r="J33"/>
  <c r="I33"/>
  <c r="H33"/>
  <c r="F33"/>
  <c r="M32"/>
  <c r="K32"/>
  <c r="J32"/>
  <c r="I32"/>
  <c r="H32"/>
  <c r="F32"/>
  <c r="M31"/>
  <c r="J31"/>
  <c r="I31"/>
  <c r="H31"/>
  <c r="K31" s="1"/>
  <c r="F31"/>
  <c r="M30"/>
  <c r="K30"/>
  <c r="J30"/>
  <c r="I30"/>
  <c r="H30"/>
  <c r="F30"/>
  <c r="M29"/>
  <c r="J29"/>
  <c r="I29"/>
  <c r="H29"/>
  <c r="K29" s="1"/>
  <c r="F29"/>
  <c r="M28"/>
  <c r="K28"/>
  <c r="J28"/>
  <c r="I28"/>
  <c r="H28"/>
  <c r="F28"/>
  <c r="M27"/>
  <c r="J27"/>
  <c r="I27"/>
  <c r="H27"/>
  <c r="K27" s="1"/>
  <c r="F27"/>
  <c r="M26"/>
  <c r="K26"/>
  <c r="J26"/>
  <c r="I26"/>
  <c r="H26"/>
  <c r="F26"/>
  <c r="M25"/>
  <c r="J25"/>
  <c r="I25"/>
  <c r="H25"/>
  <c r="K25" s="1"/>
  <c r="F25"/>
  <c r="M24"/>
  <c r="K24"/>
  <c r="J24"/>
  <c r="I24"/>
  <c r="H24"/>
  <c r="F24"/>
  <c r="M23"/>
  <c r="J23"/>
  <c r="I23"/>
  <c r="H23"/>
  <c r="K23" s="1"/>
  <c r="F23"/>
  <c r="M22"/>
  <c r="K22"/>
  <c r="J22"/>
  <c r="I22"/>
  <c r="H22"/>
  <c r="F22"/>
  <c r="M21"/>
  <c r="J21"/>
  <c r="I21"/>
  <c r="H21"/>
  <c r="K21" s="1"/>
  <c r="F21"/>
  <c r="M20"/>
  <c r="K20"/>
  <c r="J20"/>
  <c r="I20"/>
  <c r="H20"/>
  <c r="F20"/>
  <c r="M19"/>
  <c r="J19"/>
  <c r="I19"/>
  <c r="H19"/>
  <c r="K19" s="1"/>
  <c r="F19"/>
  <c r="M18"/>
  <c r="K18"/>
  <c r="J18"/>
  <c r="I18"/>
  <c r="H18"/>
  <c r="F18"/>
  <c r="M17"/>
  <c r="J17"/>
  <c r="I17"/>
  <c r="H17"/>
  <c r="K17" s="1"/>
  <c r="F17"/>
  <c r="M16"/>
  <c r="K16"/>
  <c r="J16"/>
  <c r="I16"/>
  <c r="H16"/>
  <c r="F16"/>
  <c r="M15"/>
  <c r="J15"/>
  <c r="I15"/>
  <c r="H15"/>
  <c r="K15" s="1"/>
  <c r="F15"/>
  <c r="M14"/>
  <c r="K14"/>
  <c r="J14"/>
  <c r="I14"/>
  <c r="H14"/>
  <c r="F14"/>
  <c r="M13"/>
  <c r="J13"/>
  <c r="I13"/>
  <c r="H13"/>
  <c r="K13" s="1"/>
  <c r="F13"/>
  <c r="M12"/>
  <c r="K12"/>
  <c r="J12"/>
  <c r="I12"/>
  <c r="H12"/>
  <c r="F12"/>
  <c r="M11"/>
  <c r="J11"/>
  <c r="I11"/>
  <c r="H11"/>
  <c r="K11" s="1"/>
  <c r="F11"/>
  <c r="M10"/>
  <c r="K10"/>
  <c r="J10"/>
  <c r="I10"/>
  <c r="H10"/>
  <c r="F10"/>
  <c r="M9"/>
  <c r="J9"/>
  <c r="I9"/>
  <c r="H9"/>
  <c r="K9" s="1"/>
  <c r="F9"/>
  <c r="M8"/>
  <c r="K8"/>
  <c r="J8"/>
  <c r="I8"/>
  <c r="H8"/>
  <c r="F8"/>
  <c r="M7"/>
  <c r="J7"/>
  <c r="I7"/>
  <c r="H7"/>
  <c r="K7" s="1"/>
  <c r="F7"/>
  <c r="M6"/>
  <c r="K6"/>
  <c r="J6"/>
  <c r="I6"/>
  <c r="H6"/>
  <c r="F6"/>
  <c r="M114" i="17"/>
  <c r="J114"/>
  <c r="I114"/>
  <c r="H114"/>
  <c r="F114"/>
  <c r="M113"/>
  <c r="J113"/>
  <c r="I113"/>
  <c r="H113"/>
  <c r="F113"/>
  <c r="M112"/>
  <c r="K112" s="1"/>
  <c r="J112"/>
  <c r="I112"/>
  <c r="H112"/>
  <c r="F112"/>
  <c r="M111"/>
  <c r="K111" s="1"/>
  <c r="J111"/>
  <c r="I111"/>
  <c r="H111"/>
  <c r="F111"/>
  <c r="M110"/>
  <c r="J110"/>
  <c r="I110"/>
  <c r="H110"/>
  <c r="F110"/>
  <c r="M109"/>
  <c r="J109"/>
  <c r="I109"/>
  <c r="H109"/>
  <c r="F109"/>
  <c r="M108"/>
  <c r="K108" s="1"/>
  <c r="J108"/>
  <c r="I108"/>
  <c r="H108"/>
  <c r="F108"/>
  <c r="M107"/>
  <c r="K107" s="1"/>
  <c r="J107"/>
  <c r="I107"/>
  <c r="H107"/>
  <c r="N110" l="1"/>
  <c r="N114"/>
  <c r="N9" i="16"/>
  <c r="N13"/>
  <c r="N15"/>
  <c r="N19"/>
  <c r="N23"/>
  <c r="N27"/>
  <c r="N31"/>
  <c r="N109" i="17"/>
  <c r="K114"/>
  <c r="N7" i="16"/>
  <c r="N11"/>
  <c r="N17"/>
  <c r="N21"/>
  <c r="N25"/>
  <c r="N29"/>
  <c r="K110" i="17"/>
  <c r="N35" i="16"/>
  <c r="N37"/>
  <c r="N39"/>
  <c r="N41"/>
  <c r="N89"/>
  <c r="N91"/>
  <c r="N231"/>
  <c r="N235"/>
  <c r="N237"/>
  <c r="N239"/>
  <c r="N108" i="17"/>
  <c r="K109"/>
  <c r="N112"/>
  <c r="K113"/>
  <c r="N113" s="1"/>
  <c r="N6" i="16"/>
  <c r="N8"/>
  <c r="N10"/>
  <c r="N12"/>
  <c r="N14"/>
  <c r="N16"/>
  <c r="N18"/>
  <c r="N20"/>
  <c r="N22"/>
  <c r="N24"/>
  <c r="N26"/>
  <c r="N28"/>
  <c r="N30"/>
  <c r="N32"/>
  <c r="K33"/>
  <c r="N33" s="1"/>
  <c r="N107" i="17"/>
  <c r="N111"/>
  <c r="N34" i="16"/>
  <c r="N36"/>
  <c r="N38"/>
  <c r="N40"/>
  <c r="N42"/>
  <c r="N90"/>
  <c r="N92"/>
  <c r="N234"/>
  <c r="N236"/>
  <c r="N238"/>
  <c r="F107" i="17"/>
  <c r="M105"/>
  <c r="J105"/>
  <c r="I105"/>
  <c r="H105"/>
  <c r="F105"/>
  <c r="M104"/>
  <c r="K104"/>
  <c r="J104"/>
  <c r="I104"/>
  <c r="H104"/>
  <c r="F104"/>
  <c r="M103"/>
  <c r="N105" l="1"/>
  <c r="N104"/>
  <c r="K105"/>
  <c r="K103"/>
  <c r="N103" s="1"/>
  <c r="J103"/>
  <c r="I103"/>
  <c r="H103"/>
  <c r="F103"/>
  <c r="M102"/>
  <c r="J102"/>
  <c r="I102"/>
  <c r="H102"/>
  <c r="K102" s="1"/>
  <c r="F102"/>
  <c r="M100"/>
  <c r="K100"/>
  <c r="J100"/>
  <c r="I100"/>
  <c r="H100"/>
  <c r="F100"/>
  <c r="M98"/>
  <c r="J98"/>
  <c r="I98"/>
  <c r="H98"/>
  <c r="K98" s="1"/>
  <c r="F98"/>
  <c r="M97"/>
  <c r="K97"/>
  <c r="J97"/>
  <c r="I97"/>
  <c r="H97"/>
  <c r="F97"/>
  <c r="M96"/>
  <c r="J96"/>
  <c r="I96"/>
  <c r="H96"/>
  <c r="K96" s="1"/>
  <c r="F96"/>
  <c r="M95"/>
  <c r="K95"/>
  <c r="J95"/>
  <c r="I95"/>
  <c r="H95"/>
  <c r="F95"/>
  <c r="M94"/>
  <c r="J94"/>
  <c r="I94"/>
  <c r="H94"/>
  <c r="K94" s="1"/>
  <c r="F94"/>
  <c r="M93"/>
  <c r="K93"/>
  <c r="J93"/>
  <c r="I93"/>
  <c r="H93"/>
  <c r="F93"/>
  <c r="M92"/>
  <c r="J92"/>
  <c r="I92"/>
  <c r="H92"/>
  <c r="K92" s="1"/>
  <c r="F92"/>
  <c r="M91"/>
  <c r="K91"/>
  <c r="J91"/>
  <c r="I91"/>
  <c r="H91"/>
  <c r="F91"/>
  <c r="M90"/>
  <c r="J90"/>
  <c r="I90"/>
  <c r="H90"/>
  <c r="K90" s="1"/>
  <c r="F90"/>
  <c r="M89"/>
  <c r="K89"/>
  <c r="J89"/>
  <c r="I89"/>
  <c r="H89"/>
  <c r="F89"/>
  <c r="M87"/>
  <c r="J87"/>
  <c r="I87"/>
  <c r="H87"/>
  <c r="K87" s="1"/>
  <c r="F87"/>
  <c r="M86"/>
  <c r="K86"/>
  <c r="J86"/>
  <c r="I86"/>
  <c r="H86"/>
  <c r="F86"/>
  <c r="M85"/>
  <c r="J85"/>
  <c r="I85"/>
  <c r="H85"/>
  <c r="K85" s="1"/>
  <c r="F85"/>
  <c r="M84"/>
  <c r="K84"/>
  <c r="J84"/>
  <c r="I84"/>
  <c r="H84"/>
  <c r="F84"/>
  <c r="M83"/>
  <c r="J83"/>
  <c r="I83"/>
  <c r="H83"/>
  <c r="K83" s="1"/>
  <c r="F83"/>
  <c r="M82"/>
  <c r="K82"/>
  <c r="J82"/>
  <c r="I82"/>
  <c r="H82"/>
  <c r="F82"/>
  <c r="M81"/>
  <c r="J81"/>
  <c r="I81"/>
  <c r="H81"/>
  <c r="K81" s="1"/>
  <c r="F81"/>
  <c r="M80"/>
  <c r="K80"/>
  <c r="J80"/>
  <c r="I80"/>
  <c r="H80"/>
  <c r="F80"/>
  <c r="M79"/>
  <c r="J79"/>
  <c r="I79"/>
  <c r="H79"/>
  <c r="K79" s="1"/>
  <c r="F79"/>
  <c r="M78"/>
  <c r="K78"/>
  <c r="J78"/>
  <c r="I78"/>
  <c r="H78"/>
  <c r="F78"/>
  <c r="M77"/>
  <c r="J77"/>
  <c r="I77"/>
  <c r="H77"/>
  <c r="K77" s="1"/>
  <c r="F77"/>
  <c r="M76"/>
  <c r="K76"/>
  <c r="J76"/>
  <c r="I76"/>
  <c r="H76"/>
  <c r="F76"/>
  <c r="M75"/>
  <c r="J75"/>
  <c r="I75"/>
  <c r="H75"/>
  <c r="K75" s="1"/>
  <c r="F75"/>
  <c r="M74"/>
  <c r="K74"/>
  <c r="J74"/>
  <c r="I74"/>
  <c r="H74"/>
  <c r="F74"/>
  <c r="M73"/>
  <c r="J73"/>
  <c r="I73"/>
  <c r="H73"/>
  <c r="K73" s="1"/>
  <c r="F73"/>
  <c r="M72"/>
  <c r="K72"/>
  <c r="J72"/>
  <c r="I72"/>
  <c r="H72"/>
  <c r="F72"/>
  <c r="M71"/>
  <c r="J71"/>
  <c r="I71"/>
  <c r="H71"/>
  <c r="K71" s="1"/>
  <c r="F71"/>
  <c r="M70"/>
  <c r="K70"/>
  <c r="J70"/>
  <c r="I70"/>
  <c r="H70"/>
  <c r="F70"/>
  <c r="M69"/>
  <c r="J69"/>
  <c r="I69"/>
  <c r="H69"/>
  <c r="K69" s="1"/>
  <c r="F69"/>
  <c r="M68"/>
  <c r="K68"/>
  <c r="J68"/>
  <c r="I68"/>
  <c r="H68"/>
  <c r="F68"/>
  <c r="M67"/>
  <c r="J67"/>
  <c r="I67"/>
  <c r="H67"/>
  <c r="K67" s="1"/>
  <c r="F67"/>
  <c r="M65"/>
  <c r="K65"/>
  <c r="J65"/>
  <c r="I65"/>
  <c r="H65"/>
  <c r="F65"/>
  <c r="M63"/>
  <c r="J63"/>
  <c r="I63"/>
  <c r="H63"/>
  <c r="K63" s="1"/>
  <c r="F63"/>
  <c r="M61"/>
  <c r="K61"/>
  <c r="J61"/>
  <c r="I61"/>
  <c r="H61"/>
  <c r="F61"/>
  <c r="M59"/>
  <c r="J59"/>
  <c r="I59"/>
  <c r="H59"/>
  <c r="K59" s="1"/>
  <c r="F59"/>
  <c r="M57"/>
  <c r="K57"/>
  <c r="J57"/>
  <c r="I57"/>
  <c r="H57"/>
  <c r="F57"/>
  <c r="M55"/>
  <c r="J55"/>
  <c r="I55"/>
  <c r="H55"/>
  <c r="K55" s="1"/>
  <c r="F55"/>
  <c r="M53"/>
  <c r="K53"/>
  <c r="J53"/>
  <c r="I53"/>
  <c r="H53"/>
  <c r="F53"/>
  <c r="M51"/>
  <c r="J51"/>
  <c r="I51"/>
  <c r="H51"/>
  <c r="K51" s="1"/>
  <c r="F51"/>
  <c r="M50"/>
  <c r="K50"/>
  <c r="J50"/>
  <c r="I50"/>
  <c r="H50"/>
  <c r="F50"/>
  <c r="M49"/>
  <c r="J49"/>
  <c r="I49"/>
  <c r="H49"/>
  <c r="K49" s="1"/>
  <c r="F49"/>
  <c r="M48"/>
  <c r="K48"/>
  <c r="J48"/>
  <c r="I48"/>
  <c r="H48"/>
  <c r="F48"/>
  <c r="M47"/>
  <c r="J47"/>
  <c r="I47"/>
  <c r="H47"/>
  <c r="K47" s="1"/>
  <c r="F47"/>
  <c r="M45"/>
  <c r="N47" l="1"/>
  <c r="N51"/>
  <c r="N59"/>
  <c r="N67"/>
  <c r="N73"/>
  <c r="N77"/>
  <c r="N81"/>
  <c r="N85"/>
  <c r="N90"/>
  <c r="N94"/>
  <c r="N98"/>
  <c r="N102"/>
  <c r="N48"/>
  <c r="N50"/>
  <c r="N53"/>
  <c r="N57"/>
  <c r="N61"/>
  <c r="N65"/>
  <c r="N68"/>
  <c r="N70"/>
  <c r="N72"/>
  <c r="N74"/>
  <c r="N76"/>
  <c r="N78"/>
  <c r="N80"/>
  <c r="N82"/>
  <c r="N84"/>
  <c r="N86"/>
  <c r="N89"/>
  <c r="N91"/>
  <c r="N93"/>
  <c r="N95"/>
  <c r="N97"/>
  <c r="N100"/>
  <c r="N49"/>
  <c r="N55"/>
  <c r="N63"/>
  <c r="N69"/>
  <c r="N71"/>
  <c r="N75"/>
  <c r="N79"/>
  <c r="N83"/>
  <c r="N87"/>
  <c r="N92"/>
  <c r="N96"/>
  <c r="J45"/>
  <c r="I45"/>
  <c r="H45"/>
  <c r="K45" s="1"/>
  <c r="N45" s="1"/>
  <c r="F45"/>
  <c r="M44"/>
  <c r="K44"/>
  <c r="J44"/>
  <c r="I44"/>
  <c r="H44"/>
  <c r="F44"/>
  <c r="M43"/>
  <c r="J43"/>
  <c r="I43"/>
  <c r="H43"/>
  <c r="K43" s="1"/>
  <c r="F43"/>
  <c r="M42"/>
  <c r="K42"/>
  <c r="J42"/>
  <c r="I42"/>
  <c r="H42"/>
  <c r="F42"/>
  <c r="M41"/>
  <c r="J41"/>
  <c r="I41"/>
  <c r="H41"/>
  <c r="K41" s="1"/>
  <c r="F41"/>
  <c r="M40"/>
  <c r="K40"/>
  <c r="J40"/>
  <c r="I40"/>
  <c r="H40"/>
  <c r="F40"/>
  <c r="J39"/>
  <c r="I39"/>
  <c r="H39"/>
  <c r="K39" s="1"/>
  <c r="F39"/>
  <c r="N38" s="1"/>
  <c r="M38"/>
  <c r="K38"/>
  <c r="J38"/>
  <c r="I38"/>
  <c r="H38"/>
  <c r="F38"/>
  <c r="M37"/>
  <c r="J37"/>
  <c r="I37"/>
  <c r="H37"/>
  <c r="K37" s="1"/>
  <c r="F37"/>
  <c r="N36" s="1"/>
  <c r="M36"/>
  <c r="K36"/>
  <c r="J36"/>
  <c r="I36"/>
  <c r="H36"/>
  <c r="F36"/>
  <c r="M35"/>
  <c r="J35"/>
  <c r="I35"/>
  <c r="H35"/>
  <c r="K35" s="1"/>
  <c r="F35"/>
  <c r="M34"/>
  <c r="J34"/>
  <c r="I34"/>
  <c r="H34"/>
  <c r="K34" s="1"/>
  <c r="F34"/>
  <c r="M33"/>
  <c r="J33"/>
  <c r="I33"/>
  <c r="H33"/>
  <c r="K33" s="1"/>
  <c r="F33"/>
  <c r="M32"/>
  <c r="J32"/>
  <c r="I32"/>
  <c r="H32"/>
  <c r="K32" s="1"/>
  <c r="F32"/>
  <c r="M30"/>
  <c r="J30"/>
  <c r="I30"/>
  <c r="H30"/>
  <c r="K30" s="1"/>
  <c r="F30"/>
  <c r="M29"/>
  <c r="J29"/>
  <c r="I29"/>
  <c r="H29"/>
  <c r="K29" s="1"/>
  <c r="F29"/>
  <c r="M28"/>
  <c r="J28"/>
  <c r="I28"/>
  <c r="H28"/>
  <c r="K28" s="1"/>
  <c r="F28"/>
  <c r="M27"/>
  <c r="J27"/>
  <c r="I27"/>
  <c r="H27"/>
  <c r="K27" s="1"/>
  <c r="F27"/>
  <c r="M26"/>
  <c r="J26"/>
  <c r="I26"/>
  <c r="H26"/>
  <c r="K26" s="1"/>
  <c r="F26"/>
  <c r="M25"/>
  <c r="J25"/>
  <c r="I25"/>
  <c r="H25"/>
  <c r="K25" s="1"/>
  <c r="F25"/>
  <c r="M24"/>
  <c r="J24"/>
  <c r="I24"/>
  <c r="H24"/>
  <c r="K24" s="1"/>
  <c r="F24"/>
  <c r="M23"/>
  <c r="J23"/>
  <c r="I23"/>
  <c r="H23"/>
  <c r="K23" s="1"/>
  <c r="F23"/>
  <c r="M22"/>
  <c r="J22"/>
  <c r="I22"/>
  <c r="H22"/>
  <c r="K22" s="1"/>
  <c r="F22"/>
  <c r="M21"/>
  <c r="J21"/>
  <c r="I21"/>
  <c r="H21"/>
  <c r="K21" s="1"/>
  <c r="F21"/>
  <c r="M20"/>
  <c r="J20"/>
  <c r="I20"/>
  <c r="H20"/>
  <c r="K20" s="1"/>
  <c r="F20"/>
  <c r="M19"/>
  <c r="J19"/>
  <c r="I19"/>
  <c r="H19"/>
  <c r="K19" s="1"/>
  <c r="F19"/>
  <c r="M18"/>
  <c r="J18"/>
  <c r="I18"/>
  <c r="H18"/>
  <c r="K18" s="1"/>
  <c r="F18"/>
  <c r="M17"/>
  <c r="J17"/>
  <c r="I17"/>
  <c r="H17"/>
  <c r="K17" s="1"/>
  <c r="F17"/>
  <c r="M16"/>
  <c r="J16"/>
  <c r="I16"/>
  <c r="H16"/>
  <c r="K16" s="1"/>
  <c r="F16"/>
  <c r="M15"/>
  <c r="J15"/>
  <c r="I15"/>
  <c r="H15"/>
  <c r="K15" s="1"/>
  <c r="F15"/>
  <c r="M14"/>
  <c r="J14"/>
  <c r="I14"/>
  <c r="H14"/>
  <c r="K14" s="1"/>
  <c r="F14"/>
  <c r="M13"/>
  <c r="J13"/>
  <c r="I13"/>
  <c r="H13"/>
  <c r="K13" s="1"/>
  <c r="F13"/>
  <c r="M12"/>
  <c r="J12"/>
  <c r="I12"/>
  <c r="H12"/>
  <c r="K12" s="1"/>
  <c r="F12"/>
  <c r="M11"/>
  <c r="J11"/>
  <c r="I11"/>
  <c r="H11"/>
  <c r="K11" s="1"/>
  <c r="F11"/>
  <c r="M10"/>
  <c r="J10"/>
  <c r="I10"/>
  <c r="H10"/>
  <c r="K10" s="1"/>
  <c r="F10"/>
  <c r="M9"/>
  <c r="J9"/>
  <c r="I9"/>
  <c r="H9"/>
  <c r="K9" s="1"/>
  <c r="F9"/>
  <c r="M8"/>
  <c r="J8"/>
  <c r="I8"/>
  <c r="H8"/>
  <c r="K8" s="1"/>
  <c r="F8"/>
  <c r="M7"/>
  <c r="J7"/>
  <c r="I7"/>
  <c r="H7"/>
  <c r="K7" s="1"/>
  <c r="F7"/>
  <c r="M6"/>
  <c r="J6"/>
  <c r="I6"/>
  <c r="H6"/>
  <c r="K6" s="1"/>
  <c r="F6"/>
  <c r="M5"/>
  <c r="J5"/>
  <c r="I5"/>
  <c r="H5"/>
  <c r="K5" s="1"/>
  <c r="F5"/>
  <c r="N40" i="8" s="1"/>
  <c r="M40"/>
  <c r="K40"/>
  <c r="J40"/>
  <c r="I40"/>
  <c r="H40"/>
  <c r="F40"/>
  <c r="N39" s="1"/>
  <c r="M39"/>
  <c r="K39"/>
  <c r="J39"/>
  <c r="I39"/>
  <c r="H39"/>
  <c r="F39"/>
  <c r="N38" s="1"/>
  <c r="M38"/>
  <c r="K38" s="1"/>
  <c r="J38"/>
  <c r="I38"/>
  <c r="H38"/>
  <c r="F38"/>
  <c r="N37" s="1"/>
  <c r="M37"/>
  <c r="K37"/>
  <c r="J37"/>
  <c r="I37"/>
  <c r="H37"/>
  <c r="F37"/>
  <c r="N36" s="1"/>
  <c r="M36"/>
  <c r="K36"/>
  <c r="J36"/>
  <c r="I36"/>
  <c r="H36"/>
  <c r="F36"/>
  <c r="N35" s="1"/>
  <c r="K35" s="1"/>
  <c r="J35"/>
  <c r="I35"/>
  <c r="H35"/>
  <c r="F35"/>
  <c r="N34" s="1"/>
  <c r="M34"/>
  <c r="K34" s="1"/>
  <c r="J34"/>
  <c r="I34"/>
  <c r="H34"/>
  <c r="F34"/>
  <c r="N33" s="1"/>
  <c r="M33"/>
  <c r="N41" i="17" l="1"/>
  <c r="N7"/>
  <c r="N11"/>
  <c r="N15"/>
  <c r="N19"/>
  <c r="N40"/>
  <c r="N42"/>
  <c r="N44"/>
  <c r="N39"/>
  <c r="N43"/>
  <c r="N5"/>
  <c r="N9"/>
  <c r="N13"/>
  <c r="N17"/>
  <c r="N21"/>
  <c r="N23"/>
  <c r="N25"/>
  <c r="N27"/>
  <c r="N29"/>
  <c r="N32"/>
  <c r="N34"/>
  <c r="N6"/>
  <c r="N8"/>
  <c r="N10"/>
  <c r="N12"/>
  <c r="N14"/>
  <c r="N16"/>
  <c r="N18"/>
  <c r="N20"/>
  <c r="N22"/>
  <c r="N24"/>
  <c r="N26"/>
  <c r="N28"/>
  <c r="N30"/>
  <c r="N33"/>
  <c r="N35"/>
  <c r="N37"/>
  <c r="K33" i="8"/>
  <c r="J33"/>
  <c r="I33"/>
  <c r="H33"/>
  <c r="F33" l="1"/>
  <c r="N32" s="1"/>
  <c r="M32" l="1"/>
  <c r="K32"/>
  <c r="J32"/>
  <c r="I32"/>
  <c r="H32"/>
  <c r="F32"/>
  <c r="N31" s="1"/>
  <c r="M31"/>
  <c r="K31"/>
  <c r="J31"/>
  <c r="I31"/>
  <c r="H31"/>
  <c r="F31"/>
  <c r="N30" s="1"/>
  <c r="M30"/>
  <c r="K30"/>
  <c r="J30"/>
  <c r="I30"/>
  <c r="H30"/>
  <c r="F30"/>
  <c r="N29" s="1"/>
  <c r="M29"/>
  <c r="K29"/>
  <c r="J29"/>
  <c r="I29"/>
  <c r="H29"/>
  <c r="F29"/>
  <c r="N28" s="1"/>
  <c r="M28"/>
  <c r="K28"/>
  <c r="J28"/>
  <c r="I28"/>
  <c r="H28"/>
  <c r="F28"/>
  <c r="N27" s="1"/>
  <c r="M27"/>
  <c r="K27"/>
  <c r="J27"/>
  <c r="I27"/>
  <c r="H27"/>
  <c r="F27"/>
  <c r="N26" s="1"/>
  <c r="M26"/>
  <c r="K26"/>
  <c r="J26"/>
  <c r="I26"/>
  <c r="H26"/>
  <c r="F26"/>
  <c r="N25" s="1"/>
  <c r="M25"/>
  <c r="K25"/>
  <c r="J25"/>
  <c r="I25"/>
  <c r="H25"/>
  <c r="F25"/>
  <c r="N24" s="1"/>
  <c r="M24"/>
  <c r="K24"/>
  <c r="J24"/>
  <c r="I24"/>
  <c r="H24"/>
  <c r="F24"/>
  <c r="N23" s="1"/>
  <c r="M23"/>
  <c r="K23"/>
  <c r="J23"/>
  <c r="I23"/>
  <c r="H23"/>
  <c r="F23"/>
  <c r="N22" s="1"/>
  <c r="M22"/>
  <c r="K22"/>
  <c r="J22"/>
  <c r="I22"/>
  <c r="H22"/>
  <c r="F22"/>
  <c r="N21" s="1"/>
  <c r="M21"/>
  <c r="K21"/>
  <c r="J21"/>
  <c r="I21"/>
  <c r="H21"/>
  <c r="F21"/>
  <c r="N20" s="1"/>
  <c r="M20"/>
  <c r="K20"/>
  <c r="J20"/>
  <c r="I20"/>
  <c r="H20"/>
  <c r="F20"/>
  <c r="N19" s="1"/>
  <c r="M19"/>
  <c r="K19"/>
  <c r="J19"/>
  <c r="I19"/>
  <c r="H19"/>
  <c r="F19"/>
  <c r="N18" s="1"/>
  <c r="M18"/>
  <c r="K18"/>
  <c r="J18"/>
  <c r="I18"/>
  <c r="H18"/>
  <c r="F18"/>
  <c r="N17" s="1"/>
  <c r="M17"/>
  <c r="K17"/>
  <c r="J17"/>
  <c r="I17"/>
  <c r="H17"/>
  <c r="F17"/>
  <c r="N16" s="1"/>
  <c r="M16"/>
  <c r="K16"/>
  <c r="J16"/>
  <c r="I16"/>
  <c r="H16"/>
  <c r="F16"/>
  <c r="N15" s="1"/>
  <c r="M15"/>
  <c r="K15"/>
  <c r="J15"/>
  <c r="I15"/>
  <c r="H15"/>
  <c r="F15"/>
  <c r="N14" s="1"/>
  <c r="M14"/>
  <c r="K14" l="1"/>
  <c r="J14"/>
  <c r="I14"/>
  <c r="H14"/>
  <c r="F14"/>
  <c r="E553" i="7"/>
  <c r="AI553" s="1"/>
  <c r="AG553" l="1"/>
  <c r="AC553"/>
  <c r="AH553"/>
  <c r="AD553"/>
  <c r="AE553"/>
  <c r="AF553"/>
  <c r="S553"/>
  <c r="AA553"/>
  <c r="K553"/>
  <c r="E552"/>
  <c r="E551"/>
  <c r="S551" s="1"/>
  <c r="E550"/>
  <c r="S550" s="1"/>
  <c r="E549"/>
  <c r="E548"/>
  <c r="E547"/>
  <c r="K547" s="1"/>
  <c r="E546"/>
  <c r="AI546" s="1"/>
  <c r="E545"/>
  <c r="E544"/>
  <c r="E543"/>
  <c r="AQ543" s="1"/>
  <c r="E542"/>
  <c r="S542" s="1"/>
  <c r="E541"/>
  <c r="K541" s="1"/>
  <c r="E540"/>
  <c r="E539"/>
  <c r="E538"/>
  <c r="AI538" s="1"/>
  <c r="E537"/>
  <c r="AI537" s="1"/>
  <c r="E536"/>
  <c r="AI536" s="1"/>
  <c r="E535"/>
  <c r="K535" s="1"/>
  <c r="E534"/>
  <c r="AA534" s="1"/>
  <c r="U534" s="1"/>
  <c r="K537" l="1"/>
  <c r="F537" s="1"/>
  <c r="S538"/>
  <c r="P538" s="1"/>
  <c r="AI541"/>
  <c r="AH541" s="1"/>
  <c r="S537"/>
  <c r="N537" s="1"/>
  <c r="S546"/>
  <c r="P546" s="1"/>
  <c r="AA546"/>
  <c r="U546" s="1"/>
  <c r="AI543"/>
  <c r="AE543" s="1"/>
  <c r="S536"/>
  <c r="Q536" s="1"/>
  <c r="K550"/>
  <c r="F550" s="1"/>
  <c r="AF536"/>
  <c r="AE536"/>
  <c r="AP543"/>
  <c r="AK543"/>
  <c r="AO543"/>
  <c r="AM543"/>
  <c r="AN543"/>
  <c r="J535"/>
  <c r="I535" s="1"/>
  <c r="F535"/>
  <c r="H535"/>
  <c r="G535"/>
  <c r="N542"/>
  <c r="O542"/>
  <c r="P542"/>
  <c r="AD537"/>
  <c r="AE537"/>
  <c r="AF537"/>
  <c r="R551"/>
  <c r="M551"/>
  <c r="P551"/>
  <c r="O551"/>
  <c r="Q551"/>
  <c r="AF538"/>
  <c r="AE538"/>
  <c r="H541"/>
  <c r="G541"/>
  <c r="I541"/>
  <c r="F541"/>
  <c r="AI542"/>
  <c r="AD542" s="1"/>
  <c r="K543"/>
  <c r="AJ553"/>
  <c r="S541"/>
  <c r="Q541" s="1"/>
  <c r="AA541"/>
  <c r="Z541" s="1"/>
  <c r="AQ542"/>
  <c r="AL542" s="1"/>
  <c r="AA543"/>
  <c r="V543" s="1"/>
  <c r="K546"/>
  <c r="F546" s="1"/>
  <c r="AQ546"/>
  <c r="AN546" s="1"/>
  <c r="AA550"/>
  <c r="Y550" s="1"/>
  <c r="AQ551"/>
  <c r="AL551" s="1"/>
  <c r="AA542"/>
  <c r="Z542" s="1"/>
  <c r="K551"/>
  <c r="AI551"/>
  <c r="AD551" s="1"/>
  <c r="AI550"/>
  <c r="AD550" s="1"/>
  <c r="AA551"/>
  <c r="V551" s="1"/>
  <c r="AA537"/>
  <c r="V537" s="1"/>
  <c r="K542"/>
  <c r="J542" s="1"/>
  <c r="S543"/>
  <c r="N543" s="1"/>
  <c r="K540"/>
  <c r="AI540"/>
  <c r="S540"/>
  <c r="AQ545"/>
  <c r="AI545"/>
  <c r="AA545"/>
  <c r="S545"/>
  <c r="K545"/>
  <c r="I547"/>
  <c r="H547" s="1"/>
  <c r="J547"/>
  <c r="F547"/>
  <c r="G547"/>
  <c r="AQ540"/>
  <c r="AF541"/>
  <c r="AF546"/>
  <c r="AG546"/>
  <c r="AC546"/>
  <c r="AD546"/>
  <c r="AE546"/>
  <c r="AH546"/>
  <c r="P550"/>
  <c r="Q550"/>
  <c r="M550"/>
  <c r="N550"/>
  <c r="O550"/>
  <c r="R550"/>
  <c r="X534"/>
  <c r="W534"/>
  <c r="Y534"/>
  <c r="AI534"/>
  <c r="S534"/>
  <c r="AO546"/>
  <c r="AQ549"/>
  <c r="AI549"/>
  <c r="AA549"/>
  <c r="S549"/>
  <c r="K549"/>
  <c r="AA540"/>
  <c r="Z534"/>
  <c r="K534"/>
  <c r="V534"/>
  <c r="AQ539"/>
  <c r="AI539"/>
  <c r="AA539"/>
  <c r="S539"/>
  <c r="K539"/>
  <c r="K552"/>
  <c r="AI552"/>
  <c r="S552"/>
  <c r="AQ552"/>
  <c r="AA552"/>
  <c r="Q537"/>
  <c r="M537"/>
  <c r="AG537"/>
  <c r="AC537"/>
  <c r="Y553"/>
  <c r="U553"/>
  <c r="X553"/>
  <c r="Z553"/>
  <c r="V553"/>
  <c r="W553"/>
  <c r="Q542"/>
  <c r="M542"/>
  <c r="R542"/>
  <c r="AQ544"/>
  <c r="AI544"/>
  <c r="AA544"/>
  <c r="S544"/>
  <c r="K544"/>
  <c r="AQ548"/>
  <c r="AI548"/>
  <c r="AA548"/>
  <c r="S548"/>
  <c r="K548"/>
  <c r="AD536"/>
  <c r="AC538"/>
  <c r="K536"/>
  <c r="AH536"/>
  <c r="AG538"/>
  <c r="AA536"/>
  <c r="AQ536"/>
  <c r="AH537"/>
  <c r="K538"/>
  <c r="AA538"/>
  <c r="AQ538"/>
  <c r="J541"/>
  <c r="AG536"/>
  <c r="AC536"/>
  <c r="AH538"/>
  <c r="AD538"/>
  <c r="I553"/>
  <c r="F553"/>
  <c r="H553"/>
  <c r="G553" s="1"/>
  <c r="J553"/>
  <c r="Q553"/>
  <c r="M553"/>
  <c r="P553"/>
  <c r="R553"/>
  <c r="N553"/>
  <c r="O553"/>
  <c r="S547"/>
  <c r="AA547"/>
  <c r="AI547"/>
  <c r="AQ547"/>
  <c r="S535"/>
  <c r="AA535"/>
  <c r="AI535"/>
  <c r="AQ535"/>
  <c r="AL543"/>
  <c r="N551"/>
  <c r="E533"/>
  <c r="S533" s="1"/>
  <c r="E532"/>
  <c r="E531"/>
  <c r="K531" s="1"/>
  <c r="I531" s="1"/>
  <c r="H531" s="1"/>
  <c r="E530"/>
  <c r="AQ530" s="1"/>
  <c r="E529"/>
  <c r="AI529" s="1"/>
  <c r="E528"/>
  <c r="E527"/>
  <c r="AQ527" s="1"/>
  <c r="E526"/>
  <c r="AA526" s="1"/>
  <c r="E525"/>
  <c r="AI525" s="1"/>
  <c r="E524"/>
  <c r="K524" s="1"/>
  <c r="E523"/>
  <c r="K523" s="1"/>
  <c r="J523" s="1"/>
  <c r="E522"/>
  <c r="N538" l="1"/>
  <c r="AC541"/>
  <c r="O538"/>
  <c r="U541"/>
  <c r="I546"/>
  <c r="Y542"/>
  <c r="N541"/>
  <c r="AD541"/>
  <c r="AE541"/>
  <c r="AF550"/>
  <c r="AP546"/>
  <c r="P541"/>
  <c r="AG541"/>
  <c r="AE550"/>
  <c r="AD543"/>
  <c r="R537"/>
  <c r="H546"/>
  <c r="O537"/>
  <c r="P537"/>
  <c r="W537"/>
  <c r="AA529"/>
  <c r="X529" s="1"/>
  <c r="R546"/>
  <c r="I537"/>
  <c r="J550"/>
  <c r="Q546"/>
  <c r="G537"/>
  <c r="H550"/>
  <c r="M546"/>
  <c r="H537"/>
  <c r="I550"/>
  <c r="N546"/>
  <c r="AK542"/>
  <c r="J537"/>
  <c r="G550"/>
  <c r="O546"/>
  <c r="X537"/>
  <c r="K529"/>
  <c r="G529" s="1"/>
  <c r="Q538"/>
  <c r="M538"/>
  <c r="H542"/>
  <c r="AA533"/>
  <c r="Y533" s="1"/>
  <c r="V546"/>
  <c r="AB534"/>
  <c r="R538"/>
  <c r="F542"/>
  <c r="W546"/>
  <c r="X546"/>
  <c r="K533"/>
  <c r="I533" s="1"/>
  <c r="H533" s="1"/>
  <c r="U542"/>
  <c r="G546"/>
  <c r="R541"/>
  <c r="Z546"/>
  <c r="Y546"/>
  <c r="I542"/>
  <c r="V542"/>
  <c r="J546"/>
  <c r="M541"/>
  <c r="G542"/>
  <c r="AH543"/>
  <c r="AC543"/>
  <c r="AC542"/>
  <c r="U550"/>
  <c r="AF543"/>
  <c r="M536"/>
  <c r="AH542"/>
  <c r="V550"/>
  <c r="O541"/>
  <c r="Z537"/>
  <c r="Y537"/>
  <c r="AG543"/>
  <c r="T553"/>
  <c r="L541"/>
  <c r="AS541" s="1"/>
  <c r="P536"/>
  <c r="R536"/>
  <c r="U537"/>
  <c r="L547"/>
  <c r="AS547" s="1"/>
  <c r="O536"/>
  <c r="N536" s="1"/>
  <c r="L535"/>
  <c r="AS535" s="1"/>
  <c r="Q533"/>
  <c r="P533"/>
  <c r="X526"/>
  <c r="W526"/>
  <c r="J524"/>
  <c r="H524"/>
  <c r="G524" s="1"/>
  <c r="I524"/>
  <c r="AN530"/>
  <c r="AM530"/>
  <c r="AP527"/>
  <c r="AK527"/>
  <c r="AN527"/>
  <c r="AO527"/>
  <c r="AM527"/>
  <c r="AF525"/>
  <c r="AE525"/>
  <c r="AF529"/>
  <c r="AE529"/>
  <c r="R543"/>
  <c r="M543"/>
  <c r="P543"/>
  <c r="Q543"/>
  <c r="O543"/>
  <c r="J551"/>
  <c r="I551" s="1"/>
  <c r="F551"/>
  <c r="G551"/>
  <c r="H551"/>
  <c r="Z551"/>
  <c r="X551"/>
  <c r="W551"/>
  <c r="Y551"/>
  <c r="U551"/>
  <c r="AP551"/>
  <c r="AO551"/>
  <c r="AN551"/>
  <c r="AK551"/>
  <c r="AM551"/>
  <c r="J543"/>
  <c r="H543"/>
  <c r="G543" s="1"/>
  <c r="F543"/>
  <c r="I543"/>
  <c r="S525"/>
  <c r="AI527"/>
  <c r="AD527" s="1"/>
  <c r="S526"/>
  <c r="M526" s="1"/>
  <c r="AA527"/>
  <c r="AQ529"/>
  <c r="AN529" s="1"/>
  <c r="AI530"/>
  <c r="AG530" s="1"/>
  <c r="AG550"/>
  <c r="F523"/>
  <c r="K525"/>
  <c r="I525" s="1"/>
  <c r="H525" s="1"/>
  <c r="AA525"/>
  <c r="Y525" s="1"/>
  <c r="AQ525"/>
  <c r="AO525" s="1"/>
  <c r="K527"/>
  <c r="G527" s="1"/>
  <c r="S527"/>
  <c r="M527" s="1"/>
  <c r="S529"/>
  <c r="R529" s="1"/>
  <c r="W550"/>
  <c r="X550"/>
  <c r="AL546"/>
  <c r="AC550"/>
  <c r="AN542"/>
  <c r="AM542"/>
  <c r="AH551"/>
  <c r="AE551"/>
  <c r="AF551"/>
  <c r="AG551"/>
  <c r="AC551"/>
  <c r="Z543"/>
  <c r="Y543"/>
  <c r="U543"/>
  <c r="W543"/>
  <c r="X543"/>
  <c r="AE542"/>
  <c r="AF542"/>
  <c r="X542"/>
  <c r="W542"/>
  <c r="X541"/>
  <c r="Y541"/>
  <c r="V541"/>
  <c r="W541"/>
  <c r="AI526"/>
  <c r="AC526" s="1"/>
  <c r="S530"/>
  <c r="R530" s="1"/>
  <c r="G531"/>
  <c r="AP542"/>
  <c r="AK546"/>
  <c r="AH550"/>
  <c r="T551"/>
  <c r="K526"/>
  <c r="K530"/>
  <c r="H530" s="1"/>
  <c r="AA530"/>
  <c r="U530" s="1"/>
  <c r="AO542"/>
  <c r="AG542"/>
  <c r="AB553"/>
  <c r="Z550"/>
  <c r="AM546"/>
  <c r="T550"/>
  <c r="AR543"/>
  <c r="O535"/>
  <c r="N535" s="1"/>
  <c r="Q535"/>
  <c r="R535"/>
  <c r="P535"/>
  <c r="M535"/>
  <c r="AE548"/>
  <c r="AF548"/>
  <c r="AD548"/>
  <c r="AG548"/>
  <c r="AH548"/>
  <c r="AC548"/>
  <c r="F539"/>
  <c r="I539"/>
  <c r="H539" s="1"/>
  <c r="J539"/>
  <c r="G539"/>
  <c r="H534"/>
  <c r="G534"/>
  <c r="I534"/>
  <c r="F534"/>
  <c r="J534"/>
  <c r="AN549"/>
  <c r="AO549"/>
  <c r="AK549"/>
  <c r="AM549"/>
  <c r="AP549"/>
  <c r="AL549"/>
  <c r="P545"/>
  <c r="Q545"/>
  <c r="M545"/>
  <c r="O545"/>
  <c r="R545"/>
  <c r="N545"/>
  <c r="J538"/>
  <c r="F538"/>
  <c r="G538"/>
  <c r="H538"/>
  <c r="I538"/>
  <c r="J544"/>
  <c r="F544"/>
  <c r="G544"/>
  <c r="H544"/>
  <c r="I544"/>
  <c r="AM544"/>
  <c r="AN544"/>
  <c r="AL544"/>
  <c r="AO544"/>
  <c r="AP544"/>
  <c r="AK544"/>
  <c r="AF534"/>
  <c r="AH534"/>
  <c r="AC534"/>
  <c r="AD534"/>
  <c r="AG534"/>
  <c r="AE534"/>
  <c r="G545"/>
  <c r="H545"/>
  <c r="F545"/>
  <c r="J545"/>
  <c r="I545" s="1"/>
  <c r="AN545"/>
  <c r="AO545"/>
  <c r="AK545"/>
  <c r="AM545"/>
  <c r="AP545"/>
  <c r="AL545"/>
  <c r="AQ533"/>
  <c r="AI533"/>
  <c r="AE535"/>
  <c r="AG535"/>
  <c r="AH535"/>
  <c r="AC535"/>
  <c r="AD535"/>
  <c r="AF535"/>
  <c r="R547"/>
  <c r="M547"/>
  <c r="N547"/>
  <c r="O547"/>
  <c r="Q547"/>
  <c r="P547" s="1"/>
  <c r="Z538"/>
  <c r="V538"/>
  <c r="U538"/>
  <c r="W538"/>
  <c r="X538"/>
  <c r="Y538"/>
  <c r="O548"/>
  <c r="N548" s="1"/>
  <c r="P548"/>
  <c r="M548"/>
  <c r="Q548"/>
  <c r="R548"/>
  <c r="AE544"/>
  <c r="AF544"/>
  <c r="AD544"/>
  <c r="AG544"/>
  <c r="AH544"/>
  <c r="AC544"/>
  <c r="X552"/>
  <c r="Y552"/>
  <c r="U552"/>
  <c r="V552"/>
  <c r="W552"/>
  <c r="Z552"/>
  <c r="G552"/>
  <c r="J552"/>
  <c r="I552"/>
  <c r="H552" s="1"/>
  <c r="F552"/>
  <c r="W539"/>
  <c r="Y539"/>
  <c r="Z539"/>
  <c r="U539"/>
  <c r="V539"/>
  <c r="X539"/>
  <c r="X549"/>
  <c r="Y549"/>
  <c r="U549"/>
  <c r="W549"/>
  <c r="Z549"/>
  <c r="V549"/>
  <c r="P534"/>
  <c r="R534"/>
  <c r="M534"/>
  <c r="N534"/>
  <c r="O534"/>
  <c r="Q534"/>
  <c r="AF545"/>
  <c r="AG545"/>
  <c r="AC545"/>
  <c r="AE545"/>
  <c r="AH545"/>
  <c r="AD545"/>
  <c r="AF540"/>
  <c r="AE540"/>
  <c r="AH540"/>
  <c r="AC540"/>
  <c r="AD540"/>
  <c r="AG540"/>
  <c r="AI532"/>
  <c r="I523"/>
  <c r="AD525"/>
  <c r="AD529"/>
  <c r="AL530"/>
  <c r="O533"/>
  <c r="AJ536"/>
  <c r="F524"/>
  <c r="AC525"/>
  <c r="AG525"/>
  <c r="Y526"/>
  <c r="AG526"/>
  <c r="K528"/>
  <c r="AC529"/>
  <c r="AG529"/>
  <c r="AK530"/>
  <c r="AO530"/>
  <c r="J531"/>
  <c r="S531"/>
  <c r="AA531"/>
  <c r="AI531"/>
  <c r="AQ531"/>
  <c r="N533"/>
  <c r="R533"/>
  <c r="AJ537"/>
  <c r="AH547"/>
  <c r="AD547"/>
  <c r="AE547"/>
  <c r="AC547"/>
  <c r="AF547"/>
  <c r="AG547"/>
  <c r="Y536"/>
  <c r="U536"/>
  <c r="V536"/>
  <c r="W536"/>
  <c r="X536"/>
  <c r="Z536"/>
  <c r="O544"/>
  <c r="N544" s="1"/>
  <c r="P544"/>
  <c r="M544"/>
  <c r="Q544"/>
  <c r="R544"/>
  <c r="P552"/>
  <c r="Q552"/>
  <c r="M552"/>
  <c r="R552"/>
  <c r="O552"/>
  <c r="N552" s="1"/>
  <c r="AM539"/>
  <c r="AL539"/>
  <c r="AO539"/>
  <c r="AP539"/>
  <c r="AK539"/>
  <c r="AN539"/>
  <c r="X540"/>
  <c r="U540"/>
  <c r="W540"/>
  <c r="Y540"/>
  <c r="Z540"/>
  <c r="V540"/>
  <c r="G549"/>
  <c r="I549"/>
  <c r="H549" s="1"/>
  <c r="F549"/>
  <c r="J549"/>
  <c r="W535"/>
  <c r="X535"/>
  <c r="V535"/>
  <c r="U535"/>
  <c r="Z535"/>
  <c r="Y535"/>
  <c r="AP547"/>
  <c r="AL547"/>
  <c r="AM547"/>
  <c r="AK547"/>
  <c r="AN547"/>
  <c r="AO547"/>
  <c r="AO536"/>
  <c r="AK536"/>
  <c r="AL536"/>
  <c r="AM536"/>
  <c r="AN536"/>
  <c r="AP536"/>
  <c r="G536"/>
  <c r="J536"/>
  <c r="F536"/>
  <c r="I536"/>
  <c r="H536" s="1"/>
  <c r="W548"/>
  <c r="X548"/>
  <c r="V548"/>
  <c r="Y548"/>
  <c r="Z548"/>
  <c r="U548"/>
  <c r="AN552"/>
  <c r="AO552"/>
  <c r="AK552"/>
  <c r="AL552"/>
  <c r="AM552"/>
  <c r="AP552"/>
  <c r="AE539"/>
  <c r="AD539"/>
  <c r="AF539"/>
  <c r="AG539"/>
  <c r="AC539"/>
  <c r="AH539"/>
  <c r="AF549"/>
  <c r="AG549"/>
  <c r="AC549"/>
  <c r="AE549"/>
  <c r="AH549"/>
  <c r="AD549"/>
  <c r="G540"/>
  <c r="F540"/>
  <c r="H540"/>
  <c r="I540"/>
  <c r="J540"/>
  <c r="AM535"/>
  <c r="AL535"/>
  <c r="AN535"/>
  <c r="AO535"/>
  <c r="AP535"/>
  <c r="AK535"/>
  <c r="Z547"/>
  <c r="V547"/>
  <c r="W547"/>
  <c r="U547"/>
  <c r="X547"/>
  <c r="Y547"/>
  <c r="AP538"/>
  <c r="AL538"/>
  <c r="AN538"/>
  <c r="AK538"/>
  <c r="AM538"/>
  <c r="AO538"/>
  <c r="J548"/>
  <c r="F548"/>
  <c r="G548"/>
  <c r="H548"/>
  <c r="I548"/>
  <c r="AM548"/>
  <c r="AN548"/>
  <c r="AL548"/>
  <c r="AO548"/>
  <c r="AP548"/>
  <c r="AK548"/>
  <c r="W544"/>
  <c r="X544"/>
  <c r="V544"/>
  <c r="Y544"/>
  <c r="Z544"/>
  <c r="U544"/>
  <c r="AF552"/>
  <c r="AG552"/>
  <c r="AC552"/>
  <c r="AD552"/>
  <c r="AE552"/>
  <c r="AH552"/>
  <c r="O539"/>
  <c r="N539"/>
  <c r="P539"/>
  <c r="Q539"/>
  <c r="M539"/>
  <c r="R539"/>
  <c r="P549"/>
  <c r="Q549"/>
  <c r="M549"/>
  <c r="O549"/>
  <c r="R549"/>
  <c r="N549"/>
  <c r="AN540"/>
  <c r="AP540"/>
  <c r="AM540"/>
  <c r="AO540"/>
  <c r="AK540"/>
  <c r="AL540"/>
  <c r="X545"/>
  <c r="Y545"/>
  <c r="U545"/>
  <c r="W545"/>
  <c r="Z545"/>
  <c r="V545"/>
  <c r="P540"/>
  <c r="R540"/>
  <c r="M540"/>
  <c r="O540"/>
  <c r="N540" s="1"/>
  <c r="Q540"/>
  <c r="S532"/>
  <c r="AA532"/>
  <c r="AQ532"/>
  <c r="S523"/>
  <c r="AA523"/>
  <c r="AI523"/>
  <c r="AQ523"/>
  <c r="AH525"/>
  <c r="V526"/>
  <c r="Z526"/>
  <c r="AH529"/>
  <c r="AP530"/>
  <c r="F531"/>
  <c r="H523"/>
  <c r="L523" s="1"/>
  <c r="AS523" s="1"/>
  <c r="U526"/>
  <c r="K522"/>
  <c r="S522"/>
  <c r="AA522"/>
  <c r="AI522"/>
  <c r="AQ522"/>
  <c r="G523"/>
  <c r="S524"/>
  <c r="AA524"/>
  <c r="AI524"/>
  <c r="AQ524"/>
  <c r="AL527"/>
  <c r="S528"/>
  <c r="AA528"/>
  <c r="AI528"/>
  <c r="AQ528"/>
  <c r="K532"/>
  <c r="M533"/>
  <c r="L553"/>
  <c r="AS553" s="1"/>
  <c r="AJ538"/>
  <c r="T542"/>
  <c r="AJ546"/>
  <c r="E521"/>
  <c r="S521" s="1"/>
  <c r="E520"/>
  <c r="E519"/>
  <c r="AI519" s="1"/>
  <c r="E518"/>
  <c r="AI518" s="1"/>
  <c r="AF518" s="1"/>
  <c r="E517"/>
  <c r="E516"/>
  <c r="E515"/>
  <c r="E514"/>
  <c r="K514" s="1"/>
  <c r="H514" s="1"/>
  <c r="E513"/>
  <c r="K513" s="1"/>
  <c r="E512"/>
  <c r="AI512" s="1"/>
  <c r="AF512" s="1"/>
  <c r="E511"/>
  <c r="E510"/>
  <c r="E509"/>
  <c r="AQ509" s="1"/>
  <c r="E508"/>
  <c r="AI508" s="1"/>
  <c r="E507"/>
  <c r="E506"/>
  <c r="K506" s="1"/>
  <c r="E505"/>
  <c r="K505" s="1"/>
  <c r="Z529" l="1"/>
  <c r="M529"/>
  <c r="V525"/>
  <c r="L542"/>
  <c r="AS542" s="1"/>
  <c r="AJ541"/>
  <c r="J529"/>
  <c r="I529" s="1"/>
  <c r="J525"/>
  <c r="T537"/>
  <c r="AB542"/>
  <c r="AH530"/>
  <c r="L546"/>
  <c r="AS546" s="1"/>
  <c r="L550"/>
  <c r="AS550" s="1"/>
  <c r="N526"/>
  <c r="L537"/>
  <c r="AS537" s="1"/>
  <c r="J533"/>
  <c r="F533"/>
  <c r="G533"/>
  <c r="U533"/>
  <c r="W533"/>
  <c r="U529"/>
  <c r="F529"/>
  <c r="Y529"/>
  <c r="N529"/>
  <c r="W529"/>
  <c r="T546"/>
  <c r="Z533"/>
  <c r="V529"/>
  <c r="AC530"/>
  <c r="AD530"/>
  <c r="F530"/>
  <c r="T538"/>
  <c r="F527"/>
  <c r="AD526"/>
  <c r="AM529"/>
  <c r="AH526"/>
  <c r="AP529"/>
  <c r="AB537"/>
  <c r="AB546"/>
  <c r="AB550"/>
  <c r="AA519"/>
  <c r="Z519" s="1"/>
  <c r="T536"/>
  <c r="AJ543"/>
  <c r="K508"/>
  <c r="H508" s="1"/>
  <c r="S519"/>
  <c r="R519" s="1"/>
  <c r="H529"/>
  <c r="X533"/>
  <c r="AJ550"/>
  <c r="V533"/>
  <c r="AB526"/>
  <c r="Z530"/>
  <c r="AJ542"/>
  <c r="K509"/>
  <c r="I509" s="1"/>
  <c r="S512"/>
  <c r="O512" s="1"/>
  <c r="V530"/>
  <c r="T540"/>
  <c r="T539"/>
  <c r="AB544"/>
  <c r="AR547"/>
  <c r="AJ547"/>
  <c r="Y530"/>
  <c r="AR542"/>
  <c r="AR538"/>
  <c r="AR546"/>
  <c r="T541"/>
  <c r="Q529"/>
  <c r="AJ551"/>
  <c r="AQ508"/>
  <c r="AN508" s="1"/>
  <c r="O519"/>
  <c r="U525"/>
  <c r="Z525"/>
  <c r="I530"/>
  <c r="Q526"/>
  <c r="R526"/>
  <c r="AB541"/>
  <c r="T543"/>
  <c r="AA508"/>
  <c r="X508" s="1"/>
  <c r="AA512"/>
  <c r="X512" s="1"/>
  <c r="AL529"/>
  <c r="AF508"/>
  <c r="AE508"/>
  <c r="Q521"/>
  <c r="P521"/>
  <c r="AH519"/>
  <c r="AC519"/>
  <c r="AF519"/>
  <c r="AG519"/>
  <c r="AE519"/>
  <c r="J513"/>
  <c r="H513"/>
  <c r="G513" s="1"/>
  <c r="I513"/>
  <c r="H506"/>
  <c r="G506"/>
  <c r="J505"/>
  <c r="I505"/>
  <c r="H505"/>
  <c r="G505" s="1"/>
  <c r="H526"/>
  <c r="G526"/>
  <c r="P530"/>
  <c r="O530"/>
  <c r="AN525"/>
  <c r="AM525"/>
  <c r="Z527"/>
  <c r="X527"/>
  <c r="U527"/>
  <c r="W527"/>
  <c r="Y527"/>
  <c r="I527"/>
  <c r="H527"/>
  <c r="P525"/>
  <c r="O525"/>
  <c r="X530"/>
  <c r="W530"/>
  <c r="AF526"/>
  <c r="AE526"/>
  <c r="AJ526" s="1"/>
  <c r="R527"/>
  <c r="Q527"/>
  <c r="O527"/>
  <c r="N527" s="1"/>
  <c r="P527"/>
  <c r="G525"/>
  <c r="F525"/>
  <c r="L525" s="1"/>
  <c r="AS525" s="1"/>
  <c r="AF530"/>
  <c r="AE530"/>
  <c r="AH527"/>
  <c r="AE527"/>
  <c r="AG527"/>
  <c r="AC527"/>
  <c r="AF527"/>
  <c r="AA521"/>
  <c r="Z521" s="1"/>
  <c r="G514"/>
  <c r="S518"/>
  <c r="M518" s="1"/>
  <c r="K521"/>
  <c r="J521" s="1"/>
  <c r="AI521"/>
  <c r="AH521" s="1"/>
  <c r="L524"/>
  <c r="AS524" s="1"/>
  <c r="AJ545"/>
  <c r="AB549"/>
  <c r="S508"/>
  <c r="M508" s="1"/>
  <c r="K519"/>
  <c r="AQ519"/>
  <c r="AL519" s="1"/>
  <c r="AP525"/>
  <c r="G530"/>
  <c r="Q530"/>
  <c r="AK529"/>
  <c r="M525"/>
  <c r="J530"/>
  <c r="F526"/>
  <c r="N525"/>
  <c r="L538"/>
  <c r="AS538" s="1"/>
  <c r="AB551"/>
  <c r="L551"/>
  <c r="AS551" s="1"/>
  <c r="AR527"/>
  <c r="P529"/>
  <c r="O529"/>
  <c r="X525"/>
  <c r="W525"/>
  <c r="P526"/>
  <c r="O526"/>
  <c r="AA518"/>
  <c r="X518" s="1"/>
  <c r="AR536"/>
  <c r="AB536"/>
  <c r="AM508"/>
  <c r="M530"/>
  <c r="I526"/>
  <c r="AL525"/>
  <c r="AB552"/>
  <c r="AR551"/>
  <c r="K518"/>
  <c r="H518" s="1"/>
  <c r="V527"/>
  <c r="J527"/>
  <c r="J526"/>
  <c r="R525"/>
  <c r="AO529"/>
  <c r="AK525"/>
  <c r="Q525"/>
  <c r="N530"/>
  <c r="L534"/>
  <c r="AS534" s="1"/>
  <c r="AB543"/>
  <c r="L543"/>
  <c r="AS543" s="1"/>
  <c r="AP509"/>
  <c r="AL509"/>
  <c r="AM509"/>
  <c r="AN509"/>
  <c r="AO509"/>
  <c r="AK509"/>
  <c r="AH531"/>
  <c r="AD531"/>
  <c r="AG531"/>
  <c r="AC531"/>
  <c r="AE531"/>
  <c r="AF531"/>
  <c r="J528"/>
  <c r="F528"/>
  <c r="H528"/>
  <c r="I528"/>
  <c r="G528"/>
  <c r="AF532"/>
  <c r="AD532"/>
  <c r="AE532"/>
  <c r="AG532"/>
  <c r="AC532"/>
  <c r="AH532"/>
  <c r="AE528"/>
  <c r="AG528"/>
  <c r="AC528"/>
  <c r="AH528"/>
  <c r="AF528"/>
  <c r="AD528"/>
  <c r="Y523"/>
  <c r="U523"/>
  <c r="V523"/>
  <c r="Z523"/>
  <c r="W523"/>
  <c r="X523"/>
  <c r="AP531"/>
  <c r="AL531"/>
  <c r="AO531"/>
  <c r="AK531"/>
  <c r="AM531"/>
  <c r="AN531"/>
  <c r="AF533"/>
  <c r="AE533"/>
  <c r="AG533"/>
  <c r="AD533"/>
  <c r="AH533"/>
  <c r="AC533"/>
  <c r="AM528"/>
  <c r="AO528"/>
  <c r="AK528"/>
  <c r="AP528"/>
  <c r="AN528"/>
  <c r="AL528"/>
  <c r="O524"/>
  <c r="N524" s="1"/>
  <c r="Q524"/>
  <c r="P524"/>
  <c r="R524"/>
  <c r="M524"/>
  <c r="AE522"/>
  <c r="AF522"/>
  <c r="AG522"/>
  <c r="AC522"/>
  <c r="AH522"/>
  <c r="AD522"/>
  <c r="AG523"/>
  <c r="AC523"/>
  <c r="AD523"/>
  <c r="AE523"/>
  <c r="AH523"/>
  <c r="AF523"/>
  <c r="R531"/>
  <c r="M531"/>
  <c r="N531"/>
  <c r="P531"/>
  <c r="O531" s="1"/>
  <c r="Q531"/>
  <c r="AQ507"/>
  <c r="AE518"/>
  <c r="AA520"/>
  <c r="AI520"/>
  <c r="AQ520"/>
  <c r="F506"/>
  <c r="J508"/>
  <c r="AH508"/>
  <c r="AH512"/>
  <c r="AH518"/>
  <c r="T549"/>
  <c r="L548"/>
  <c r="AS548" s="1"/>
  <c r="AJ549"/>
  <c r="AR552"/>
  <c r="AJ544"/>
  <c r="L544"/>
  <c r="AS544" s="1"/>
  <c r="AR549"/>
  <c r="T535"/>
  <c r="F505"/>
  <c r="I508"/>
  <c r="AG508"/>
  <c r="AK508"/>
  <c r="AO508"/>
  <c r="K510"/>
  <c r="S510"/>
  <c r="AA510"/>
  <c r="AI510"/>
  <c r="AQ510"/>
  <c r="AC512"/>
  <c r="AA514"/>
  <c r="AI514"/>
  <c r="AQ514"/>
  <c r="AC518"/>
  <c r="AG518"/>
  <c r="N521"/>
  <c r="R521"/>
  <c r="AR548"/>
  <c r="L540"/>
  <c r="AS540" s="1"/>
  <c r="AB548"/>
  <c r="AB535"/>
  <c r="AB540"/>
  <c r="AR530"/>
  <c r="AJ529"/>
  <c r="AR544"/>
  <c r="L539"/>
  <c r="AS539" s="1"/>
  <c r="W528"/>
  <c r="Y528"/>
  <c r="Z528"/>
  <c r="X528"/>
  <c r="U528"/>
  <c r="V528"/>
  <c r="AE524"/>
  <c r="AF524"/>
  <c r="AG524"/>
  <c r="AC524"/>
  <c r="AH524"/>
  <c r="AD524"/>
  <c r="O522"/>
  <c r="Q522"/>
  <c r="P522"/>
  <c r="M522"/>
  <c r="R522"/>
  <c r="N522"/>
  <c r="Q523"/>
  <c r="M523"/>
  <c r="O523"/>
  <c r="N523" s="1"/>
  <c r="R523"/>
  <c r="P523"/>
  <c r="X532"/>
  <c r="V532"/>
  <c r="Y532"/>
  <c r="U532"/>
  <c r="Z532"/>
  <c r="W532"/>
  <c r="AN533"/>
  <c r="AP533"/>
  <c r="AK533"/>
  <c r="AL533"/>
  <c r="AO533"/>
  <c r="AM533"/>
  <c r="AM524"/>
  <c r="AO524"/>
  <c r="AK524"/>
  <c r="AN524"/>
  <c r="AP524"/>
  <c r="AL524"/>
  <c r="W522"/>
  <c r="X522"/>
  <c r="Y522"/>
  <c r="U522"/>
  <c r="Z522"/>
  <c r="V522"/>
  <c r="AN532"/>
  <c r="AL532"/>
  <c r="AM532"/>
  <c r="AO532"/>
  <c r="AK532"/>
  <c r="AP532"/>
  <c r="F532"/>
  <c r="J532"/>
  <c r="H532"/>
  <c r="G532" s="1"/>
  <c r="I532"/>
  <c r="O528"/>
  <c r="N528" s="1"/>
  <c r="Q528"/>
  <c r="R528"/>
  <c r="P528"/>
  <c r="M528"/>
  <c r="W524"/>
  <c r="Y524"/>
  <c r="X524"/>
  <c r="U524"/>
  <c r="Z524"/>
  <c r="V524"/>
  <c r="AM522"/>
  <c r="AN522"/>
  <c r="AO522"/>
  <c r="AK522"/>
  <c r="AP522"/>
  <c r="AL522"/>
  <c r="G522"/>
  <c r="H522"/>
  <c r="I522"/>
  <c r="J522"/>
  <c r="F522"/>
  <c r="AO523"/>
  <c r="AK523"/>
  <c r="AL523"/>
  <c r="AM523"/>
  <c r="AP523"/>
  <c r="AN523"/>
  <c r="P532"/>
  <c r="M532"/>
  <c r="Q532"/>
  <c r="R532"/>
  <c r="O532"/>
  <c r="N532" s="1"/>
  <c r="Z531"/>
  <c r="V531"/>
  <c r="Y531"/>
  <c r="U531"/>
  <c r="W531"/>
  <c r="X531"/>
  <c r="S507"/>
  <c r="AA507"/>
  <c r="AI507"/>
  <c r="G508"/>
  <c r="AE512"/>
  <c r="S520"/>
  <c r="T533"/>
  <c r="T547"/>
  <c r="F508"/>
  <c r="AD508"/>
  <c r="AL508"/>
  <c r="AP508"/>
  <c r="AD512"/>
  <c r="F514"/>
  <c r="AD518"/>
  <c r="O521"/>
  <c r="AJ539"/>
  <c r="L549"/>
  <c r="AS549" s="1"/>
  <c r="T552"/>
  <c r="T544"/>
  <c r="T534"/>
  <c r="AJ535"/>
  <c r="AJ534"/>
  <c r="T545"/>
  <c r="AJ548"/>
  <c r="J506"/>
  <c r="I506" s="1"/>
  <c r="S506"/>
  <c r="AA506"/>
  <c r="AI506"/>
  <c r="AQ506"/>
  <c r="AC508"/>
  <c r="S509"/>
  <c r="AA509"/>
  <c r="AI509"/>
  <c r="K511"/>
  <c r="AG512"/>
  <c r="F513"/>
  <c r="J514"/>
  <c r="I514" s="1"/>
  <c r="S514"/>
  <c r="S505"/>
  <c r="AA505"/>
  <c r="AI505"/>
  <c r="K507"/>
  <c r="S511"/>
  <c r="AA511"/>
  <c r="AI511"/>
  <c r="AQ511"/>
  <c r="K512"/>
  <c r="S513"/>
  <c r="AA513"/>
  <c r="AI513"/>
  <c r="K515"/>
  <c r="S515"/>
  <c r="AA515"/>
  <c r="AI515"/>
  <c r="AQ515"/>
  <c r="K516"/>
  <c r="S516"/>
  <c r="AA516"/>
  <c r="AI516"/>
  <c r="AQ516"/>
  <c r="K517"/>
  <c r="S517"/>
  <c r="AA517"/>
  <c r="AI517"/>
  <c r="AD519"/>
  <c r="K520"/>
  <c r="M521"/>
  <c r="L531"/>
  <c r="AS531" s="1"/>
  <c r="AB545"/>
  <c r="AR540"/>
  <c r="AJ552"/>
  <c r="AB547"/>
  <c r="AR535"/>
  <c r="L536"/>
  <c r="AS536" s="1"/>
  <c r="AR539"/>
  <c r="AJ525"/>
  <c r="AJ540"/>
  <c r="AB539"/>
  <c r="L552"/>
  <c r="AS552" s="1"/>
  <c r="T548"/>
  <c r="AB538"/>
  <c r="AR545"/>
  <c r="L545"/>
  <c r="AS545" s="1"/>
  <c r="E504"/>
  <c r="E503"/>
  <c r="K503" s="1"/>
  <c r="E502"/>
  <c r="AA502" s="1"/>
  <c r="E501"/>
  <c r="E500"/>
  <c r="K500" s="1"/>
  <c r="E499"/>
  <c r="AI499" s="1"/>
  <c r="AE499" s="1"/>
  <c r="E498"/>
  <c r="K498" s="1"/>
  <c r="E497"/>
  <c r="AI497" s="1"/>
  <c r="E496"/>
  <c r="E495"/>
  <c r="E494"/>
  <c r="K494" s="1"/>
  <c r="F494" s="1"/>
  <c r="E493"/>
  <c r="E492"/>
  <c r="E491"/>
  <c r="E490"/>
  <c r="K490" s="1"/>
  <c r="E489"/>
  <c r="E488"/>
  <c r="E487"/>
  <c r="K487" s="1"/>
  <c r="F487" s="1"/>
  <c r="E486"/>
  <c r="K486" s="1"/>
  <c r="E485"/>
  <c r="AI485" s="1"/>
  <c r="E484"/>
  <c r="S484" s="1"/>
  <c r="E483"/>
  <c r="E482"/>
  <c r="K482" s="1"/>
  <c r="E481"/>
  <c r="AA481" s="1"/>
  <c r="E480"/>
  <c r="AQ480" s="1"/>
  <c r="E479"/>
  <c r="AI479" s="1"/>
  <c r="E478"/>
  <c r="E477"/>
  <c r="S477" s="1"/>
  <c r="E476"/>
  <c r="AQ476" s="1"/>
  <c r="E475"/>
  <c r="AQ475" s="1"/>
  <c r="E474"/>
  <c r="K474" s="1"/>
  <c r="E473"/>
  <c r="AI473" s="1"/>
  <c r="E472"/>
  <c r="E471"/>
  <c r="K471" s="1"/>
  <c r="J471" s="1"/>
  <c r="I471" s="1"/>
  <c r="E470"/>
  <c r="AI470" s="1"/>
  <c r="AD470" s="1"/>
  <c r="E469"/>
  <c r="K469" s="1"/>
  <c r="E468"/>
  <c r="AI468" s="1"/>
  <c r="E467"/>
  <c r="AQ467" s="1"/>
  <c r="AL467" s="1"/>
  <c r="E466"/>
  <c r="AQ466" s="1"/>
  <c r="AN466" s="1"/>
  <c r="E465"/>
  <c r="K465" s="1"/>
  <c r="E464"/>
  <c r="AI464" s="1"/>
  <c r="AE464" s="1"/>
  <c r="E463"/>
  <c r="AI463" s="1"/>
  <c r="AE463" s="1"/>
  <c r="E462"/>
  <c r="AQ462" s="1"/>
  <c r="E461"/>
  <c r="S461" s="1"/>
  <c r="E460"/>
  <c r="K460" s="1"/>
  <c r="E459"/>
  <c r="K459" s="1"/>
  <c r="E458"/>
  <c r="K458" s="1"/>
  <c r="E457"/>
  <c r="AI457" s="1"/>
  <c r="E456"/>
  <c r="AI456" s="1"/>
  <c r="AE456" s="1"/>
  <c r="E455"/>
  <c r="AA455" s="1"/>
  <c r="E454"/>
  <c r="K454" s="1"/>
  <c r="E453"/>
  <c r="S453" s="1"/>
  <c r="E452"/>
  <c r="E451"/>
  <c r="K451" s="1"/>
  <c r="E450"/>
  <c r="AI450" s="1"/>
  <c r="E449"/>
  <c r="E448"/>
  <c r="E447"/>
  <c r="AA447" s="1"/>
  <c r="X447" s="1"/>
  <c r="E446"/>
  <c r="L533" l="1"/>
  <c r="AS533" s="1"/>
  <c r="R508"/>
  <c r="AB529"/>
  <c r="L529"/>
  <c r="AS529" s="1"/>
  <c r="L530"/>
  <c r="AS530" s="1"/>
  <c r="AB533"/>
  <c r="AB530"/>
  <c r="AJ530"/>
  <c r="F509"/>
  <c r="J509"/>
  <c r="V519"/>
  <c r="N519"/>
  <c r="W519"/>
  <c r="X519"/>
  <c r="Y519"/>
  <c r="K468"/>
  <c r="I468" s="1"/>
  <c r="P519"/>
  <c r="H509"/>
  <c r="G509" s="1"/>
  <c r="M519"/>
  <c r="U519"/>
  <c r="Q519"/>
  <c r="S470"/>
  <c r="N470" s="1"/>
  <c r="AB525"/>
  <c r="AI460"/>
  <c r="AG460" s="1"/>
  <c r="K463"/>
  <c r="G463" s="1"/>
  <c r="AA497"/>
  <c r="Z497" s="1"/>
  <c r="AA499"/>
  <c r="W499" s="1"/>
  <c r="V518"/>
  <c r="L527"/>
  <c r="AS527" s="1"/>
  <c r="T525"/>
  <c r="S497"/>
  <c r="M497" s="1"/>
  <c r="K499"/>
  <c r="F499" s="1"/>
  <c r="R512"/>
  <c r="T530"/>
  <c r="AR525"/>
  <c r="K447"/>
  <c r="G447" s="1"/>
  <c r="AQ453"/>
  <c r="AM453" s="1"/>
  <c r="S464"/>
  <c r="O464" s="1"/>
  <c r="AI477"/>
  <c r="AH477" s="1"/>
  <c r="AA479"/>
  <c r="Y479" s="1"/>
  <c r="M512"/>
  <c r="N512"/>
  <c r="V521"/>
  <c r="V508"/>
  <c r="U508"/>
  <c r="Z508"/>
  <c r="Y508"/>
  <c r="W508"/>
  <c r="K453"/>
  <c r="F453" s="1"/>
  <c r="AI455"/>
  <c r="AH455" s="1"/>
  <c r="AQ461"/>
  <c r="AP461" s="1"/>
  <c r="K466"/>
  <c r="F466" s="1"/>
  <c r="AA468"/>
  <c r="Z468" s="1"/>
  <c r="S479"/>
  <c r="P479" s="1"/>
  <c r="S485"/>
  <c r="R485" s="1"/>
  <c r="U512"/>
  <c r="L508"/>
  <c r="AS508" s="1"/>
  <c r="Q512"/>
  <c r="P512" s="1"/>
  <c r="W512"/>
  <c r="AQ502"/>
  <c r="AP502" s="1"/>
  <c r="Y512"/>
  <c r="V512"/>
  <c r="T526"/>
  <c r="T529"/>
  <c r="AA450"/>
  <c r="Z450" s="1"/>
  <c r="AI462"/>
  <c r="AD462" s="1"/>
  <c r="AQ463"/>
  <c r="AM463" s="1"/>
  <c r="AQ484"/>
  <c r="AL484" s="1"/>
  <c r="S502"/>
  <c r="R502" s="1"/>
  <c r="Z512"/>
  <c r="AJ533"/>
  <c r="AR531"/>
  <c r="AB523"/>
  <c r="L526"/>
  <c r="AS526" s="1"/>
  <c r="T527"/>
  <c r="S447"/>
  <c r="Q447" s="1"/>
  <c r="S450"/>
  <c r="P450" s="1"/>
  <c r="AA462"/>
  <c r="W462" s="1"/>
  <c r="AA463"/>
  <c r="W463" s="1"/>
  <c r="AA464"/>
  <c r="Y464" s="1"/>
  <c r="AQ468"/>
  <c r="AP468" s="1"/>
  <c r="S473"/>
  <c r="Q473" s="1"/>
  <c r="K484"/>
  <c r="H484" s="1"/>
  <c r="AA485"/>
  <c r="U485" s="1"/>
  <c r="AQ499"/>
  <c r="AM499" s="1"/>
  <c r="K502"/>
  <c r="I502" s="1"/>
  <c r="H502" s="1"/>
  <c r="AB527"/>
  <c r="AD468"/>
  <c r="AH468"/>
  <c r="AE468"/>
  <c r="AF468"/>
  <c r="J474"/>
  <c r="F474"/>
  <c r="J482"/>
  <c r="F482"/>
  <c r="G482"/>
  <c r="H482"/>
  <c r="J486"/>
  <c r="H486"/>
  <c r="F486"/>
  <c r="I486"/>
  <c r="J500"/>
  <c r="I500" s="1"/>
  <c r="F500"/>
  <c r="G500"/>
  <c r="H500"/>
  <c r="J458"/>
  <c r="F458"/>
  <c r="H458"/>
  <c r="G458" s="1"/>
  <c r="I458"/>
  <c r="J498"/>
  <c r="G498"/>
  <c r="I498"/>
  <c r="H498" s="1"/>
  <c r="F498"/>
  <c r="AG457"/>
  <c r="AF457"/>
  <c r="AE457"/>
  <c r="AH473"/>
  <c r="AE473"/>
  <c r="AM480"/>
  <c r="AL480"/>
  <c r="AP480"/>
  <c r="J503"/>
  <c r="F503"/>
  <c r="I503"/>
  <c r="H503" s="1"/>
  <c r="G503"/>
  <c r="I465"/>
  <c r="H465"/>
  <c r="G465" s="1"/>
  <c r="H469"/>
  <c r="F469"/>
  <c r="G469"/>
  <c r="J490"/>
  <c r="H490"/>
  <c r="I490"/>
  <c r="F490"/>
  <c r="Z455"/>
  <c r="V455"/>
  <c r="R461"/>
  <c r="Q461"/>
  <c r="N461"/>
  <c r="P461"/>
  <c r="O461" s="1"/>
  <c r="AN476"/>
  <c r="AL476"/>
  <c r="AO476"/>
  <c r="AM476"/>
  <c r="W481"/>
  <c r="X481"/>
  <c r="J451"/>
  <c r="I451"/>
  <c r="H451" s="1"/>
  <c r="G451"/>
  <c r="I460"/>
  <c r="H460"/>
  <c r="P518"/>
  <c r="O518"/>
  <c r="P508"/>
  <c r="O508"/>
  <c r="AP519"/>
  <c r="AO519"/>
  <c r="AN519"/>
  <c r="AK519"/>
  <c r="AM519"/>
  <c r="S467"/>
  <c r="M467" s="1"/>
  <c r="AI476"/>
  <c r="AD476" s="1"/>
  <c r="AI481"/>
  <c r="AC481" s="1"/>
  <c r="AI453"/>
  <c r="AC453" s="1"/>
  <c r="AQ455"/>
  <c r="AM455" s="1"/>
  <c r="AQ456"/>
  <c r="AM456" s="1"/>
  <c r="S460"/>
  <c r="O460" s="1"/>
  <c r="AI467"/>
  <c r="AC467" s="1"/>
  <c r="F471"/>
  <c r="S480"/>
  <c r="M480" s="1"/>
  <c r="AI480"/>
  <c r="AC480" s="1"/>
  <c r="K481"/>
  <c r="AI484"/>
  <c r="AF484" s="1"/>
  <c r="J518"/>
  <c r="AI447"/>
  <c r="AH447" s="1"/>
  <c r="K450"/>
  <c r="J450" s="1"/>
  <c r="AA453"/>
  <c r="Z453" s="1"/>
  <c r="S455"/>
  <c r="Q455" s="1"/>
  <c r="P455" s="1"/>
  <c r="S456"/>
  <c r="R456" s="1"/>
  <c r="AA457"/>
  <c r="Z457" s="1"/>
  <c r="AA460"/>
  <c r="V460" s="1"/>
  <c r="AQ460"/>
  <c r="AA461"/>
  <c r="V461" s="1"/>
  <c r="S462"/>
  <c r="R462" s="1"/>
  <c r="S463"/>
  <c r="O463" s="1"/>
  <c r="K464"/>
  <c r="H464" s="1"/>
  <c r="AQ464"/>
  <c r="AO464" s="1"/>
  <c r="K467"/>
  <c r="G467" s="1"/>
  <c r="AL468"/>
  <c r="S476"/>
  <c r="N476" s="1"/>
  <c r="AA476"/>
  <c r="Z476" s="1"/>
  <c r="K479"/>
  <c r="G479" s="1"/>
  <c r="AQ479"/>
  <c r="AK479" s="1"/>
  <c r="S481"/>
  <c r="M481" s="1"/>
  <c r="AA484"/>
  <c r="Y484" s="1"/>
  <c r="K485"/>
  <c r="I485" s="1"/>
  <c r="AQ485"/>
  <c r="AK485" s="1"/>
  <c r="AQ497"/>
  <c r="AO497" s="1"/>
  <c r="AI502"/>
  <c r="AH502" s="1"/>
  <c r="U521"/>
  <c r="F518"/>
  <c r="G518"/>
  <c r="L522"/>
  <c r="AS522" s="1"/>
  <c r="AB532"/>
  <c r="U518"/>
  <c r="R518"/>
  <c r="AG521"/>
  <c r="AE521"/>
  <c r="AF521"/>
  <c r="Y521"/>
  <c r="X521"/>
  <c r="W521"/>
  <c r="J519"/>
  <c r="I519" s="1"/>
  <c r="H519"/>
  <c r="F519"/>
  <c r="G519"/>
  <c r="I521"/>
  <c r="F521"/>
  <c r="H521"/>
  <c r="G521" s="1"/>
  <c r="K476"/>
  <c r="J476" s="1"/>
  <c r="AA456"/>
  <c r="X456" s="1"/>
  <c r="S457"/>
  <c r="N457" s="1"/>
  <c r="AQ457"/>
  <c r="AK457" s="1"/>
  <c r="AI461"/>
  <c r="AD461" s="1"/>
  <c r="AA467"/>
  <c r="V467" s="1"/>
  <c r="K480"/>
  <c r="H480" s="1"/>
  <c r="AA480"/>
  <c r="X480" s="1"/>
  <c r="AQ481"/>
  <c r="AP481" s="1"/>
  <c r="AR524"/>
  <c r="Q518"/>
  <c r="L505"/>
  <c r="AS505" s="1"/>
  <c r="AR529"/>
  <c r="AJ519"/>
  <c r="K456"/>
  <c r="J456" s="1"/>
  <c r="K457"/>
  <c r="J457" s="1"/>
  <c r="K461"/>
  <c r="F461" s="1"/>
  <c r="S468"/>
  <c r="M468" s="1"/>
  <c r="S499"/>
  <c r="O499" s="1"/>
  <c r="N499" s="1"/>
  <c r="AC521"/>
  <c r="L513"/>
  <c r="AS513" s="1"/>
  <c r="N518"/>
  <c r="N508"/>
  <c r="AD521"/>
  <c r="Y518"/>
  <c r="I518"/>
  <c r="Q508"/>
  <c r="Z518"/>
  <c r="W518"/>
  <c r="AJ527"/>
  <c r="AI449"/>
  <c r="AA449"/>
  <c r="S449"/>
  <c r="K449"/>
  <c r="AF450"/>
  <c r="AG450"/>
  <c r="AC450"/>
  <c r="P453"/>
  <c r="Q453"/>
  <c r="M453"/>
  <c r="J454"/>
  <c r="H454"/>
  <c r="I454"/>
  <c r="AN462"/>
  <c r="AP462"/>
  <c r="AO462"/>
  <c r="AK462"/>
  <c r="AL462"/>
  <c r="K478"/>
  <c r="AQ478"/>
  <c r="AI478"/>
  <c r="AA478"/>
  <c r="S478"/>
  <c r="P484"/>
  <c r="Q484"/>
  <c r="M484"/>
  <c r="N484"/>
  <c r="O484"/>
  <c r="R484"/>
  <c r="G486"/>
  <c r="G490"/>
  <c r="AG497"/>
  <c r="AC497"/>
  <c r="AH497"/>
  <c r="AD497"/>
  <c r="AE497"/>
  <c r="AF497"/>
  <c r="Z514"/>
  <c r="V514"/>
  <c r="W514"/>
  <c r="X514"/>
  <c r="U514"/>
  <c r="Y514"/>
  <c r="X455"/>
  <c r="Y455"/>
  <c r="U455"/>
  <c r="AF456"/>
  <c r="AG456"/>
  <c r="AC456"/>
  <c r="AH456"/>
  <c r="K462"/>
  <c r="K475"/>
  <c r="AI475"/>
  <c r="S475"/>
  <c r="R477"/>
  <c r="M477"/>
  <c r="N477"/>
  <c r="P477"/>
  <c r="O477" s="1"/>
  <c r="Q477"/>
  <c r="AO484"/>
  <c r="V485"/>
  <c r="W517"/>
  <c r="Y517"/>
  <c r="V517"/>
  <c r="X517"/>
  <c r="U517"/>
  <c r="Z517"/>
  <c r="AE516"/>
  <c r="AD516"/>
  <c r="AF516"/>
  <c r="AG516"/>
  <c r="AC516"/>
  <c r="AH516"/>
  <c r="AM515"/>
  <c r="AP515"/>
  <c r="AL515"/>
  <c r="AN515"/>
  <c r="AO515"/>
  <c r="AK515"/>
  <c r="F515"/>
  <c r="G515"/>
  <c r="J515"/>
  <c r="I515" s="1"/>
  <c r="H515"/>
  <c r="W511"/>
  <c r="Y511"/>
  <c r="V511"/>
  <c r="X511"/>
  <c r="U511"/>
  <c r="Z511"/>
  <c r="W505"/>
  <c r="X505"/>
  <c r="U505"/>
  <c r="Z505"/>
  <c r="Y505"/>
  <c r="V505"/>
  <c r="J511"/>
  <c r="F511"/>
  <c r="G511"/>
  <c r="H511"/>
  <c r="I511"/>
  <c r="R506"/>
  <c r="M506"/>
  <c r="P506"/>
  <c r="N506"/>
  <c r="O506"/>
  <c r="AP510"/>
  <c r="AL510"/>
  <c r="AM510"/>
  <c r="AN510"/>
  <c r="AO510"/>
  <c r="AK510"/>
  <c r="J510"/>
  <c r="F510"/>
  <c r="G510"/>
  <c r="H510"/>
  <c r="I510"/>
  <c r="T531"/>
  <c r="AH450"/>
  <c r="R453"/>
  <c r="G454"/>
  <c r="AM462"/>
  <c r="AA475"/>
  <c r="AN475"/>
  <c r="AM475"/>
  <c r="AO475"/>
  <c r="AP475"/>
  <c r="AK475"/>
  <c r="AF507"/>
  <c r="AC507"/>
  <c r="AD507"/>
  <c r="AG507"/>
  <c r="AH507"/>
  <c r="AE507"/>
  <c r="X520"/>
  <c r="V520"/>
  <c r="Y520"/>
  <c r="U520"/>
  <c r="Z520"/>
  <c r="W520"/>
  <c r="Y447"/>
  <c r="U447"/>
  <c r="V447"/>
  <c r="Z447"/>
  <c r="AF464"/>
  <c r="AH464"/>
  <c r="AG464"/>
  <c r="AC464"/>
  <c r="AD464"/>
  <c r="AQ472"/>
  <c r="AI472"/>
  <c r="AA472"/>
  <c r="S472"/>
  <c r="K472"/>
  <c r="AG485"/>
  <c r="AC485"/>
  <c r="AH485"/>
  <c r="AD485"/>
  <c r="AE485"/>
  <c r="AF485"/>
  <c r="H459"/>
  <c r="G459" s="1"/>
  <c r="J459"/>
  <c r="I459"/>
  <c r="P462"/>
  <c r="V464"/>
  <c r="AO466"/>
  <c r="AK466"/>
  <c r="AM466"/>
  <c r="AP466"/>
  <c r="AL466"/>
  <c r="AI446"/>
  <c r="AA446"/>
  <c r="S446"/>
  <c r="K446"/>
  <c r="AA448"/>
  <c r="K448"/>
  <c r="AI448"/>
  <c r="S448"/>
  <c r="AQ452"/>
  <c r="AI452"/>
  <c r="AA452"/>
  <c r="S452"/>
  <c r="K452"/>
  <c r="K455"/>
  <c r="AF463"/>
  <c r="AG463"/>
  <c r="AC463"/>
  <c r="AH463"/>
  <c r="AD463"/>
  <c r="AO467"/>
  <c r="AK467"/>
  <c r="AM467"/>
  <c r="AP467"/>
  <c r="AN467"/>
  <c r="AF470"/>
  <c r="AE470"/>
  <c r="AC470"/>
  <c r="AG470"/>
  <c r="AH470"/>
  <c r="AF479"/>
  <c r="AG479"/>
  <c r="AC479"/>
  <c r="AD479"/>
  <c r="AE479"/>
  <c r="AH479"/>
  <c r="K483"/>
  <c r="AQ483"/>
  <c r="AI483"/>
  <c r="AA483"/>
  <c r="S483"/>
  <c r="W447"/>
  <c r="AE450"/>
  <c r="O453"/>
  <c r="AE453"/>
  <c r="F454"/>
  <c r="AD450"/>
  <c r="N453"/>
  <c r="W455"/>
  <c r="AD456"/>
  <c r="F459"/>
  <c r="AL475"/>
  <c r="AQ488"/>
  <c r="AI488"/>
  <c r="AA488"/>
  <c r="S488"/>
  <c r="K488"/>
  <c r="K489"/>
  <c r="AQ491"/>
  <c r="AI491"/>
  <c r="AA491"/>
  <c r="S491"/>
  <c r="K491"/>
  <c r="AQ492"/>
  <c r="AI492"/>
  <c r="AA492"/>
  <c r="S492"/>
  <c r="K492"/>
  <c r="AQ495"/>
  <c r="AI495"/>
  <c r="AA495"/>
  <c r="S495"/>
  <c r="K495"/>
  <c r="H499"/>
  <c r="Y502"/>
  <c r="U502"/>
  <c r="Z502"/>
  <c r="V502"/>
  <c r="R509"/>
  <c r="M509"/>
  <c r="O509"/>
  <c r="N509" s="1"/>
  <c r="P509"/>
  <c r="Q509"/>
  <c r="Z506"/>
  <c r="V506"/>
  <c r="Y506"/>
  <c r="W506"/>
  <c r="X506"/>
  <c r="U506"/>
  <c r="S459"/>
  <c r="AA459"/>
  <c r="G460"/>
  <c r="S466"/>
  <c r="AI466"/>
  <c r="AD473"/>
  <c r="K477"/>
  <c r="AR509"/>
  <c r="K470"/>
  <c r="H481"/>
  <c r="I487"/>
  <c r="H487" s="1"/>
  <c r="J487"/>
  <c r="I494"/>
  <c r="J494"/>
  <c r="AQ496"/>
  <c r="AI496"/>
  <c r="AA496"/>
  <c r="S496"/>
  <c r="K496"/>
  <c r="AG499"/>
  <c r="AC499"/>
  <c r="AH499"/>
  <c r="AD499"/>
  <c r="AQ504"/>
  <c r="AI504"/>
  <c r="AA504"/>
  <c r="S504"/>
  <c r="K504"/>
  <c r="J520"/>
  <c r="F520"/>
  <c r="H520"/>
  <c r="I520"/>
  <c r="G520"/>
  <c r="AI459"/>
  <c r="F465"/>
  <c r="F451"/>
  <c r="S454"/>
  <c r="AA454"/>
  <c r="AI454"/>
  <c r="AQ454"/>
  <c r="V457"/>
  <c r="AD457"/>
  <c r="AH457"/>
  <c r="F460"/>
  <c r="J460"/>
  <c r="J465"/>
  <c r="S465"/>
  <c r="AA465"/>
  <c r="AI465"/>
  <c r="AA470"/>
  <c r="H471"/>
  <c r="K473"/>
  <c r="I474"/>
  <c r="AA477"/>
  <c r="AQ477"/>
  <c r="K493"/>
  <c r="S493"/>
  <c r="AA493"/>
  <c r="AI493"/>
  <c r="AQ493"/>
  <c r="X502"/>
  <c r="AG473"/>
  <c r="AC473"/>
  <c r="AG468"/>
  <c r="AC468"/>
  <c r="J469"/>
  <c r="I469"/>
  <c r="I480"/>
  <c r="AN480"/>
  <c r="AO480"/>
  <c r="AK480"/>
  <c r="Y481"/>
  <c r="U481"/>
  <c r="Z481"/>
  <c r="V481"/>
  <c r="AQ501"/>
  <c r="AI501"/>
  <c r="AA501"/>
  <c r="S501"/>
  <c r="K501"/>
  <c r="O517"/>
  <c r="Q517"/>
  <c r="N517"/>
  <c r="P517"/>
  <c r="M517"/>
  <c r="R517"/>
  <c r="W516"/>
  <c r="Y516"/>
  <c r="V516"/>
  <c r="X516"/>
  <c r="U516"/>
  <c r="Z516"/>
  <c r="AE515"/>
  <c r="AH515"/>
  <c r="AD515"/>
  <c r="AF515"/>
  <c r="AG515"/>
  <c r="AC515"/>
  <c r="AE513"/>
  <c r="AF513"/>
  <c r="AC513"/>
  <c r="AH513"/>
  <c r="AG513"/>
  <c r="AD513"/>
  <c r="G512"/>
  <c r="J512"/>
  <c r="F512"/>
  <c r="H512"/>
  <c r="I512"/>
  <c r="N511"/>
  <c r="Q511"/>
  <c r="M511"/>
  <c r="P511"/>
  <c r="O511" s="1"/>
  <c r="R511"/>
  <c r="N505"/>
  <c r="R505"/>
  <c r="P505"/>
  <c r="O505" s="1"/>
  <c r="Q505"/>
  <c r="M505"/>
  <c r="X507"/>
  <c r="U507"/>
  <c r="Z507"/>
  <c r="Y507"/>
  <c r="V507"/>
  <c r="W507"/>
  <c r="AH510"/>
  <c r="AD510"/>
  <c r="AE510"/>
  <c r="AF510"/>
  <c r="AG510"/>
  <c r="AC510"/>
  <c r="AQ459"/>
  <c r="AA466"/>
  <c r="S451"/>
  <c r="AA451"/>
  <c r="AI451"/>
  <c r="AQ451"/>
  <c r="AC457"/>
  <c r="S458"/>
  <c r="AA458"/>
  <c r="AI458"/>
  <c r="AQ458"/>
  <c r="M461"/>
  <c r="H468"/>
  <c r="G471"/>
  <c r="AA473"/>
  <c r="AF473"/>
  <c r="AQ473"/>
  <c r="H474"/>
  <c r="G474" s="1"/>
  <c r="AK476"/>
  <c r="AP476"/>
  <c r="G487"/>
  <c r="S489"/>
  <c r="AA489"/>
  <c r="AI489"/>
  <c r="H494"/>
  <c r="G494" s="1"/>
  <c r="K497"/>
  <c r="G499"/>
  <c r="AF499"/>
  <c r="W502"/>
  <c r="AB531"/>
  <c r="AB524"/>
  <c r="L532"/>
  <c r="AS532" s="1"/>
  <c r="T523"/>
  <c r="AJ524"/>
  <c r="AE517"/>
  <c r="AC517"/>
  <c r="AD517"/>
  <c r="AF517"/>
  <c r="AG517"/>
  <c r="AH517"/>
  <c r="AM516"/>
  <c r="AL516"/>
  <c r="AN516"/>
  <c r="AO516"/>
  <c r="AK516"/>
  <c r="AP516"/>
  <c r="G516"/>
  <c r="H516"/>
  <c r="I516"/>
  <c r="J516"/>
  <c r="F516"/>
  <c r="O515"/>
  <c r="M515"/>
  <c r="R515"/>
  <c r="P515"/>
  <c r="Q515"/>
  <c r="N515"/>
  <c r="N513"/>
  <c r="O513"/>
  <c r="P513"/>
  <c r="M513"/>
  <c r="R513"/>
  <c r="AE511"/>
  <c r="AD511"/>
  <c r="AF511"/>
  <c r="AG511"/>
  <c r="AC511"/>
  <c r="AH511"/>
  <c r="AE505"/>
  <c r="AC505"/>
  <c r="AH505"/>
  <c r="AF505"/>
  <c r="AG505"/>
  <c r="AD505"/>
  <c r="R514"/>
  <c r="M514"/>
  <c r="O514"/>
  <c r="N514"/>
  <c r="P514"/>
  <c r="Z509"/>
  <c r="V509"/>
  <c r="X509"/>
  <c r="Y509"/>
  <c r="U509"/>
  <c r="W509"/>
  <c r="AH506"/>
  <c r="AD506"/>
  <c r="AG506"/>
  <c r="AC506"/>
  <c r="AE506"/>
  <c r="AF506"/>
  <c r="AH514"/>
  <c r="AD514"/>
  <c r="AE514"/>
  <c r="AC514"/>
  <c r="AF514"/>
  <c r="AG514"/>
  <c r="R510"/>
  <c r="N510"/>
  <c r="O510"/>
  <c r="P510"/>
  <c r="M510"/>
  <c r="Q510"/>
  <c r="AF520"/>
  <c r="AD520"/>
  <c r="AE520"/>
  <c r="AG520"/>
  <c r="AC520"/>
  <c r="AH520"/>
  <c r="AN507"/>
  <c r="AK507"/>
  <c r="AL507"/>
  <c r="AM507"/>
  <c r="AO507"/>
  <c r="AP507"/>
  <c r="S487"/>
  <c r="AA487"/>
  <c r="AI487"/>
  <c r="AQ487"/>
  <c r="S494"/>
  <c r="AA494"/>
  <c r="AI494"/>
  <c r="AQ494"/>
  <c r="L514"/>
  <c r="AS514" s="1"/>
  <c r="AR522"/>
  <c r="T528"/>
  <c r="AR532"/>
  <c r="AR533"/>
  <c r="AJ518"/>
  <c r="AR508"/>
  <c r="L506"/>
  <c r="AS506" s="1"/>
  <c r="T524"/>
  <c r="G517"/>
  <c r="I517"/>
  <c r="F517"/>
  <c r="H517"/>
  <c r="J517"/>
  <c r="O516"/>
  <c r="Q516"/>
  <c r="R516"/>
  <c r="P516"/>
  <c r="M516"/>
  <c r="N516"/>
  <c r="W515"/>
  <c r="Y515"/>
  <c r="V515"/>
  <c r="X515"/>
  <c r="U515"/>
  <c r="Z515"/>
  <c r="W513"/>
  <c r="X513"/>
  <c r="Y513"/>
  <c r="Z513"/>
  <c r="V513"/>
  <c r="U513"/>
  <c r="AM511"/>
  <c r="AL511"/>
  <c r="AN511"/>
  <c r="AO511"/>
  <c r="AK511"/>
  <c r="AP511"/>
  <c r="F507"/>
  <c r="H507"/>
  <c r="J507"/>
  <c r="I507" s="1"/>
  <c r="G507"/>
  <c r="AH509"/>
  <c r="AD509"/>
  <c r="AE509"/>
  <c r="AF509"/>
  <c r="AG509"/>
  <c r="AC509"/>
  <c r="AP506"/>
  <c r="AL506"/>
  <c r="AN506"/>
  <c r="AO506"/>
  <c r="AK506"/>
  <c r="AM506"/>
  <c r="P520"/>
  <c r="M520"/>
  <c r="Q520"/>
  <c r="R520"/>
  <c r="O520"/>
  <c r="N520" s="1"/>
  <c r="O507"/>
  <c r="R507"/>
  <c r="Q507"/>
  <c r="P507" s="1"/>
  <c r="M507"/>
  <c r="N507"/>
  <c r="AP514"/>
  <c r="AL514"/>
  <c r="AM514"/>
  <c r="AN514"/>
  <c r="AO514"/>
  <c r="AK514"/>
  <c r="Z510"/>
  <c r="V510"/>
  <c r="W510"/>
  <c r="X510"/>
  <c r="Y510"/>
  <c r="U510"/>
  <c r="AN520"/>
  <c r="AP520"/>
  <c r="AL520"/>
  <c r="AO520"/>
  <c r="AK520"/>
  <c r="AM520"/>
  <c r="S469"/>
  <c r="AA469"/>
  <c r="AI469"/>
  <c r="AQ469"/>
  <c r="S471"/>
  <c r="AA471"/>
  <c r="AI471"/>
  <c r="AQ471"/>
  <c r="S474"/>
  <c r="AA474"/>
  <c r="AI474"/>
  <c r="AQ474"/>
  <c r="I482"/>
  <c r="S482"/>
  <c r="AA482"/>
  <c r="AI482"/>
  <c r="AQ482"/>
  <c r="S486"/>
  <c r="AA486"/>
  <c r="AI486"/>
  <c r="S490"/>
  <c r="AA490"/>
  <c r="AI490"/>
  <c r="AQ490"/>
  <c r="S498"/>
  <c r="AA498"/>
  <c r="AI498"/>
  <c r="S500"/>
  <c r="AA500"/>
  <c r="AI500"/>
  <c r="AQ500"/>
  <c r="S503"/>
  <c r="AA503"/>
  <c r="AI503"/>
  <c r="AQ503"/>
  <c r="AJ508"/>
  <c r="T532"/>
  <c r="AR523"/>
  <c r="AB522"/>
  <c r="T522"/>
  <c r="AB528"/>
  <c r="T521"/>
  <c r="AJ512"/>
  <c r="AJ523"/>
  <c r="AJ522"/>
  <c r="AR528"/>
  <c r="AJ528"/>
  <c r="AJ532"/>
  <c r="L528"/>
  <c r="AS528" s="1"/>
  <c r="AJ531"/>
  <c r="E445"/>
  <c r="K445" s="1"/>
  <c r="I445" s="1"/>
  <c r="E444"/>
  <c r="K444" s="1"/>
  <c r="E443"/>
  <c r="E442"/>
  <c r="AI442" s="1"/>
  <c r="Q468" l="1"/>
  <c r="AO468"/>
  <c r="AC484"/>
  <c r="X468"/>
  <c r="V453"/>
  <c r="R470"/>
  <c r="AK453"/>
  <c r="Y462"/>
  <c r="I456"/>
  <c r="M464"/>
  <c r="Q476"/>
  <c r="V497"/>
  <c r="AF476"/>
  <c r="L509"/>
  <c r="AS509" s="1"/>
  <c r="V499"/>
  <c r="AE502"/>
  <c r="U476"/>
  <c r="AM457"/>
  <c r="Y480"/>
  <c r="AL457"/>
  <c r="AD502"/>
  <c r="U484"/>
  <c r="N497"/>
  <c r="AN464"/>
  <c r="G457"/>
  <c r="Y463"/>
  <c r="AL464"/>
  <c r="AO481"/>
  <c r="P502"/>
  <c r="N467"/>
  <c r="AK499"/>
  <c r="O467"/>
  <c r="F450"/>
  <c r="O485"/>
  <c r="AK464"/>
  <c r="W468"/>
  <c r="T519"/>
  <c r="U468"/>
  <c r="M502"/>
  <c r="G453"/>
  <c r="H463"/>
  <c r="Q450"/>
  <c r="Q481"/>
  <c r="Y499"/>
  <c r="AK497"/>
  <c r="O497"/>
  <c r="P497"/>
  <c r="AG455"/>
  <c r="X499"/>
  <c r="U499"/>
  <c r="AE455"/>
  <c r="AP497"/>
  <c r="R497"/>
  <c r="AD477"/>
  <c r="Q479"/>
  <c r="Z499"/>
  <c r="AN497"/>
  <c r="O476"/>
  <c r="AP456"/>
  <c r="R479"/>
  <c r="J499"/>
  <c r="L499" s="1"/>
  <c r="AS499" s="1"/>
  <c r="J468"/>
  <c r="Z460"/>
  <c r="I499"/>
  <c r="AE462"/>
  <c r="AO456"/>
  <c r="AG462"/>
  <c r="U479"/>
  <c r="U462"/>
  <c r="X453"/>
  <c r="AH484"/>
  <c r="F502"/>
  <c r="AH476"/>
  <c r="AO461"/>
  <c r="T512"/>
  <c r="AB519"/>
  <c r="AD460"/>
  <c r="F468"/>
  <c r="L468" s="1"/>
  <c r="AS468" s="1"/>
  <c r="AE460"/>
  <c r="AC462"/>
  <c r="V479"/>
  <c r="Y453"/>
  <c r="I447"/>
  <c r="H447" s="1"/>
  <c r="Q485"/>
  <c r="J502"/>
  <c r="AC476"/>
  <c r="AF460"/>
  <c r="AC460"/>
  <c r="AL461"/>
  <c r="L471"/>
  <c r="AS471" s="1"/>
  <c r="AH460"/>
  <c r="F447"/>
  <c r="F485"/>
  <c r="J447"/>
  <c r="N485"/>
  <c r="AG484"/>
  <c r="G468"/>
  <c r="AN461"/>
  <c r="AK461"/>
  <c r="M460"/>
  <c r="AL453"/>
  <c r="H466"/>
  <c r="G466" s="1"/>
  <c r="AL463"/>
  <c r="I463"/>
  <c r="AH481"/>
  <c r="AL502"/>
  <c r="N455"/>
  <c r="I466"/>
  <c r="AN453"/>
  <c r="F463"/>
  <c r="O455"/>
  <c r="J466"/>
  <c r="AO453"/>
  <c r="AP453"/>
  <c r="I484"/>
  <c r="J463"/>
  <c r="AB512"/>
  <c r="M470"/>
  <c r="W450"/>
  <c r="Q470"/>
  <c r="I464"/>
  <c r="N464"/>
  <c r="P464"/>
  <c r="H453"/>
  <c r="Y450"/>
  <c r="W497"/>
  <c r="Y497"/>
  <c r="AM484"/>
  <c r="T518"/>
  <c r="J461"/>
  <c r="P470"/>
  <c r="O470" s="1"/>
  <c r="X464"/>
  <c r="R464"/>
  <c r="U450"/>
  <c r="I453"/>
  <c r="X497"/>
  <c r="U497"/>
  <c r="AP484"/>
  <c r="I457"/>
  <c r="M447"/>
  <c r="L521"/>
  <c r="AS521" s="1"/>
  <c r="AB508"/>
  <c r="Y468"/>
  <c r="U464"/>
  <c r="Q464"/>
  <c r="J453"/>
  <c r="AN479"/>
  <c r="Z485"/>
  <c r="AN484"/>
  <c r="N447"/>
  <c r="V468"/>
  <c r="AK468"/>
  <c r="R467"/>
  <c r="AN499"/>
  <c r="AN468"/>
  <c r="AE477"/>
  <c r="M479"/>
  <c r="AC455"/>
  <c r="AM468"/>
  <c r="AB515"/>
  <c r="O502"/>
  <c r="N502" s="1"/>
  <c r="T461"/>
  <c r="U457"/>
  <c r="R481"/>
  <c r="R473"/>
  <c r="AL499"/>
  <c r="Q499"/>
  <c r="M473"/>
  <c r="Q502"/>
  <c r="AC477"/>
  <c r="G464"/>
  <c r="F456"/>
  <c r="G456"/>
  <c r="AL497"/>
  <c r="AL485"/>
  <c r="R476"/>
  <c r="AK456"/>
  <c r="AH462"/>
  <c r="AF462"/>
  <c r="Z479"/>
  <c r="X479"/>
  <c r="V462"/>
  <c r="P456"/>
  <c r="U453"/>
  <c r="I450"/>
  <c r="P485"/>
  <c r="M485"/>
  <c r="AD484"/>
  <c r="AM479"/>
  <c r="AF477"/>
  <c r="AP464"/>
  <c r="R450"/>
  <c r="G502"/>
  <c r="N479"/>
  <c r="AE476"/>
  <c r="AK455"/>
  <c r="AJ521"/>
  <c r="O473"/>
  <c r="N473" s="1"/>
  <c r="AB521"/>
  <c r="U480"/>
  <c r="AP499"/>
  <c r="N450"/>
  <c r="AP485"/>
  <c r="AL479"/>
  <c r="M450"/>
  <c r="P473"/>
  <c r="AO499"/>
  <c r="AM464"/>
  <c r="W456"/>
  <c r="W453"/>
  <c r="O450"/>
  <c r="AM497"/>
  <c r="M476"/>
  <c r="P476"/>
  <c r="AL456"/>
  <c r="AN456"/>
  <c r="F464"/>
  <c r="W479"/>
  <c r="Z462"/>
  <c r="X462"/>
  <c r="AE484"/>
  <c r="AG477"/>
  <c r="H456"/>
  <c r="AR515"/>
  <c r="O479"/>
  <c r="AG476"/>
  <c r="AF455"/>
  <c r="Y456"/>
  <c r="AB518"/>
  <c r="AM461"/>
  <c r="AD455"/>
  <c r="U467"/>
  <c r="U460"/>
  <c r="P480"/>
  <c r="N460"/>
  <c r="AO502"/>
  <c r="V484"/>
  <c r="F484"/>
  <c r="AO463"/>
  <c r="L490"/>
  <c r="AS490" s="1"/>
  <c r="L486"/>
  <c r="AS486" s="1"/>
  <c r="AJ457"/>
  <c r="AJ515"/>
  <c r="AG481"/>
  <c r="Q480"/>
  <c r="AN502"/>
  <c r="J467"/>
  <c r="R460"/>
  <c r="AP457"/>
  <c r="AK502"/>
  <c r="AC502"/>
  <c r="W464"/>
  <c r="O447"/>
  <c r="W484"/>
  <c r="X484"/>
  <c r="N463"/>
  <c r="Z464"/>
  <c r="O462"/>
  <c r="H479"/>
  <c r="P447"/>
  <c r="W485"/>
  <c r="Y485"/>
  <c r="AK484"/>
  <c r="G484"/>
  <c r="AK463"/>
  <c r="V463"/>
  <c r="X463"/>
  <c r="R447"/>
  <c r="L518"/>
  <c r="AS518" s="1"/>
  <c r="L500"/>
  <c r="AS500" s="1"/>
  <c r="AM502"/>
  <c r="AD481"/>
  <c r="AF502"/>
  <c r="F467"/>
  <c r="AG502"/>
  <c r="AJ502" s="1"/>
  <c r="M462"/>
  <c r="U463"/>
  <c r="L503"/>
  <c r="AS503" s="1"/>
  <c r="AI444"/>
  <c r="AF444" s="1"/>
  <c r="AJ505"/>
  <c r="T515"/>
  <c r="G461"/>
  <c r="AG480"/>
  <c r="L460"/>
  <c r="AS460" s="1"/>
  <c r="L451"/>
  <c r="AS451" s="1"/>
  <c r="N462"/>
  <c r="V450"/>
  <c r="Z484"/>
  <c r="X450"/>
  <c r="J479"/>
  <c r="AH453"/>
  <c r="X485"/>
  <c r="J484"/>
  <c r="AP463"/>
  <c r="AN463"/>
  <c r="Z463"/>
  <c r="AG447"/>
  <c r="T508"/>
  <c r="AG442"/>
  <c r="AE442"/>
  <c r="AF442"/>
  <c r="H444"/>
  <c r="G444"/>
  <c r="AO460"/>
  <c r="AN460"/>
  <c r="Q457"/>
  <c r="P457"/>
  <c r="O457" s="1"/>
  <c r="F481"/>
  <c r="G481"/>
  <c r="AL455"/>
  <c r="AP455"/>
  <c r="G480"/>
  <c r="J480"/>
  <c r="F480"/>
  <c r="AO457"/>
  <c r="AN457"/>
  <c r="P481"/>
  <c r="O481" s="1"/>
  <c r="N481"/>
  <c r="Y457"/>
  <c r="X457"/>
  <c r="W457"/>
  <c r="S442"/>
  <c r="R442" s="1"/>
  <c r="AA444"/>
  <c r="X444" s="1"/>
  <c r="AK481"/>
  <c r="R499"/>
  <c r="AM460"/>
  <c r="L459"/>
  <c r="AS459" s="1"/>
  <c r="L454"/>
  <c r="AS454" s="1"/>
  <c r="AE447"/>
  <c r="G485"/>
  <c r="T484"/>
  <c r="F457"/>
  <c r="L519"/>
  <c r="AS519" s="1"/>
  <c r="L498"/>
  <c r="AS498" s="1"/>
  <c r="K442"/>
  <c r="J442" s="1"/>
  <c r="AA442"/>
  <c r="Z442" s="1"/>
  <c r="S444"/>
  <c r="P444" s="1"/>
  <c r="G445"/>
  <c r="L507"/>
  <c r="AS507" s="1"/>
  <c r="AB509"/>
  <c r="P499"/>
  <c r="J481"/>
  <c r="AK460"/>
  <c r="AL460"/>
  <c r="M457"/>
  <c r="M499"/>
  <c r="I481"/>
  <c r="N456"/>
  <c r="G450"/>
  <c r="AM485"/>
  <c r="AO485"/>
  <c r="H485"/>
  <c r="M463"/>
  <c r="P463"/>
  <c r="J464"/>
  <c r="AJ485"/>
  <c r="Q456"/>
  <c r="AP479"/>
  <c r="AO479"/>
  <c r="F479"/>
  <c r="AN455"/>
  <c r="H457"/>
  <c r="AG453"/>
  <c r="AD447"/>
  <c r="AM481"/>
  <c r="AN481"/>
  <c r="AE480"/>
  <c r="AD480"/>
  <c r="AH480"/>
  <c r="I461"/>
  <c r="H461"/>
  <c r="Y467"/>
  <c r="W467"/>
  <c r="X467"/>
  <c r="Z461"/>
  <c r="Y461"/>
  <c r="W461"/>
  <c r="U461"/>
  <c r="X461"/>
  <c r="AG467"/>
  <c r="AE467"/>
  <c r="AD467"/>
  <c r="AF467"/>
  <c r="Q467"/>
  <c r="P467"/>
  <c r="N468"/>
  <c r="O468"/>
  <c r="P468"/>
  <c r="R468"/>
  <c r="W480"/>
  <c r="Z480"/>
  <c r="V480"/>
  <c r="AH461"/>
  <c r="AF461"/>
  <c r="AG461"/>
  <c r="AC461"/>
  <c r="AE461"/>
  <c r="H476"/>
  <c r="F476"/>
  <c r="G476"/>
  <c r="I476"/>
  <c r="X476"/>
  <c r="Y476"/>
  <c r="V476"/>
  <c r="W476"/>
  <c r="I467"/>
  <c r="H467"/>
  <c r="Y460"/>
  <c r="X460"/>
  <c r="W460"/>
  <c r="R455"/>
  <c r="M455"/>
  <c r="O480"/>
  <c r="N480"/>
  <c r="R480"/>
  <c r="Q460"/>
  <c r="P460"/>
  <c r="AE481"/>
  <c r="AF481"/>
  <c r="H445"/>
  <c r="L469"/>
  <c r="AS469" s="1"/>
  <c r="J485"/>
  <c r="Q463"/>
  <c r="AB520"/>
  <c r="I479"/>
  <c r="U456"/>
  <c r="AF453"/>
  <c r="AC447"/>
  <c r="L517"/>
  <c r="AS517" s="1"/>
  <c r="AH467"/>
  <c r="L458"/>
  <c r="AS458" s="1"/>
  <c r="T511"/>
  <c r="T517"/>
  <c r="AL481"/>
  <c r="AF480"/>
  <c r="Z467"/>
  <c r="AP460"/>
  <c r="R457"/>
  <c r="L487"/>
  <c r="AS487" s="1"/>
  <c r="AB506"/>
  <c r="V456"/>
  <c r="AD453"/>
  <c r="O456"/>
  <c r="AN485"/>
  <c r="R463"/>
  <c r="M456"/>
  <c r="H450"/>
  <c r="Z456"/>
  <c r="AF447"/>
  <c r="AR510"/>
  <c r="AO455"/>
  <c r="AJ497"/>
  <c r="AR519"/>
  <c r="L482"/>
  <c r="AS482" s="1"/>
  <c r="W490"/>
  <c r="X490"/>
  <c r="Y490"/>
  <c r="Z490"/>
  <c r="U490"/>
  <c r="V490"/>
  <c r="W451"/>
  <c r="X451"/>
  <c r="U451"/>
  <c r="V451"/>
  <c r="Z451"/>
  <c r="Y451"/>
  <c r="J493"/>
  <c r="G493"/>
  <c r="H493"/>
  <c r="I493"/>
  <c r="F493"/>
  <c r="Q466"/>
  <c r="N466"/>
  <c r="R466"/>
  <c r="M466"/>
  <c r="P466"/>
  <c r="O466" s="1"/>
  <c r="O503"/>
  <c r="N503" s="1"/>
  <c r="P503"/>
  <c r="R503"/>
  <c r="M503"/>
  <c r="Q503"/>
  <c r="W500"/>
  <c r="X500"/>
  <c r="U500"/>
  <c r="V500"/>
  <c r="Y500"/>
  <c r="Z500"/>
  <c r="W498"/>
  <c r="X498"/>
  <c r="Y498"/>
  <c r="Z498"/>
  <c r="U498"/>
  <c r="V498"/>
  <c r="AE490"/>
  <c r="AF490"/>
  <c r="AG490"/>
  <c r="AH490"/>
  <c r="AC490"/>
  <c r="AD490"/>
  <c r="AE486"/>
  <c r="AF486"/>
  <c r="AG486"/>
  <c r="AH486"/>
  <c r="AC486"/>
  <c r="AD486"/>
  <c r="AM482"/>
  <c r="AN482"/>
  <c r="AL482"/>
  <c r="AO482"/>
  <c r="AP482"/>
  <c r="AK482"/>
  <c r="W474"/>
  <c r="Y474"/>
  <c r="Z474"/>
  <c r="U474"/>
  <c r="V474"/>
  <c r="X474"/>
  <c r="AE471"/>
  <c r="AD471"/>
  <c r="AG471"/>
  <c r="AF471"/>
  <c r="AC471"/>
  <c r="AH471"/>
  <c r="AM469"/>
  <c r="AL469"/>
  <c r="AN469"/>
  <c r="AO469"/>
  <c r="AK469"/>
  <c r="AP469"/>
  <c r="R494"/>
  <c r="M494"/>
  <c r="N494"/>
  <c r="Q494"/>
  <c r="P494"/>
  <c r="O494" s="1"/>
  <c r="Z487"/>
  <c r="V487"/>
  <c r="W487"/>
  <c r="Y487"/>
  <c r="U487"/>
  <c r="X487"/>
  <c r="Q514"/>
  <c r="T514" s="1"/>
  <c r="AF489"/>
  <c r="AG489"/>
  <c r="AC489"/>
  <c r="AD489"/>
  <c r="AE489"/>
  <c r="AH489"/>
  <c r="AO473"/>
  <c r="AK473"/>
  <c r="AL473"/>
  <c r="AN473"/>
  <c r="AM473"/>
  <c r="AP473"/>
  <c r="AE458"/>
  <c r="AC458"/>
  <c r="AF458"/>
  <c r="AG458"/>
  <c r="AH458"/>
  <c r="AD458"/>
  <c r="AE451"/>
  <c r="AF451"/>
  <c r="AC451"/>
  <c r="AD451"/>
  <c r="AG451"/>
  <c r="AH451"/>
  <c r="AO459"/>
  <c r="AK459"/>
  <c r="AP459"/>
  <c r="AL459"/>
  <c r="AM459"/>
  <c r="AN459"/>
  <c r="O501"/>
  <c r="P501"/>
  <c r="M501"/>
  <c r="N501"/>
  <c r="Q501"/>
  <c r="R501"/>
  <c r="P493"/>
  <c r="Q493"/>
  <c r="M493"/>
  <c r="R493"/>
  <c r="N493"/>
  <c r="O493"/>
  <c r="Z477"/>
  <c r="V477"/>
  <c r="Y477"/>
  <c r="U477"/>
  <c r="W477"/>
  <c r="X477"/>
  <c r="G473"/>
  <c r="J473"/>
  <c r="I473" s="1"/>
  <c r="F473"/>
  <c r="H473"/>
  <c r="Z465"/>
  <c r="V465"/>
  <c r="W465"/>
  <c r="X465"/>
  <c r="Y465"/>
  <c r="U465"/>
  <c r="AP454"/>
  <c r="AL454"/>
  <c r="AM454"/>
  <c r="AK454"/>
  <c r="AN454"/>
  <c r="AO454"/>
  <c r="AG459"/>
  <c r="AC459"/>
  <c r="AE459"/>
  <c r="AH459"/>
  <c r="AD459"/>
  <c r="AF459"/>
  <c r="Y504"/>
  <c r="U504"/>
  <c r="V504"/>
  <c r="W504"/>
  <c r="X504"/>
  <c r="Z504"/>
  <c r="O496"/>
  <c r="P496"/>
  <c r="R496"/>
  <c r="M496"/>
  <c r="N496"/>
  <c r="Q496"/>
  <c r="AG466"/>
  <c r="AC466"/>
  <c r="AH466"/>
  <c r="AD466"/>
  <c r="AE466"/>
  <c r="AF466"/>
  <c r="AE495"/>
  <c r="AF495"/>
  <c r="AH495"/>
  <c r="AC495"/>
  <c r="AD495"/>
  <c r="AG495"/>
  <c r="O492"/>
  <c r="P492"/>
  <c r="Q492"/>
  <c r="R492"/>
  <c r="M492"/>
  <c r="N492"/>
  <c r="AE491"/>
  <c r="AF491"/>
  <c r="AG491"/>
  <c r="AH491"/>
  <c r="AC491"/>
  <c r="AD491"/>
  <c r="AH488"/>
  <c r="AD488"/>
  <c r="AE488"/>
  <c r="AG488"/>
  <c r="AC488"/>
  <c r="AF488"/>
  <c r="X483"/>
  <c r="Y483"/>
  <c r="U483"/>
  <c r="W483"/>
  <c r="Z483"/>
  <c r="V483"/>
  <c r="O452"/>
  <c r="P452"/>
  <c r="M452"/>
  <c r="N452"/>
  <c r="R452"/>
  <c r="Q452"/>
  <c r="Z448"/>
  <c r="V448"/>
  <c r="W448"/>
  <c r="U448"/>
  <c r="X448"/>
  <c r="Y448"/>
  <c r="W446"/>
  <c r="X446"/>
  <c r="U446"/>
  <c r="V446"/>
  <c r="Z446"/>
  <c r="Y446"/>
  <c r="Q462"/>
  <c r="AE472"/>
  <c r="AG472"/>
  <c r="AD472"/>
  <c r="AH472"/>
  <c r="AC472"/>
  <c r="AF472"/>
  <c r="X475"/>
  <c r="W475"/>
  <c r="Y475"/>
  <c r="Z475"/>
  <c r="U475"/>
  <c r="V475"/>
  <c r="G475"/>
  <c r="F475"/>
  <c r="H475"/>
  <c r="I475"/>
  <c r="J475"/>
  <c r="F462"/>
  <c r="H462"/>
  <c r="G462" s="1"/>
  <c r="I462"/>
  <c r="J462"/>
  <c r="X478"/>
  <c r="Y478"/>
  <c r="U478"/>
  <c r="W478"/>
  <c r="Z478"/>
  <c r="V478"/>
  <c r="G449"/>
  <c r="H449"/>
  <c r="F449"/>
  <c r="I449"/>
  <c r="J449"/>
  <c r="F444"/>
  <c r="AB510"/>
  <c r="AJ509"/>
  <c r="AB513"/>
  <c r="AR507"/>
  <c r="AJ514"/>
  <c r="AJ511"/>
  <c r="L516"/>
  <c r="AS516" s="1"/>
  <c r="AJ510"/>
  <c r="L512"/>
  <c r="AS512" s="1"/>
  <c r="AB516"/>
  <c r="AR480"/>
  <c r="AJ468"/>
  <c r="AJ473"/>
  <c r="L520"/>
  <c r="AS520" s="1"/>
  <c r="AJ479"/>
  <c r="AR467"/>
  <c r="AJ463"/>
  <c r="AB447"/>
  <c r="L494"/>
  <c r="AS494" s="1"/>
  <c r="AR475"/>
  <c r="T453"/>
  <c r="AB505"/>
  <c r="AB511"/>
  <c r="L515"/>
  <c r="AS515" s="1"/>
  <c r="AJ516"/>
  <c r="T477"/>
  <c r="AB455"/>
  <c r="AM503"/>
  <c r="AN503"/>
  <c r="AP503"/>
  <c r="AK503"/>
  <c r="AL503"/>
  <c r="AO503"/>
  <c r="N500"/>
  <c r="O500"/>
  <c r="M500"/>
  <c r="P500"/>
  <c r="R500"/>
  <c r="W486"/>
  <c r="X486"/>
  <c r="Y486"/>
  <c r="Z486"/>
  <c r="U486"/>
  <c r="V486"/>
  <c r="W471"/>
  <c r="Y471"/>
  <c r="Z471"/>
  <c r="U471"/>
  <c r="V471"/>
  <c r="X471"/>
  <c r="AP494"/>
  <c r="AL494"/>
  <c r="AM494"/>
  <c r="AO494"/>
  <c r="AK494"/>
  <c r="AN494"/>
  <c r="R487"/>
  <c r="M487"/>
  <c r="O487"/>
  <c r="N487" s="1"/>
  <c r="Q487"/>
  <c r="P487"/>
  <c r="Q513"/>
  <c r="T513" s="1"/>
  <c r="Y466"/>
  <c r="U466"/>
  <c r="Z466"/>
  <c r="V466"/>
  <c r="W466"/>
  <c r="X466"/>
  <c r="W496"/>
  <c r="X496"/>
  <c r="Z496"/>
  <c r="U496"/>
  <c r="V496"/>
  <c r="Y496"/>
  <c r="J495"/>
  <c r="F495"/>
  <c r="G495"/>
  <c r="I495"/>
  <c r="H495"/>
  <c r="W492"/>
  <c r="X492"/>
  <c r="Y492"/>
  <c r="Z492"/>
  <c r="U492"/>
  <c r="V492"/>
  <c r="AM491"/>
  <c r="AN491"/>
  <c r="AO491"/>
  <c r="AP491"/>
  <c r="AK491"/>
  <c r="AL491"/>
  <c r="AP488"/>
  <c r="AL488"/>
  <c r="AM488"/>
  <c r="AO488"/>
  <c r="AK488"/>
  <c r="AN488"/>
  <c r="F455"/>
  <c r="H455"/>
  <c r="G455" s="1"/>
  <c r="I455"/>
  <c r="J455"/>
  <c r="R448"/>
  <c r="N448"/>
  <c r="O448"/>
  <c r="M448"/>
  <c r="P448"/>
  <c r="Q448"/>
  <c r="AE446"/>
  <c r="AF446"/>
  <c r="AC446"/>
  <c r="AD446"/>
  <c r="AH446"/>
  <c r="AG446"/>
  <c r="G472"/>
  <c r="F472"/>
  <c r="H472"/>
  <c r="I472"/>
  <c r="J472"/>
  <c r="AM472"/>
  <c r="AL472"/>
  <c r="AN472"/>
  <c r="AO472"/>
  <c r="AK472"/>
  <c r="AP472"/>
  <c r="W503"/>
  <c r="X503"/>
  <c r="Z503"/>
  <c r="U503"/>
  <c r="V503"/>
  <c r="Y503"/>
  <c r="AE500"/>
  <c r="AF500"/>
  <c r="AC500"/>
  <c r="AD500"/>
  <c r="AG500"/>
  <c r="AH500"/>
  <c r="AE498"/>
  <c r="AF498"/>
  <c r="AG498"/>
  <c r="AH498"/>
  <c r="AC498"/>
  <c r="AD498"/>
  <c r="AM490"/>
  <c r="AN490"/>
  <c r="AO490"/>
  <c r="AP490"/>
  <c r="AK490"/>
  <c r="AL490"/>
  <c r="N482"/>
  <c r="P482"/>
  <c r="O482" s="1"/>
  <c r="M482"/>
  <c r="Q482"/>
  <c r="R482"/>
  <c r="AE474"/>
  <c r="AD474"/>
  <c r="AF474"/>
  <c r="AG474"/>
  <c r="AH474"/>
  <c r="AC474"/>
  <c r="AM471"/>
  <c r="AO471"/>
  <c r="AP471"/>
  <c r="AK471"/>
  <c r="AL471"/>
  <c r="AN471"/>
  <c r="N469"/>
  <c r="Q469"/>
  <c r="M469"/>
  <c r="R469"/>
  <c r="P469"/>
  <c r="O469" s="1"/>
  <c r="Z494"/>
  <c r="V494"/>
  <c r="W494"/>
  <c r="Y494"/>
  <c r="U494"/>
  <c r="X494"/>
  <c r="AH487"/>
  <c r="AD487"/>
  <c r="AE487"/>
  <c r="AG487"/>
  <c r="AC487"/>
  <c r="AF487"/>
  <c r="AM458"/>
  <c r="AK458"/>
  <c r="AN458"/>
  <c r="AO458"/>
  <c r="AL458"/>
  <c r="AP458"/>
  <c r="AM451"/>
  <c r="AN451"/>
  <c r="AK451"/>
  <c r="AL451"/>
  <c r="AP451"/>
  <c r="AO451"/>
  <c r="G501"/>
  <c r="H501"/>
  <c r="F501"/>
  <c r="I501"/>
  <c r="J501"/>
  <c r="AM501"/>
  <c r="AN501"/>
  <c r="AK501"/>
  <c r="AL501"/>
  <c r="AO501"/>
  <c r="AP501"/>
  <c r="X493"/>
  <c r="Y493"/>
  <c r="U493"/>
  <c r="Z493"/>
  <c r="V493"/>
  <c r="W493"/>
  <c r="AP477"/>
  <c r="AL477"/>
  <c r="AO477"/>
  <c r="AK477"/>
  <c r="AM477"/>
  <c r="AN477"/>
  <c r="X470"/>
  <c r="Z470"/>
  <c r="U470"/>
  <c r="V470"/>
  <c r="W470"/>
  <c r="Y470"/>
  <c r="AH465"/>
  <c r="AD465"/>
  <c r="AE465"/>
  <c r="AF465"/>
  <c r="AC465"/>
  <c r="AG465"/>
  <c r="R454"/>
  <c r="M454"/>
  <c r="N454"/>
  <c r="P454"/>
  <c r="O454" s="1"/>
  <c r="Q454"/>
  <c r="P504"/>
  <c r="R504"/>
  <c r="O504"/>
  <c r="M504"/>
  <c r="N504"/>
  <c r="G496"/>
  <c r="H496"/>
  <c r="J496"/>
  <c r="F496"/>
  <c r="I496"/>
  <c r="AM496"/>
  <c r="AN496"/>
  <c r="AP496"/>
  <c r="AK496"/>
  <c r="AL496"/>
  <c r="AO496"/>
  <c r="G470"/>
  <c r="I470"/>
  <c r="F470"/>
  <c r="J470"/>
  <c r="H470"/>
  <c r="Q459"/>
  <c r="P459" s="1"/>
  <c r="R459"/>
  <c r="M459"/>
  <c r="N459"/>
  <c r="O459"/>
  <c r="W495"/>
  <c r="X495"/>
  <c r="Z495"/>
  <c r="U495"/>
  <c r="V495"/>
  <c r="Y495"/>
  <c r="G492"/>
  <c r="H492"/>
  <c r="I492"/>
  <c r="J492"/>
  <c r="F492"/>
  <c r="AM492"/>
  <c r="AN492"/>
  <c r="AO492"/>
  <c r="AP492"/>
  <c r="AK492"/>
  <c r="AL492"/>
  <c r="W491"/>
  <c r="X491"/>
  <c r="Y491"/>
  <c r="Z491"/>
  <c r="U491"/>
  <c r="V491"/>
  <c r="F489"/>
  <c r="H489"/>
  <c r="G489" s="1"/>
  <c r="J489"/>
  <c r="I489"/>
  <c r="Z488"/>
  <c r="V488"/>
  <c r="W488"/>
  <c r="Y488"/>
  <c r="U488"/>
  <c r="X488"/>
  <c r="P483"/>
  <c r="Q483"/>
  <c r="O483"/>
  <c r="N483" s="1"/>
  <c r="R483"/>
  <c r="M483"/>
  <c r="G483"/>
  <c r="H483"/>
  <c r="F483"/>
  <c r="I483"/>
  <c r="J483"/>
  <c r="G452"/>
  <c r="H452"/>
  <c r="F452"/>
  <c r="I452"/>
  <c r="J452"/>
  <c r="AM452"/>
  <c r="AN452"/>
  <c r="AK452"/>
  <c r="AL452"/>
  <c r="AO452"/>
  <c r="AP452"/>
  <c r="J448"/>
  <c r="F448"/>
  <c r="G448"/>
  <c r="H448"/>
  <c r="I448"/>
  <c r="O446"/>
  <c r="P446"/>
  <c r="M446"/>
  <c r="N446"/>
  <c r="Q446"/>
  <c r="R446"/>
  <c r="W472"/>
  <c r="V472"/>
  <c r="X472"/>
  <c r="Y472"/>
  <c r="U472"/>
  <c r="Z472"/>
  <c r="Q506"/>
  <c r="T506" s="1"/>
  <c r="AF475"/>
  <c r="AH475"/>
  <c r="AC475"/>
  <c r="AD475"/>
  <c r="AE475"/>
  <c r="AG475"/>
  <c r="P478"/>
  <c r="O478" s="1"/>
  <c r="Q478"/>
  <c r="N478"/>
  <c r="R478"/>
  <c r="M478"/>
  <c r="F478"/>
  <c r="H478"/>
  <c r="G478" s="1"/>
  <c r="I478"/>
  <c r="J478"/>
  <c r="AE449"/>
  <c r="AF449"/>
  <c r="AD449"/>
  <c r="AG449"/>
  <c r="AC449"/>
  <c r="AH449"/>
  <c r="T510"/>
  <c r="AJ507"/>
  <c r="J444"/>
  <c r="AD442"/>
  <c r="AH442"/>
  <c r="I444"/>
  <c r="F445"/>
  <c r="J445"/>
  <c r="AR520"/>
  <c r="T507"/>
  <c r="AR506"/>
  <c r="AR511"/>
  <c r="T516"/>
  <c r="AJ520"/>
  <c r="AJ517"/>
  <c r="T505"/>
  <c r="AB481"/>
  <c r="L465"/>
  <c r="AS465" s="1"/>
  <c r="T509"/>
  <c r="AJ464"/>
  <c r="L510"/>
  <c r="AS510" s="1"/>
  <c r="L511"/>
  <c r="AS511" s="1"/>
  <c r="AJ456"/>
  <c r="O498"/>
  <c r="N498" s="1"/>
  <c r="P498"/>
  <c r="Q498"/>
  <c r="R498"/>
  <c r="M498"/>
  <c r="AE482"/>
  <c r="AF482"/>
  <c r="AD482"/>
  <c r="AG482"/>
  <c r="AH482"/>
  <c r="AC482"/>
  <c r="O474"/>
  <c r="N474" s="1"/>
  <c r="M474"/>
  <c r="Q474"/>
  <c r="P474"/>
  <c r="R474"/>
  <c r="AE469"/>
  <c r="AG469"/>
  <c r="AH469"/>
  <c r="AC469"/>
  <c r="AD469"/>
  <c r="AF469"/>
  <c r="X489"/>
  <c r="Y489"/>
  <c r="U489"/>
  <c r="V489"/>
  <c r="W489"/>
  <c r="Z489"/>
  <c r="W458"/>
  <c r="U458"/>
  <c r="X458"/>
  <c r="Y458"/>
  <c r="V458"/>
  <c r="Z458"/>
  <c r="W501"/>
  <c r="X501"/>
  <c r="U501"/>
  <c r="V501"/>
  <c r="Y501"/>
  <c r="Z501"/>
  <c r="AN493"/>
  <c r="AO493"/>
  <c r="AK493"/>
  <c r="AP493"/>
  <c r="AL493"/>
  <c r="AM493"/>
  <c r="R465"/>
  <c r="M465"/>
  <c r="P465"/>
  <c r="O465" s="1"/>
  <c r="N465"/>
  <c r="Q465"/>
  <c r="AH454"/>
  <c r="AD454"/>
  <c r="AE454"/>
  <c r="AC454"/>
  <c r="AF454"/>
  <c r="AG454"/>
  <c r="AG504"/>
  <c r="AC504"/>
  <c r="AD504"/>
  <c r="AE504"/>
  <c r="AF504"/>
  <c r="AH504"/>
  <c r="H477"/>
  <c r="G477"/>
  <c r="J477"/>
  <c r="I477" s="1"/>
  <c r="F477"/>
  <c r="AM495"/>
  <c r="AN495"/>
  <c r="AP495"/>
  <c r="AK495"/>
  <c r="AL495"/>
  <c r="AO495"/>
  <c r="G491"/>
  <c r="H491"/>
  <c r="I491"/>
  <c r="J491"/>
  <c r="F491"/>
  <c r="J488"/>
  <c r="F488"/>
  <c r="G488"/>
  <c r="I488"/>
  <c r="H488"/>
  <c r="AF483"/>
  <c r="AG483"/>
  <c r="AC483"/>
  <c r="AE483"/>
  <c r="AH483"/>
  <c r="AD483"/>
  <c r="W452"/>
  <c r="X452"/>
  <c r="U452"/>
  <c r="V452"/>
  <c r="Y452"/>
  <c r="Z452"/>
  <c r="AF478"/>
  <c r="AG478"/>
  <c r="AC478"/>
  <c r="AE478"/>
  <c r="AH478"/>
  <c r="AD478"/>
  <c r="O449"/>
  <c r="P449"/>
  <c r="N449"/>
  <c r="Q449"/>
  <c r="M449"/>
  <c r="R449"/>
  <c r="AI445"/>
  <c r="AA445"/>
  <c r="S445"/>
  <c r="AE503"/>
  <c r="AF503"/>
  <c r="AH503"/>
  <c r="AC503"/>
  <c r="AD503"/>
  <c r="AG503"/>
  <c r="AM500"/>
  <c r="AN500"/>
  <c r="AK500"/>
  <c r="AL500"/>
  <c r="AO500"/>
  <c r="AP500"/>
  <c r="O490"/>
  <c r="N490" s="1"/>
  <c r="P490"/>
  <c r="Q490"/>
  <c r="R490"/>
  <c r="M490"/>
  <c r="N486"/>
  <c r="P486"/>
  <c r="O486" s="1"/>
  <c r="Q486"/>
  <c r="R486"/>
  <c r="M486"/>
  <c r="W482"/>
  <c r="X482"/>
  <c r="V482"/>
  <c r="Y482"/>
  <c r="Z482"/>
  <c r="U482"/>
  <c r="AM474"/>
  <c r="AO474"/>
  <c r="AL474"/>
  <c r="AP474"/>
  <c r="AK474"/>
  <c r="AN474"/>
  <c r="N471"/>
  <c r="M471"/>
  <c r="P471"/>
  <c r="O471"/>
  <c r="R471"/>
  <c r="W469"/>
  <c r="V469"/>
  <c r="Y469"/>
  <c r="X469"/>
  <c r="U469"/>
  <c r="Z469"/>
  <c r="AH494"/>
  <c r="AD494"/>
  <c r="AE494"/>
  <c r="AG494"/>
  <c r="AC494"/>
  <c r="AF494"/>
  <c r="AP487"/>
  <c r="AL487"/>
  <c r="AM487"/>
  <c r="AO487"/>
  <c r="AK487"/>
  <c r="AN487"/>
  <c r="H497"/>
  <c r="G497" s="1"/>
  <c r="I497"/>
  <c r="F497"/>
  <c r="J497"/>
  <c r="P489"/>
  <c r="O489" s="1"/>
  <c r="Q489"/>
  <c r="M489"/>
  <c r="N489"/>
  <c r="R489"/>
  <c r="Y473"/>
  <c r="U473"/>
  <c r="V473"/>
  <c r="W473"/>
  <c r="X473"/>
  <c r="Z473"/>
  <c r="N458"/>
  <c r="P458"/>
  <c r="O458" s="1"/>
  <c r="Q458"/>
  <c r="R458"/>
  <c r="M458"/>
  <c r="N451"/>
  <c r="P451"/>
  <c r="O451" s="1"/>
  <c r="M451"/>
  <c r="R451"/>
  <c r="Q451"/>
  <c r="AE501"/>
  <c r="AF501"/>
  <c r="AC501"/>
  <c r="AD501"/>
  <c r="AG501"/>
  <c r="AH501"/>
  <c r="AF493"/>
  <c r="AG493"/>
  <c r="AC493"/>
  <c r="AH493"/>
  <c r="AD493"/>
  <c r="AE493"/>
  <c r="Z454"/>
  <c r="V454"/>
  <c r="W454"/>
  <c r="U454"/>
  <c r="X454"/>
  <c r="Y454"/>
  <c r="G504"/>
  <c r="H504"/>
  <c r="J504"/>
  <c r="F504"/>
  <c r="I504"/>
  <c r="AO504"/>
  <c r="AK504"/>
  <c r="AL504"/>
  <c r="AM504"/>
  <c r="AN504"/>
  <c r="AP504"/>
  <c r="AE496"/>
  <c r="AF496"/>
  <c r="AH496"/>
  <c r="AC496"/>
  <c r="AD496"/>
  <c r="AG496"/>
  <c r="Y459"/>
  <c r="U459"/>
  <c r="W459"/>
  <c r="Z459"/>
  <c r="V459"/>
  <c r="X459"/>
  <c r="N495"/>
  <c r="O495"/>
  <c r="R495"/>
  <c r="M495"/>
  <c r="P495"/>
  <c r="AE492"/>
  <c r="AF492"/>
  <c r="AG492"/>
  <c r="AH492"/>
  <c r="AC492"/>
  <c r="AD492"/>
  <c r="O491"/>
  <c r="P491"/>
  <c r="Q491"/>
  <c r="R491"/>
  <c r="M491"/>
  <c r="N491"/>
  <c r="R488"/>
  <c r="N488"/>
  <c r="O488"/>
  <c r="Q488"/>
  <c r="M488"/>
  <c r="P488"/>
  <c r="AN483"/>
  <c r="AO483"/>
  <c r="AK483"/>
  <c r="AM483"/>
  <c r="AP483"/>
  <c r="AL483"/>
  <c r="AE452"/>
  <c r="AF452"/>
  <c r="AC452"/>
  <c r="AH452"/>
  <c r="AD452"/>
  <c r="AG452"/>
  <c r="AH448"/>
  <c r="AD448"/>
  <c r="AE448"/>
  <c r="AC448"/>
  <c r="AF448"/>
  <c r="AG448"/>
  <c r="G446"/>
  <c r="H446"/>
  <c r="F446"/>
  <c r="J446"/>
  <c r="I446"/>
  <c r="O472"/>
  <c r="Q472"/>
  <c r="R472"/>
  <c r="M472"/>
  <c r="N472"/>
  <c r="P472"/>
  <c r="Q497"/>
  <c r="O475"/>
  <c r="R475"/>
  <c r="M475"/>
  <c r="N475"/>
  <c r="Q475"/>
  <c r="P475" s="1"/>
  <c r="AN478"/>
  <c r="AO478"/>
  <c r="AK478"/>
  <c r="AM478"/>
  <c r="AP478"/>
  <c r="AL478"/>
  <c r="W449"/>
  <c r="X449"/>
  <c r="V449"/>
  <c r="Y449"/>
  <c r="Z449"/>
  <c r="U449"/>
  <c r="AC442"/>
  <c r="K443"/>
  <c r="S443"/>
  <c r="AA443"/>
  <c r="AI443"/>
  <c r="AR514"/>
  <c r="T520"/>
  <c r="AJ506"/>
  <c r="AR516"/>
  <c r="AR476"/>
  <c r="AB507"/>
  <c r="AJ513"/>
  <c r="AJ499"/>
  <c r="AB502"/>
  <c r="AJ470"/>
  <c r="AR466"/>
  <c r="AB517"/>
  <c r="AB514"/>
  <c r="AR462"/>
  <c r="AJ450"/>
  <c r="L474"/>
  <c r="AS474" s="1"/>
  <c r="E441"/>
  <c r="AI441" s="1"/>
  <c r="L463" l="1"/>
  <c r="AS463" s="1"/>
  <c r="L450"/>
  <c r="AS450" s="1"/>
  <c r="T497"/>
  <c r="AR461"/>
  <c r="AR484"/>
  <c r="AR468"/>
  <c r="L447"/>
  <c r="AS447" s="1"/>
  <c r="AJ460"/>
  <c r="T485"/>
  <c r="AB499"/>
  <c r="T502"/>
  <c r="AR453"/>
  <c r="Y444"/>
  <c r="AB468"/>
  <c r="L467"/>
  <c r="AS467" s="1"/>
  <c r="N444"/>
  <c r="L479"/>
  <c r="AS479" s="1"/>
  <c r="AB484"/>
  <c r="AR497"/>
  <c r="AR464"/>
  <c r="AR456"/>
  <c r="T479"/>
  <c r="AB497"/>
  <c r="T464"/>
  <c r="L502"/>
  <c r="AS502" s="1"/>
  <c r="AJ476"/>
  <c r="AB462"/>
  <c r="M444"/>
  <c r="R444"/>
  <c r="AJ484"/>
  <c r="AJ455"/>
  <c r="AJ462"/>
  <c r="AB453"/>
  <c r="AB479"/>
  <c r="AJ477"/>
  <c r="L453"/>
  <c r="AS453" s="1"/>
  <c r="L466"/>
  <c r="AS466" s="1"/>
  <c r="O444"/>
  <c r="AB456"/>
  <c r="T481"/>
  <c r="L484"/>
  <c r="AS484" s="1"/>
  <c r="AB463"/>
  <c r="AR463"/>
  <c r="AB485"/>
  <c r="T476"/>
  <c r="T450"/>
  <c r="AB450"/>
  <c r="T470"/>
  <c r="W442"/>
  <c r="AJ481"/>
  <c r="AR502"/>
  <c r="AR499"/>
  <c r="T463"/>
  <c r="L476"/>
  <c r="AS476" s="1"/>
  <c r="AB480"/>
  <c r="T456"/>
  <c r="T480"/>
  <c r="L461"/>
  <c r="AS461" s="1"/>
  <c r="AB457"/>
  <c r="AR457"/>
  <c r="AR485"/>
  <c r="T447"/>
  <c r="AB464"/>
  <c r="AB467"/>
  <c r="T473"/>
  <c r="AJ480"/>
  <c r="AB460"/>
  <c r="V442"/>
  <c r="W444"/>
  <c r="L464"/>
  <c r="AS464" s="1"/>
  <c r="L481"/>
  <c r="AS481" s="1"/>
  <c r="L480"/>
  <c r="AS480" s="1"/>
  <c r="L456"/>
  <c r="AS456" s="1"/>
  <c r="AJ453"/>
  <c r="AJ447"/>
  <c r="T467"/>
  <c r="AJ492"/>
  <c r="AJ501"/>
  <c r="AD444"/>
  <c r="AB452"/>
  <c r="L488"/>
  <c r="AS488" s="1"/>
  <c r="AJ469"/>
  <c r="T498"/>
  <c r="AC444"/>
  <c r="F442"/>
  <c r="G442"/>
  <c r="T460"/>
  <c r="AJ461"/>
  <c r="L485"/>
  <c r="AS485" s="1"/>
  <c r="L457"/>
  <c r="AS457" s="1"/>
  <c r="AR478"/>
  <c r="AR483"/>
  <c r="T451"/>
  <c r="AR474"/>
  <c r="T486"/>
  <c r="AR500"/>
  <c r="AH444"/>
  <c r="K441"/>
  <c r="I441" s="1"/>
  <c r="M442"/>
  <c r="AE444"/>
  <c r="AG444"/>
  <c r="L455"/>
  <c r="AS455" s="1"/>
  <c r="T462"/>
  <c r="AR455"/>
  <c r="T457"/>
  <c r="AB476"/>
  <c r="T468"/>
  <c r="AJ467"/>
  <c r="AR479"/>
  <c r="AR481"/>
  <c r="AG441"/>
  <c r="AH441"/>
  <c r="AD441"/>
  <c r="AE441"/>
  <c r="AF441"/>
  <c r="I442"/>
  <c r="H442"/>
  <c r="J441"/>
  <c r="AA441"/>
  <c r="U441" s="1"/>
  <c r="AJ442"/>
  <c r="L446"/>
  <c r="AS446" s="1"/>
  <c r="AJ493"/>
  <c r="S441"/>
  <c r="M441" s="1"/>
  <c r="O442"/>
  <c r="U444"/>
  <c r="T452"/>
  <c r="AB483"/>
  <c r="L473"/>
  <c r="AS473" s="1"/>
  <c r="AJ489"/>
  <c r="T455"/>
  <c r="AR460"/>
  <c r="T499"/>
  <c r="Y442"/>
  <c r="X442"/>
  <c r="Q442"/>
  <c r="P442"/>
  <c r="AB472"/>
  <c r="U442"/>
  <c r="AJ475"/>
  <c r="AJ451"/>
  <c r="V444"/>
  <c r="T475"/>
  <c r="L491"/>
  <c r="AS491" s="1"/>
  <c r="Q444"/>
  <c r="N442"/>
  <c r="Z444"/>
  <c r="L448"/>
  <c r="AS448" s="1"/>
  <c r="AB488"/>
  <c r="L489"/>
  <c r="AS489" s="1"/>
  <c r="AR492"/>
  <c r="AB495"/>
  <c r="AR496"/>
  <c r="AJ465"/>
  <c r="AB470"/>
  <c r="AB493"/>
  <c r="AB503"/>
  <c r="AR488"/>
  <c r="AB492"/>
  <c r="L495"/>
  <c r="AS495" s="1"/>
  <c r="AB496"/>
  <c r="AB466"/>
  <c r="T487"/>
  <c r="L444"/>
  <c r="AS444" s="1"/>
  <c r="AJ472"/>
  <c r="AB487"/>
  <c r="AB474"/>
  <c r="AR482"/>
  <c r="T503"/>
  <c r="L493"/>
  <c r="AS493" s="1"/>
  <c r="AB451"/>
  <c r="AB490"/>
  <c r="AB461"/>
  <c r="O443"/>
  <c r="M443"/>
  <c r="P443"/>
  <c r="Q443"/>
  <c r="N443"/>
  <c r="R443"/>
  <c r="Q471"/>
  <c r="T471" s="1"/>
  <c r="Z445"/>
  <c r="V445"/>
  <c r="W445"/>
  <c r="U445"/>
  <c r="Y445"/>
  <c r="X445"/>
  <c r="W443"/>
  <c r="Y443"/>
  <c r="V443"/>
  <c r="X443"/>
  <c r="Z443"/>
  <c r="U443"/>
  <c r="R445"/>
  <c r="N445"/>
  <c r="O445"/>
  <c r="M445"/>
  <c r="P445"/>
  <c r="Q445"/>
  <c r="AJ452"/>
  <c r="AB459"/>
  <c r="AJ496"/>
  <c r="AR504"/>
  <c r="AJ478"/>
  <c r="AJ483"/>
  <c r="AB458"/>
  <c r="L452"/>
  <c r="AS452" s="1"/>
  <c r="AB491"/>
  <c r="T454"/>
  <c r="AR501"/>
  <c r="AJ446"/>
  <c r="T448"/>
  <c r="AR491"/>
  <c r="AR494"/>
  <c r="AB486"/>
  <c r="AR503"/>
  <c r="AB475"/>
  <c r="AB446"/>
  <c r="AJ491"/>
  <c r="T472"/>
  <c r="L504"/>
  <c r="AS504" s="1"/>
  <c r="T458"/>
  <c r="AB473"/>
  <c r="L497"/>
  <c r="AS497" s="1"/>
  <c r="AR487"/>
  <c r="AB469"/>
  <c r="AB482"/>
  <c r="T490"/>
  <c r="AJ503"/>
  <c r="T449"/>
  <c r="AR495"/>
  <c r="L477"/>
  <c r="AS477" s="1"/>
  <c r="AJ504"/>
  <c r="AJ454"/>
  <c r="T465"/>
  <c r="AR493"/>
  <c r="AJ482"/>
  <c r="L445"/>
  <c r="AS445" s="1"/>
  <c r="T478"/>
  <c r="AR452"/>
  <c r="L492"/>
  <c r="AS492" s="1"/>
  <c r="L496"/>
  <c r="AS496" s="1"/>
  <c r="AR477"/>
  <c r="AR451"/>
  <c r="AB494"/>
  <c r="AR471"/>
  <c r="AJ474"/>
  <c r="AR490"/>
  <c r="AR472"/>
  <c r="L472"/>
  <c r="AS472" s="1"/>
  <c r="AB471"/>
  <c r="AB478"/>
  <c r="T492"/>
  <c r="AJ459"/>
  <c r="AR454"/>
  <c r="AB465"/>
  <c r="AB477"/>
  <c r="AR459"/>
  <c r="AJ458"/>
  <c r="AR469"/>
  <c r="AJ486"/>
  <c r="AB498"/>
  <c r="AB500"/>
  <c r="AJ488"/>
  <c r="T496"/>
  <c r="AE443"/>
  <c r="AG443"/>
  <c r="AD443"/>
  <c r="AF443"/>
  <c r="AC443"/>
  <c r="AH443"/>
  <c r="Q504"/>
  <c r="T504" s="1"/>
  <c r="F443"/>
  <c r="J443"/>
  <c r="H443"/>
  <c r="G443" s="1"/>
  <c r="I443"/>
  <c r="Q495"/>
  <c r="T495" s="1"/>
  <c r="AH445"/>
  <c r="AD445"/>
  <c r="AE445"/>
  <c r="AC445"/>
  <c r="AG445"/>
  <c r="AF445"/>
  <c r="Q500"/>
  <c r="T500" s="1"/>
  <c r="T488"/>
  <c r="T474"/>
  <c r="AR458"/>
  <c r="AC441"/>
  <c r="AB449"/>
  <c r="AJ448"/>
  <c r="T491"/>
  <c r="AB454"/>
  <c r="T489"/>
  <c r="AJ494"/>
  <c r="AB501"/>
  <c r="AB489"/>
  <c r="AJ449"/>
  <c r="L478"/>
  <c r="AS478" s="1"/>
  <c r="T446"/>
  <c r="L483"/>
  <c r="AS483" s="1"/>
  <c r="T483"/>
  <c r="T459"/>
  <c r="L470"/>
  <c r="AS470" s="1"/>
  <c r="L501"/>
  <c r="AS501" s="1"/>
  <c r="AJ487"/>
  <c r="T469"/>
  <c r="T482"/>
  <c r="AJ498"/>
  <c r="AJ500"/>
  <c r="L449"/>
  <c r="AS449" s="1"/>
  <c r="L462"/>
  <c r="AS462" s="1"/>
  <c r="L475"/>
  <c r="AS475" s="1"/>
  <c r="AB448"/>
  <c r="AJ495"/>
  <c r="AJ466"/>
  <c r="AB504"/>
  <c r="T493"/>
  <c r="T501"/>
  <c r="AR473"/>
  <c r="T494"/>
  <c r="AJ471"/>
  <c r="AJ490"/>
  <c r="T466"/>
  <c r="E440"/>
  <c r="AI440" s="1"/>
  <c r="E439"/>
  <c r="E438"/>
  <c r="AI438" s="1"/>
  <c r="AF438" s="1"/>
  <c r="E437"/>
  <c r="AA437" s="1"/>
  <c r="E436"/>
  <c r="AI436" s="1"/>
  <c r="E435"/>
  <c r="E434"/>
  <c r="AI434" s="1"/>
  <c r="E433"/>
  <c r="AI433" s="1"/>
  <c r="E432"/>
  <c r="S432" s="1"/>
  <c r="E431"/>
  <c r="AI431" s="1"/>
  <c r="E430"/>
  <c r="E429"/>
  <c r="S429" s="1"/>
  <c r="E428"/>
  <c r="AI428" s="1"/>
  <c r="E427"/>
  <c r="AA427" s="1"/>
  <c r="E426"/>
  <c r="E425"/>
  <c r="E424"/>
  <c r="AI424" s="1"/>
  <c r="E423"/>
  <c r="AI423" s="1"/>
  <c r="E422"/>
  <c r="E421"/>
  <c r="S421" s="1"/>
  <c r="Q421" s="1"/>
  <c r="E420"/>
  <c r="AI420" s="1"/>
  <c r="E419"/>
  <c r="AA419" s="1"/>
  <c r="E418"/>
  <c r="E417"/>
  <c r="E416"/>
  <c r="AI416" s="1"/>
  <c r="AG416" s="1"/>
  <c r="E415"/>
  <c r="S415" s="1"/>
  <c r="E414"/>
  <c r="AI414" s="1"/>
  <c r="E413"/>
  <c r="E412"/>
  <c r="E411"/>
  <c r="K411" s="1"/>
  <c r="E410"/>
  <c r="AA410" s="1"/>
  <c r="E409"/>
  <c r="E408"/>
  <c r="E407"/>
  <c r="AI407" s="1"/>
  <c r="E406"/>
  <c r="K406" s="1"/>
  <c r="H406" s="1"/>
  <c r="E405"/>
  <c r="E404"/>
  <c r="E403"/>
  <c r="AI403" s="1"/>
  <c r="E402"/>
  <c r="K402" s="1"/>
  <c r="H402" s="1"/>
  <c r="AB442" l="1"/>
  <c r="S433"/>
  <c r="P433" s="1"/>
  <c r="AA440"/>
  <c r="Y440" s="1"/>
  <c r="T442"/>
  <c r="T444"/>
  <c r="AA415"/>
  <c r="W415" s="1"/>
  <c r="AA424"/>
  <c r="V424" s="1"/>
  <c r="K424"/>
  <c r="I424" s="1"/>
  <c r="S416"/>
  <c r="P416" s="1"/>
  <c r="AA432"/>
  <c r="W432" s="1"/>
  <c r="S437"/>
  <c r="O437" s="1"/>
  <c r="K432"/>
  <c r="I432" s="1"/>
  <c r="K437"/>
  <c r="F437" s="1"/>
  <c r="AJ444"/>
  <c r="L442"/>
  <c r="AS442" s="1"/>
  <c r="AB445"/>
  <c r="AA403"/>
  <c r="Y403" s="1"/>
  <c r="AA407"/>
  <c r="Y407" s="1"/>
  <c r="S414"/>
  <c r="P414" s="1"/>
  <c r="AA420"/>
  <c r="W420" s="1"/>
  <c r="AA428"/>
  <c r="W428" s="1"/>
  <c r="AI432"/>
  <c r="AD432" s="1"/>
  <c r="F441"/>
  <c r="AB444"/>
  <c r="H441"/>
  <c r="K403"/>
  <c r="G403" s="1"/>
  <c r="K407"/>
  <c r="G407" s="1"/>
  <c r="AI415"/>
  <c r="AD415" s="1"/>
  <c r="K420"/>
  <c r="G420" s="1"/>
  <c r="K428"/>
  <c r="I428" s="1"/>
  <c r="AA433"/>
  <c r="W433" s="1"/>
  <c r="G441"/>
  <c r="AD428"/>
  <c r="AE428"/>
  <c r="AF436"/>
  <c r="AD436"/>
  <c r="AE436"/>
  <c r="AH436"/>
  <c r="O415"/>
  <c r="R415"/>
  <c r="N415"/>
  <c r="AD420"/>
  <c r="AE420"/>
  <c r="X427"/>
  <c r="W427"/>
  <c r="V427"/>
  <c r="AG403"/>
  <c r="AD403"/>
  <c r="AE403"/>
  <c r="AH403"/>
  <c r="AF403"/>
  <c r="AG407"/>
  <c r="AD407"/>
  <c r="AE407"/>
  <c r="AF407"/>
  <c r="AH407"/>
  <c r="I411"/>
  <c r="F411"/>
  <c r="G411"/>
  <c r="J411"/>
  <c r="H411"/>
  <c r="AD424"/>
  <c r="AE424"/>
  <c r="AF424"/>
  <c r="AH424"/>
  <c r="AG440"/>
  <c r="AD440"/>
  <c r="AE440"/>
  <c r="AH440"/>
  <c r="AF440"/>
  <c r="X410"/>
  <c r="W410"/>
  <c r="AF414"/>
  <c r="AE414"/>
  <c r="Y441"/>
  <c r="V441"/>
  <c r="W441"/>
  <c r="X441"/>
  <c r="Z441"/>
  <c r="AI402"/>
  <c r="AF402" s="1"/>
  <c r="V403"/>
  <c r="V407"/>
  <c r="AI411"/>
  <c r="V420"/>
  <c r="AA402"/>
  <c r="X402" s="1"/>
  <c r="S403"/>
  <c r="AA406"/>
  <c r="X406" s="1"/>
  <c r="S407"/>
  <c r="AI410"/>
  <c r="AF410" s="1"/>
  <c r="AA411"/>
  <c r="U411" s="1"/>
  <c r="AA414"/>
  <c r="X414" s="1"/>
  <c r="K415"/>
  <c r="S420"/>
  <c r="M420" s="1"/>
  <c r="W424"/>
  <c r="K427"/>
  <c r="I427" s="1"/>
  <c r="S428"/>
  <c r="M428" s="1"/>
  <c r="AI437"/>
  <c r="AE437" s="1"/>
  <c r="S440"/>
  <c r="Z440"/>
  <c r="Q441"/>
  <c r="P441"/>
  <c r="R441"/>
  <c r="N441"/>
  <c r="O441"/>
  <c r="AI406"/>
  <c r="AF406" s="1"/>
  <c r="K436"/>
  <c r="I436" s="1"/>
  <c r="S402"/>
  <c r="P402" s="1"/>
  <c r="AI421"/>
  <c r="AF421" s="1"/>
  <c r="AI429"/>
  <c r="AG429" s="1"/>
  <c r="K440"/>
  <c r="I440" s="1"/>
  <c r="X440"/>
  <c r="AJ441"/>
  <c r="S410"/>
  <c r="N410" s="1"/>
  <c r="V415"/>
  <c r="S436"/>
  <c r="Q436" s="1"/>
  <c r="AA436"/>
  <c r="V440"/>
  <c r="S406"/>
  <c r="P406" s="1"/>
  <c r="K410"/>
  <c r="F410" s="1"/>
  <c r="S411"/>
  <c r="M411" s="1"/>
  <c r="J407"/>
  <c r="K414"/>
  <c r="J414" s="1"/>
  <c r="S424"/>
  <c r="M424" s="1"/>
  <c r="K433"/>
  <c r="G433" s="1"/>
  <c r="W440"/>
  <c r="X419"/>
  <c r="Y419"/>
  <c r="W419"/>
  <c r="Z419"/>
  <c r="U419"/>
  <c r="V419"/>
  <c r="AF423"/>
  <c r="AG423"/>
  <c r="AH423"/>
  <c r="AC423"/>
  <c r="AD423"/>
  <c r="AE423"/>
  <c r="AF431"/>
  <c r="AG431"/>
  <c r="AE431"/>
  <c r="AH431"/>
  <c r="AC431"/>
  <c r="AD431"/>
  <c r="R429"/>
  <c r="N429"/>
  <c r="P432"/>
  <c r="Q432"/>
  <c r="M432"/>
  <c r="AI435"/>
  <c r="AA435"/>
  <c r="S435"/>
  <c r="K435"/>
  <c r="Q415"/>
  <c r="M415"/>
  <c r="AI417"/>
  <c r="AA417"/>
  <c r="S417"/>
  <c r="K417"/>
  <c r="AG420"/>
  <c r="AC420"/>
  <c r="AI422"/>
  <c r="AA422"/>
  <c r="S422"/>
  <c r="K422"/>
  <c r="AG428"/>
  <c r="AC428"/>
  <c r="AI430"/>
  <c r="AA430"/>
  <c r="S430"/>
  <c r="K430"/>
  <c r="Q433"/>
  <c r="AF433"/>
  <c r="AG433"/>
  <c r="AC433"/>
  <c r="AH433"/>
  <c r="AD433"/>
  <c r="X437"/>
  <c r="Y437"/>
  <c r="U437"/>
  <c r="Z437"/>
  <c r="V437"/>
  <c r="O414"/>
  <c r="M421"/>
  <c r="K425"/>
  <c r="AA425"/>
  <c r="AB443"/>
  <c r="F402"/>
  <c r="J402"/>
  <c r="R402"/>
  <c r="F406"/>
  <c r="J406"/>
  <c r="V406"/>
  <c r="V410"/>
  <c r="Z410"/>
  <c r="N414"/>
  <c r="R414"/>
  <c r="AD414"/>
  <c r="AH414"/>
  <c r="K419"/>
  <c r="S423"/>
  <c r="Q429"/>
  <c r="S431"/>
  <c r="R432"/>
  <c r="AH416"/>
  <c r="AD416"/>
  <c r="R421"/>
  <c r="N421"/>
  <c r="AG434"/>
  <c r="AC434"/>
  <c r="AH434"/>
  <c r="AD434"/>
  <c r="AE434"/>
  <c r="AI439"/>
  <c r="AA439"/>
  <c r="S439"/>
  <c r="K439"/>
  <c r="K404"/>
  <c r="S404"/>
  <c r="AA404"/>
  <c r="AI404"/>
  <c r="S408"/>
  <c r="AA408"/>
  <c r="K412"/>
  <c r="S412"/>
  <c r="AA412"/>
  <c r="AI412"/>
  <c r="M414"/>
  <c r="Q414"/>
  <c r="AC414"/>
  <c r="AG414"/>
  <c r="K416"/>
  <c r="AA416"/>
  <c r="AF416"/>
  <c r="AH420"/>
  <c r="K421"/>
  <c r="P421"/>
  <c r="AA421"/>
  <c r="Z424"/>
  <c r="S425"/>
  <c r="AI425"/>
  <c r="J427"/>
  <c r="U427"/>
  <c r="Z427"/>
  <c r="AH428"/>
  <c r="K429"/>
  <c r="P429"/>
  <c r="AA429"/>
  <c r="O432"/>
  <c r="AE433"/>
  <c r="W437"/>
  <c r="AG438"/>
  <c r="AC438"/>
  <c r="AH438"/>
  <c r="AD438"/>
  <c r="AE438"/>
  <c r="AI418"/>
  <c r="AA418"/>
  <c r="S418"/>
  <c r="K418"/>
  <c r="Q424"/>
  <c r="AG424"/>
  <c r="AC424"/>
  <c r="AI426"/>
  <c r="AA426"/>
  <c r="S426"/>
  <c r="K426"/>
  <c r="X433"/>
  <c r="U433"/>
  <c r="Z433"/>
  <c r="V433"/>
  <c r="Q437"/>
  <c r="M437"/>
  <c r="R437"/>
  <c r="G402"/>
  <c r="G406"/>
  <c r="AC416"/>
  <c r="M429"/>
  <c r="I402"/>
  <c r="Q402"/>
  <c r="I406"/>
  <c r="U406"/>
  <c r="K408"/>
  <c r="AI408"/>
  <c r="U410"/>
  <c r="Y410"/>
  <c r="AC403"/>
  <c r="K405"/>
  <c r="S405"/>
  <c r="AA405"/>
  <c r="AI405"/>
  <c r="AC407"/>
  <c r="K409"/>
  <c r="S409"/>
  <c r="AA409"/>
  <c r="AI409"/>
  <c r="AC411"/>
  <c r="K413"/>
  <c r="S413"/>
  <c r="AA413"/>
  <c r="AI413"/>
  <c r="P415"/>
  <c r="AE416"/>
  <c r="S419"/>
  <c r="AI419"/>
  <c r="AF420"/>
  <c r="O421"/>
  <c r="K423"/>
  <c r="AA423"/>
  <c r="X424"/>
  <c r="S427"/>
  <c r="Y427"/>
  <c r="AI427"/>
  <c r="AF428"/>
  <c r="O429"/>
  <c r="K431"/>
  <c r="AA431"/>
  <c r="H432"/>
  <c r="N432"/>
  <c r="AF434"/>
  <c r="K434"/>
  <c r="S434"/>
  <c r="AA434"/>
  <c r="M436"/>
  <c r="AC436"/>
  <c r="AG436"/>
  <c r="K438"/>
  <c r="S438"/>
  <c r="AA438"/>
  <c r="U440"/>
  <c r="AC440"/>
  <c r="L443"/>
  <c r="AS443" s="1"/>
  <c r="AJ443"/>
  <c r="T445"/>
  <c r="AJ445"/>
  <c r="T443"/>
  <c r="E401"/>
  <c r="K401" s="1"/>
  <c r="E400"/>
  <c r="AA400" s="1"/>
  <c r="X400" s="1"/>
  <c r="E399"/>
  <c r="E398"/>
  <c r="E397"/>
  <c r="S397" s="1"/>
  <c r="E396"/>
  <c r="AA396" s="1"/>
  <c r="X396" s="1"/>
  <c r="E395"/>
  <c r="E394"/>
  <c r="E393"/>
  <c r="S393" s="1"/>
  <c r="E392"/>
  <c r="AA392" s="1"/>
  <c r="X392" s="1"/>
  <c r="E391"/>
  <c r="E390"/>
  <c r="AI390" s="1"/>
  <c r="E389"/>
  <c r="AI389" s="1"/>
  <c r="E388"/>
  <c r="S388" s="1"/>
  <c r="P388" s="1"/>
  <c r="E387"/>
  <c r="E386"/>
  <c r="E385"/>
  <c r="AI385" s="1"/>
  <c r="E384"/>
  <c r="S384" s="1"/>
  <c r="P384" s="1"/>
  <c r="E383"/>
  <c r="E382"/>
  <c r="E381"/>
  <c r="AI381" s="1"/>
  <c r="AF381" s="1"/>
  <c r="E380"/>
  <c r="AI380" s="1"/>
  <c r="E379"/>
  <c r="AA379" s="1"/>
  <c r="W379" s="1"/>
  <c r="E378"/>
  <c r="E377"/>
  <c r="E376"/>
  <c r="AI376" s="1"/>
  <c r="AF376" s="1"/>
  <c r="E375"/>
  <c r="AA375" s="1"/>
  <c r="W375" s="1"/>
  <c r="E374"/>
  <c r="E373"/>
  <c r="E372"/>
  <c r="AI372" s="1"/>
  <c r="E371"/>
  <c r="AA371" s="1"/>
  <c r="W371" s="1"/>
  <c r="E370"/>
  <c r="E369"/>
  <c r="E368"/>
  <c r="AI368" s="1"/>
  <c r="AF368" s="1"/>
  <c r="E367"/>
  <c r="K367" s="1"/>
  <c r="G367" s="1"/>
  <c r="E366"/>
  <c r="E365"/>
  <c r="E364"/>
  <c r="AI364" s="1"/>
  <c r="E363"/>
  <c r="AA363" s="1"/>
  <c r="W363" s="1"/>
  <c r="E362"/>
  <c r="E361"/>
  <c r="E360"/>
  <c r="AI360" s="1"/>
  <c r="AF360" s="1"/>
  <c r="E359"/>
  <c r="AA359" s="1"/>
  <c r="W359" s="1"/>
  <c r="E358"/>
  <c r="E357"/>
  <c r="E356"/>
  <c r="AI356" s="1"/>
  <c r="J432" l="1"/>
  <c r="J424"/>
  <c r="H424"/>
  <c r="R420"/>
  <c r="AD429"/>
  <c r="R410"/>
  <c r="AC429"/>
  <c r="Q420"/>
  <c r="M433"/>
  <c r="O433"/>
  <c r="M406"/>
  <c r="R433"/>
  <c r="N433"/>
  <c r="AE429"/>
  <c r="P420"/>
  <c r="AF415"/>
  <c r="O406"/>
  <c r="N437"/>
  <c r="P437"/>
  <c r="Y433"/>
  <c r="AB433" s="1"/>
  <c r="Y424"/>
  <c r="X415"/>
  <c r="F432"/>
  <c r="AH415"/>
  <c r="AF429"/>
  <c r="F424"/>
  <c r="L424" s="1"/>
  <c r="AS424" s="1"/>
  <c r="AE402"/>
  <c r="AH402"/>
  <c r="G432"/>
  <c r="G424"/>
  <c r="R416"/>
  <c r="X403"/>
  <c r="H437"/>
  <c r="K384"/>
  <c r="H384" s="1"/>
  <c r="O402"/>
  <c r="U424"/>
  <c r="AH429"/>
  <c r="M402"/>
  <c r="N402"/>
  <c r="S400"/>
  <c r="P400" s="1"/>
  <c r="AB440"/>
  <c r="Y415"/>
  <c r="AD421"/>
  <c r="Z432"/>
  <c r="H428"/>
  <c r="Z415"/>
  <c r="AI359"/>
  <c r="AE359" s="1"/>
  <c r="K393"/>
  <c r="I393" s="1"/>
  <c r="S396"/>
  <c r="P396" s="1"/>
  <c r="AC432"/>
  <c r="U415"/>
  <c r="Y432"/>
  <c r="F414"/>
  <c r="V402"/>
  <c r="L402"/>
  <c r="AS402" s="1"/>
  <c r="AC421"/>
  <c r="AH432"/>
  <c r="J403"/>
  <c r="T441"/>
  <c r="AG432"/>
  <c r="U407"/>
  <c r="Y402"/>
  <c r="U432"/>
  <c r="F428"/>
  <c r="AB441"/>
  <c r="AC410"/>
  <c r="N416"/>
  <c r="I414"/>
  <c r="Y406"/>
  <c r="Q416"/>
  <c r="AE410"/>
  <c r="I437"/>
  <c r="W403"/>
  <c r="Z428"/>
  <c r="V432"/>
  <c r="P428"/>
  <c r="AG410"/>
  <c r="W406"/>
  <c r="W402"/>
  <c r="AF437"/>
  <c r="U428"/>
  <c r="G437"/>
  <c r="AG406"/>
  <c r="AD410"/>
  <c r="AH406"/>
  <c r="N406"/>
  <c r="Z402"/>
  <c r="J437"/>
  <c r="H420"/>
  <c r="X407"/>
  <c r="J420"/>
  <c r="Y428"/>
  <c r="Z406"/>
  <c r="X428"/>
  <c r="K388"/>
  <c r="H388" s="1"/>
  <c r="O416"/>
  <c r="U403"/>
  <c r="AB410"/>
  <c r="Q406"/>
  <c r="AE406"/>
  <c r="AD437"/>
  <c r="J433"/>
  <c r="X432"/>
  <c r="U402"/>
  <c r="AH410"/>
  <c r="R406"/>
  <c r="M416"/>
  <c r="G428"/>
  <c r="W407"/>
  <c r="J428"/>
  <c r="Z407"/>
  <c r="I420"/>
  <c r="F420"/>
  <c r="I403"/>
  <c r="H403"/>
  <c r="F403"/>
  <c r="AF432"/>
  <c r="AE432"/>
  <c r="AA397"/>
  <c r="W397" s="1"/>
  <c r="AG437"/>
  <c r="R428"/>
  <c r="AC402"/>
  <c r="Q428"/>
  <c r="L411"/>
  <c r="AS411" s="1"/>
  <c r="S392"/>
  <c r="P392" s="1"/>
  <c r="AJ436"/>
  <c r="I410"/>
  <c r="AC437"/>
  <c r="H433"/>
  <c r="Y420"/>
  <c r="J410"/>
  <c r="AC415"/>
  <c r="Z403"/>
  <c r="V428"/>
  <c r="I407"/>
  <c r="F407"/>
  <c r="H407"/>
  <c r="AA393"/>
  <c r="Z393" s="1"/>
  <c r="AJ440"/>
  <c r="F433"/>
  <c r="AG415"/>
  <c r="X420"/>
  <c r="S371"/>
  <c r="O371" s="1"/>
  <c r="AA388"/>
  <c r="X388" s="1"/>
  <c r="K397"/>
  <c r="I397" s="1"/>
  <c r="AJ407"/>
  <c r="M410"/>
  <c r="AC406"/>
  <c r="AG402"/>
  <c r="AH437"/>
  <c r="I433"/>
  <c r="AJ424"/>
  <c r="U420"/>
  <c r="Y414"/>
  <c r="Q410"/>
  <c r="AD406"/>
  <c r="AD402"/>
  <c r="T415"/>
  <c r="AE415"/>
  <c r="Z420"/>
  <c r="L441"/>
  <c r="AS441" s="1"/>
  <c r="Q397"/>
  <c r="N397"/>
  <c r="R397"/>
  <c r="O397"/>
  <c r="P397"/>
  <c r="Q393"/>
  <c r="N393"/>
  <c r="O393"/>
  <c r="P393"/>
  <c r="R393"/>
  <c r="H401"/>
  <c r="G401"/>
  <c r="X436"/>
  <c r="V436"/>
  <c r="W436"/>
  <c r="Z436"/>
  <c r="Q440"/>
  <c r="P440"/>
  <c r="O440"/>
  <c r="R440"/>
  <c r="N440"/>
  <c r="Q407"/>
  <c r="P407"/>
  <c r="R407"/>
  <c r="N407"/>
  <c r="O407"/>
  <c r="Q403"/>
  <c r="P403"/>
  <c r="R403"/>
  <c r="N403"/>
  <c r="O403"/>
  <c r="H410"/>
  <c r="G410"/>
  <c r="P410"/>
  <c r="O410"/>
  <c r="H440"/>
  <c r="J440"/>
  <c r="G440"/>
  <c r="F440"/>
  <c r="H427"/>
  <c r="F427"/>
  <c r="G427"/>
  <c r="N420"/>
  <c r="O420"/>
  <c r="I415"/>
  <c r="H415"/>
  <c r="J415"/>
  <c r="F415"/>
  <c r="G415"/>
  <c r="S359"/>
  <c r="O359" s="1"/>
  <c r="S363"/>
  <c r="O363" s="1"/>
  <c r="AI379"/>
  <c r="AE379" s="1"/>
  <c r="V414"/>
  <c r="AI384"/>
  <c r="AF384" s="1"/>
  <c r="AI388"/>
  <c r="AF388" s="1"/>
  <c r="AA389"/>
  <c r="U389" s="1"/>
  <c r="K392"/>
  <c r="H392" s="1"/>
  <c r="AI393"/>
  <c r="AC393" s="1"/>
  <c r="K396"/>
  <c r="H396" s="1"/>
  <c r="AI397"/>
  <c r="AC397" s="1"/>
  <c r="K400"/>
  <c r="H400" s="1"/>
  <c r="AE421"/>
  <c r="AJ403"/>
  <c r="Z414"/>
  <c r="N424"/>
  <c r="O424"/>
  <c r="R424"/>
  <c r="P424"/>
  <c r="Q411"/>
  <c r="R411"/>
  <c r="N411"/>
  <c r="P411"/>
  <c r="O411"/>
  <c r="H436"/>
  <c r="F436"/>
  <c r="G436"/>
  <c r="J436"/>
  <c r="AG411"/>
  <c r="AE411"/>
  <c r="AF411"/>
  <c r="AD411"/>
  <c r="AH411"/>
  <c r="AA367"/>
  <c r="W367" s="1"/>
  <c r="K375"/>
  <c r="G375" s="1"/>
  <c r="AI400"/>
  <c r="AF400" s="1"/>
  <c r="M440"/>
  <c r="U436"/>
  <c r="M407"/>
  <c r="W414"/>
  <c r="AB427"/>
  <c r="AG421"/>
  <c r="H414"/>
  <c r="G414"/>
  <c r="P436"/>
  <c r="N436"/>
  <c r="O436"/>
  <c r="R436"/>
  <c r="N428"/>
  <c r="O428"/>
  <c r="Y411"/>
  <c r="X411"/>
  <c r="Z411"/>
  <c r="V411"/>
  <c r="W411"/>
  <c r="AI363"/>
  <c r="AE363" s="1"/>
  <c r="S367"/>
  <c r="O367" s="1"/>
  <c r="AI367"/>
  <c r="AE367" s="1"/>
  <c r="AI371"/>
  <c r="AE371" s="1"/>
  <c r="S375"/>
  <c r="O375" s="1"/>
  <c r="AI375"/>
  <c r="AE375" s="1"/>
  <c r="S379"/>
  <c r="O379" s="1"/>
  <c r="K359"/>
  <c r="G359" s="1"/>
  <c r="K363"/>
  <c r="G363" s="1"/>
  <c r="K371"/>
  <c r="G371" s="1"/>
  <c r="K379"/>
  <c r="G379" s="1"/>
  <c r="AA384"/>
  <c r="X384" s="1"/>
  <c r="S389"/>
  <c r="M389" s="1"/>
  <c r="AI392"/>
  <c r="AF392" s="1"/>
  <c r="AI396"/>
  <c r="AF396" s="1"/>
  <c r="K389"/>
  <c r="Z397"/>
  <c r="Y436"/>
  <c r="M403"/>
  <c r="AJ416"/>
  <c r="AH421"/>
  <c r="U414"/>
  <c r="AJ434"/>
  <c r="T414"/>
  <c r="AB419"/>
  <c r="X359"/>
  <c r="U359"/>
  <c r="Y359"/>
  <c r="Z359"/>
  <c r="V359"/>
  <c r="H367"/>
  <c r="I367"/>
  <c r="J367"/>
  <c r="F367"/>
  <c r="X367"/>
  <c r="X375"/>
  <c r="U375"/>
  <c r="Y375"/>
  <c r="Z375"/>
  <c r="V375"/>
  <c r="AI382"/>
  <c r="AA382"/>
  <c r="S382"/>
  <c r="K382"/>
  <c r="AG385"/>
  <c r="AC385"/>
  <c r="AH385"/>
  <c r="AD385"/>
  <c r="AF385"/>
  <c r="AE385"/>
  <c r="AG389"/>
  <c r="AC389"/>
  <c r="AH389"/>
  <c r="AD389"/>
  <c r="AE389"/>
  <c r="AF389"/>
  <c r="AH390"/>
  <c r="AD390"/>
  <c r="AE390"/>
  <c r="AG390"/>
  <c r="AF390"/>
  <c r="AC390"/>
  <c r="AG360"/>
  <c r="AC360"/>
  <c r="AH360"/>
  <c r="AD360"/>
  <c r="AE360"/>
  <c r="AI365"/>
  <c r="AA365"/>
  <c r="S365"/>
  <c r="K365"/>
  <c r="AA373"/>
  <c r="S373"/>
  <c r="K373"/>
  <c r="AI373"/>
  <c r="AG376"/>
  <c r="AC376"/>
  <c r="AH376"/>
  <c r="AD376"/>
  <c r="AE376"/>
  <c r="AG356"/>
  <c r="AC356"/>
  <c r="AD356"/>
  <c r="AH356"/>
  <c r="AE356"/>
  <c r="AI361"/>
  <c r="AA361"/>
  <c r="S361"/>
  <c r="K361"/>
  <c r="AG364"/>
  <c r="AC364"/>
  <c r="AD364"/>
  <c r="AH364"/>
  <c r="AE364"/>
  <c r="AI369"/>
  <c r="AA369"/>
  <c r="S369"/>
  <c r="K369"/>
  <c r="AG372"/>
  <c r="AC372"/>
  <c r="AH372"/>
  <c r="AD372"/>
  <c r="AE372"/>
  <c r="AI377"/>
  <c r="AA377"/>
  <c r="S377"/>
  <c r="K377"/>
  <c r="AG380"/>
  <c r="AC380"/>
  <c r="AH380"/>
  <c r="AD380"/>
  <c r="AE380"/>
  <c r="AI357"/>
  <c r="AA357"/>
  <c r="S357"/>
  <c r="K357"/>
  <c r="AG368"/>
  <c r="AC368"/>
  <c r="AH368"/>
  <c r="AD368"/>
  <c r="AE368"/>
  <c r="AF359"/>
  <c r="AC359"/>
  <c r="AH359"/>
  <c r="X363"/>
  <c r="U363"/>
  <c r="Y363"/>
  <c r="Z363"/>
  <c r="V363"/>
  <c r="J371"/>
  <c r="X371"/>
  <c r="Y371"/>
  <c r="U371"/>
  <c r="Z371"/>
  <c r="V371"/>
  <c r="AG375"/>
  <c r="X379"/>
  <c r="Y379"/>
  <c r="U379"/>
  <c r="Z379"/>
  <c r="V379"/>
  <c r="AG381"/>
  <c r="AC381"/>
  <c r="AH381"/>
  <c r="AD381"/>
  <c r="AE381"/>
  <c r="AF356"/>
  <c r="AF364"/>
  <c r="AF372"/>
  <c r="AF380"/>
  <c r="Y438"/>
  <c r="U438"/>
  <c r="Z438"/>
  <c r="V438"/>
  <c r="W438"/>
  <c r="X438"/>
  <c r="Q434"/>
  <c r="M434"/>
  <c r="R434"/>
  <c r="N434"/>
  <c r="O434"/>
  <c r="P434"/>
  <c r="H431"/>
  <c r="F431"/>
  <c r="G431"/>
  <c r="I431"/>
  <c r="J431"/>
  <c r="H423"/>
  <c r="F423"/>
  <c r="G423"/>
  <c r="I423"/>
  <c r="J423"/>
  <c r="W413"/>
  <c r="Z413"/>
  <c r="X413"/>
  <c r="Y413"/>
  <c r="U413"/>
  <c r="V413"/>
  <c r="AE426"/>
  <c r="AF426"/>
  <c r="AD426"/>
  <c r="AG426"/>
  <c r="AH426"/>
  <c r="AC426"/>
  <c r="G418"/>
  <c r="J418"/>
  <c r="F418"/>
  <c r="H418"/>
  <c r="I418"/>
  <c r="R425"/>
  <c r="N425"/>
  <c r="Q425"/>
  <c r="P425"/>
  <c r="M425"/>
  <c r="O425"/>
  <c r="J416"/>
  <c r="F416"/>
  <c r="I416"/>
  <c r="G416"/>
  <c r="H416"/>
  <c r="R412"/>
  <c r="N412"/>
  <c r="Q412"/>
  <c r="O412"/>
  <c r="P412"/>
  <c r="M412"/>
  <c r="R408"/>
  <c r="N408"/>
  <c r="O408"/>
  <c r="M408"/>
  <c r="P408"/>
  <c r="Q408"/>
  <c r="AH404"/>
  <c r="AD404"/>
  <c r="AE404"/>
  <c r="AG404"/>
  <c r="AF404"/>
  <c r="AC404"/>
  <c r="J439"/>
  <c r="F439"/>
  <c r="G439"/>
  <c r="H439"/>
  <c r="I439"/>
  <c r="P431"/>
  <c r="Q431"/>
  <c r="O431"/>
  <c r="R431"/>
  <c r="M431"/>
  <c r="N431"/>
  <c r="P423"/>
  <c r="Q423"/>
  <c r="O423"/>
  <c r="R423"/>
  <c r="M423"/>
  <c r="N423"/>
  <c r="Z425"/>
  <c r="V425"/>
  <c r="W425"/>
  <c r="X425"/>
  <c r="U425"/>
  <c r="Y425"/>
  <c r="W430"/>
  <c r="X430"/>
  <c r="Y430"/>
  <c r="V430"/>
  <c r="Z430"/>
  <c r="U430"/>
  <c r="AE422"/>
  <c r="AH422"/>
  <c r="AC422"/>
  <c r="AD422"/>
  <c r="AG422"/>
  <c r="AF422"/>
  <c r="W417"/>
  <c r="X417"/>
  <c r="Y417"/>
  <c r="V417"/>
  <c r="Z417"/>
  <c r="U417"/>
  <c r="R435"/>
  <c r="N435"/>
  <c r="O435"/>
  <c r="P435"/>
  <c r="M435"/>
  <c r="Q435"/>
  <c r="Y434"/>
  <c r="U434"/>
  <c r="Z434"/>
  <c r="V434"/>
  <c r="W434"/>
  <c r="X434"/>
  <c r="X431"/>
  <c r="V431"/>
  <c r="Z431"/>
  <c r="W431"/>
  <c r="Y431"/>
  <c r="U431"/>
  <c r="P427"/>
  <c r="N427"/>
  <c r="O427"/>
  <c r="Q427"/>
  <c r="R427"/>
  <c r="M427"/>
  <c r="X423"/>
  <c r="V423"/>
  <c r="Z423"/>
  <c r="W423"/>
  <c r="Y423"/>
  <c r="U423"/>
  <c r="AE413"/>
  <c r="AH413"/>
  <c r="AF413"/>
  <c r="AG413"/>
  <c r="AC413"/>
  <c r="AD413"/>
  <c r="AE409"/>
  <c r="AF409"/>
  <c r="AD409"/>
  <c r="AG409"/>
  <c r="AC409"/>
  <c r="AH409"/>
  <c r="AE405"/>
  <c r="AF405"/>
  <c r="AD405"/>
  <c r="AH405"/>
  <c r="AG405"/>
  <c r="AC405"/>
  <c r="J408"/>
  <c r="F408"/>
  <c r="G408"/>
  <c r="I408"/>
  <c r="H408"/>
  <c r="W426"/>
  <c r="Z426"/>
  <c r="U426"/>
  <c r="V426"/>
  <c r="X426"/>
  <c r="Y426"/>
  <c r="AE418"/>
  <c r="AF418"/>
  <c r="AD418"/>
  <c r="AG418"/>
  <c r="AH418"/>
  <c r="AC418"/>
  <c r="J429"/>
  <c r="F429"/>
  <c r="I429"/>
  <c r="H429"/>
  <c r="G429"/>
  <c r="AH425"/>
  <c r="AD425"/>
  <c r="AG425"/>
  <c r="AF425"/>
  <c r="AC425"/>
  <c r="AE425"/>
  <c r="Z421"/>
  <c r="V421"/>
  <c r="Y421"/>
  <c r="X421"/>
  <c r="U421"/>
  <c r="W421"/>
  <c r="Z416"/>
  <c r="V416"/>
  <c r="Y416"/>
  <c r="U416"/>
  <c r="W416"/>
  <c r="X416"/>
  <c r="Z412"/>
  <c r="V412"/>
  <c r="W412"/>
  <c r="U412"/>
  <c r="X412"/>
  <c r="Y412"/>
  <c r="Z408"/>
  <c r="V408"/>
  <c r="W408"/>
  <c r="Y408"/>
  <c r="U408"/>
  <c r="X408"/>
  <c r="J404"/>
  <c r="F404"/>
  <c r="G404"/>
  <c r="I404"/>
  <c r="H404"/>
  <c r="AH439"/>
  <c r="AD439"/>
  <c r="AE439"/>
  <c r="AF439"/>
  <c r="AG439"/>
  <c r="AC439"/>
  <c r="O430"/>
  <c r="R430"/>
  <c r="M430"/>
  <c r="N430"/>
  <c r="P430"/>
  <c r="Q430"/>
  <c r="W422"/>
  <c r="X422"/>
  <c r="Y422"/>
  <c r="Z422"/>
  <c r="U422"/>
  <c r="V422"/>
  <c r="O417"/>
  <c r="R417"/>
  <c r="M417"/>
  <c r="Q417"/>
  <c r="N417"/>
  <c r="P417"/>
  <c r="J435"/>
  <c r="F435"/>
  <c r="G435"/>
  <c r="H435"/>
  <c r="I435"/>
  <c r="O384"/>
  <c r="G388"/>
  <c r="O388"/>
  <c r="W396"/>
  <c r="K356"/>
  <c r="S356"/>
  <c r="AA356"/>
  <c r="K360"/>
  <c r="S360"/>
  <c r="AA360"/>
  <c r="K364"/>
  <c r="S364"/>
  <c r="AA364"/>
  <c r="K368"/>
  <c r="S368"/>
  <c r="AA368"/>
  <c r="K372"/>
  <c r="S372"/>
  <c r="AA372"/>
  <c r="K376"/>
  <c r="S376"/>
  <c r="AA376"/>
  <c r="K380"/>
  <c r="S380"/>
  <c r="AA380"/>
  <c r="K381"/>
  <c r="S381"/>
  <c r="AA381"/>
  <c r="F384"/>
  <c r="N384"/>
  <c r="R384"/>
  <c r="K385"/>
  <c r="S385"/>
  <c r="AA385"/>
  <c r="F388"/>
  <c r="J388"/>
  <c r="N388"/>
  <c r="R388"/>
  <c r="V392"/>
  <c r="Z392"/>
  <c r="AD392"/>
  <c r="V396"/>
  <c r="Z396"/>
  <c r="V400"/>
  <c r="Z400"/>
  <c r="F401"/>
  <c r="J401"/>
  <c r="AJ414"/>
  <c r="T421"/>
  <c r="T432"/>
  <c r="T402"/>
  <c r="AJ428"/>
  <c r="W409"/>
  <c r="X409"/>
  <c r="Z409"/>
  <c r="Y409"/>
  <c r="U409"/>
  <c r="V409"/>
  <c r="AI401"/>
  <c r="AA401"/>
  <c r="S401"/>
  <c r="I438"/>
  <c r="J438"/>
  <c r="F438"/>
  <c r="G438"/>
  <c r="H438"/>
  <c r="P419"/>
  <c r="N419"/>
  <c r="M419"/>
  <c r="O419"/>
  <c r="Q419"/>
  <c r="R419"/>
  <c r="G413"/>
  <c r="J413"/>
  <c r="H413"/>
  <c r="F413"/>
  <c r="I413"/>
  <c r="G409"/>
  <c r="F409"/>
  <c r="H409"/>
  <c r="J409"/>
  <c r="I409"/>
  <c r="G405"/>
  <c r="H405"/>
  <c r="F405"/>
  <c r="I405"/>
  <c r="J405"/>
  <c r="AH408"/>
  <c r="AD408"/>
  <c r="AE408"/>
  <c r="AG408"/>
  <c r="AF408"/>
  <c r="AC408"/>
  <c r="O426"/>
  <c r="P426"/>
  <c r="N426"/>
  <c r="Q426"/>
  <c r="R426"/>
  <c r="M426"/>
  <c r="W418"/>
  <c r="Z418"/>
  <c r="U418"/>
  <c r="V418"/>
  <c r="X418"/>
  <c r="Y418"/>
  <c r="AH412"/>
  <c r="AD412"/>
  <c r="AC412"/>
  <c r="AE412"/>
  <c r="AF412"/>
  <c r="AG412"/>
  <c r="R404"/>
  <c r="N404"/>
  <c r="O404"/>
  <c r="Q404"/>
  <c r="P404"/>
  <c r="M404"/>
  <c r="Z439"/>
  <c r="V439"/>
  <c r="W439"/>
  <c r="X439"/>
  <c r="U439"/>
  <c r="Y439"/>
  <c r="H419"/>
  <c r="I419"/>
  <c r="J419"/>
  <c r="G419"/>
  <c r="F419"/>
  <c r="G430"/>
  <c r="H430"/>
  <c r="I430"/>
  <c r="J430"/>
  <c r="F430"/>
  <c r="O422"/>
  <c r="R422"/>
  <c r="M422"/>
  <c r="N422"/>
  <c r="P422"/>
  <c r="Q422"/>
  <c r="G417"/>
  <c r="H417"/>
  <c r="F417"/>
  <c r="I417"/>
  <c r="J417"/>
  <c r="AH435"/>
  <c r="AD435"/>
  <c r="AE435"/>
  <c r="AF435"/>
  <c r="AC435"/>
  <c r="AG435"/>
  <c r="I384"/>
  <c r="M384"/>
  <c r="Q384"/>
  <c r="K386"/>
  <c r="S386"/>
  <c r="AA386"/>
  <c r="AI386"/>
  <c r="I388"/>
  <c r="M388"/>
  <c r="Q388"/>
  <c r="K390"/>
  <c r="S390"/>
  <c r="AA390"/>
  <c r="U392"/>
  <c r="Y392"/>
  <c r="AG392"/>
  <c r="K394"/>
  <c r="S394"/>
  <c r="AA394"/>
  <c r="AI394"/>
  <c r="Q396"/>
  <c r="U396"/>
  <c r="Y396"/>
  <c r="K398"/>
  <c r="S398"/>
  <c r="AA398"/>
  <c r="AI398"/>
  <c r="U400"/>
  <c r="Y400"/>
  <c r="I401"/>
  <c r="T437"/>
  <c r="AJ433"/>
  <c r="AJ420"/>
  <c r="T429"/>
  <c r="AJ431"/>
  <c r="W405"/>
  <c r="X405"/>
  <c r="V405"/>
  <c r="Y405"/>
  <c r="U405"/>
  <c r="Z405"/>
  <c r="Q438"/>
  <c r="M438"/>
  <c r="R438"/>
  <c r="N438"/>
  <c r="O438"/>
  <c r="P438"/>
  <c r="I434"/>
  <c r="J434"/>
  <c r="F434"/>
  <c r="G434"/>
  <c r="H434"/>
  <c r="AF427"/>
  <c r="AD427"/>
  <c r="AE427"/>
  <c r="AC427"/>
  <c r="AG427"/>
  <c r="AH427"/>
  <c r="AF419"/>
  <c r="AD419"/>
  <c r="AH419"/>
  <c r="AE419"/>
  <c r="AG419"/>
  <c r="AC419"/>
  <c r="O413"/>
  <c r="R413"/>
  <c r="P413"/>
  <c r="Q413"/>
  <c r="M413"/>
  <c r="N413"/>
  <c r="O409"/>
  <c r="P409"/>
  <c r="R409"/>
  <c r="Q409"/>
  <c r="M409"/>
  <c r="N409"/>
  <c r="O405"/>
  <c r="P405"/>
  <c r="N405"/>
  <c r="Q405"/>
  <c r="M405"/>
  <c r="R405"/>
  <c r="G426"/>
  <c r="J426"/>
  <c r="F426"/>
  <c r="H426"/>
  <c r="I426"/>
  <c r="O418"/>
  <c r="P418"/>
  <c r="N418"/>
  <c r="Q418"/>
  <c r="R418"/>
  <c r="M418"/>
  <c r="Z429"/>
  <c r="V429"/>
  <c r="Y429"/>
  <c r="X429"/>
  <c r="U429"/>
  <c r="W429"/>
  <c r="J421"/>
  <c r="F421"/>
  <c r="I421"/>
  <c r="H421"/>
  <c r="G421"/>
  <c r="J412"/>
  <c r="F412"/>
  <c r="I412"/>
  <c r="G412"/>
  <c r="H412"/>
  <c r="Z404"/>
  <c r="V404"/>
  <c r="W404"/>
  <c r="Y404"/>
  <c r="X404"/>
  <c r="U404"/>
  <c r="R439"/>
  <c r="N439"/>
  <c r="O439"/>
  <c r="P439"/>
  <c r="Q439"/>
  <c r="M439"/>
  <c r="J425"/>
  <c r="F425"/>
  <c r="G425"/>
  <c r="H425"/>
  <c r="I425"/>
  <c r="AE430"/>
  <c r="AH430"/>
  <c r="AC430"/>
  <c r="AD430"/>
  <c r="AF430"/>
  <c r="AG430"/>
  <c r="G422"/>
  <c r="H422"/>
  <c r="I422"/>
  <c r="F422"/>
  <c r="J422"/>
  <c r="AE417"/>
  <c r="AH417"/>
  <c r="AC417"/>
  <c r="AG417"/>
  <c r="AD417"/>
  <c r="AF417"/>
  <c r="Z435"/>
  <c r="V435"/>
  <c r="W435"/>
  <c r="X435"/>
  <c r="Y435"/>
  <c r="U435"/>
  <c r="W392"/>
  <c r="W400"/>
  <c r="K358"/>
  <c r="S358"/>
  <c r="AA358"/>
  <c r="AI358"/>
  <c r="K362"/>
  <c r="S362"/>
  <c r="AA362"/>
  <c r="AI362"/>
  <c r="K366"/>
  <c r="S366"/>
  <c r="AA366"/>
  <c r="AI366"/>
  <c r="K370"/>
  <c r="S370"/>
  <c r="AA370"/>
  <c r="AI370"/>
  <c r="K374"/>
  <c r="S374"/>
  <c r="AA374"/>
  <c r="AI374"/>
  <c r="K378"/>
  <c r="S378"/>
  <c r="AA378"/>
  <c r="AI378"/>
  <c r="K383"/>
  <c r="S383"/>
  <c r="AA383"/>
  <c r="AI383"/>
  <c r="K387"/>
  <c r="S387"/>
  <c r="AA387"/>
  <c r="AI387"/>
  <c r="K391"/>
  <c r="S391"/>
  <c r="AA391"/>
  <c r="AI391"/>
  <c r="M393"/>
  <c r="K395"/>
  <c r="S395"/>
  <c r="AA395"/>
  <c r="AI395"/>
  <c r="M397"/>
  <c r="U397"/>
  <c r="K399"/>
  <c r="S399"/>
  <c r="AA399"/>
  <c r="AI399"/>
  <c r="AJ438"/>
  <c r="L406"/>
  <c r="AS406" s="1"/>
  <c r="AB437"/>
  <c r="AJ423"/>
  <c r="E355"/>
  <c r="AI355" s="1"/>
  <c r="AE355" s="1"/>
  <c r="E354"/>
  <c r="K354" s="1"/>
  <c r="E353"/>
  <c r="E352"/>
  <c r="E351"/>
  <c r="AI351" s="1"/>
  <c r="AF351" s="1"/>
  <c r="E350"/>
  <c r="S350" s="1"/>
  <c r="E349"/>
  <c r="AA349" s="1"/>
  <c r="E348"/>
  <c r="E347"/>
  <c r="AI347" s="1"/>
  <c r="E346"/>
  <c r="AI346" s="1"/>
  <c r="AE346" s="1"/>
  <c r="E345"/>
  <c r="AI345" s="1"/>
  <c r="E344"/>
  <c r="E343"/>
  <c r="AI343" s="1"/>
  <c r="E342"/>
  <c r="AI342" s="1"/>
  <c r="AE342" s="1"/>
  <c r="E341"/>
  <c r="AI341" s="1"/>
  <c r="E340"/>
  <c r="E339"/>
  <c r="AI339" s="1"/>
  <c r="AF339" s="1"/>
  <c r="E338"/>
  <c r="AI338" s="1"/>
  <c r="AE338" s="1"/>
  <c r="E337"/>
  <c r="AI337" s="1"/>
  <c r="E336"/>
  <c r="AI336" s="1"/>
  <c r="AE336" s="1"/>
  <c r="E335"/>
  <c r="S335" s="1"/>
  <c r="E334"/>
  <c r="E333"/>
  <c r="AI333" s="1"/>
  <c r="AF333" s="1"/>
  <c r="E332"/>
  <c r="K332" s="1"/>
  <c r="G332" s="1"/>
  <c r="E331"/>
  <c r="AI331" s="1"/>
  <c r="E330"/>
  <c r="E329"/>
  <c r="AI329" s="1"/>
  <c r="E328"/>
  <c r="AA328" s="1"/>
  <c r="W328" s="1"/>
  <c r="E327"/>
  <c r="AI327" s="1"/>
  <c r="E326"/>
  <c r="E325"/>
  <c r="AI325" s="1"/>
  <c r="AF325" s="1"/>
  <c r="E324"/>
  <c r="AA324" s="1"/>
  <c r="W324" s="1"/>
  <c r="E323"/>
  <c r="S323" s="1"/>
  <c r="E322"/>
  <c r="E321"/>
  <c r="AI321" s="1"/>
  <c r="E320"/>
  <c r="K320" s="1"/>
  <c r="G320" s="1"/>
  <c r="E319"/>
  <c r="E318"/>
  <c r="E317"/>
  <c r="AI317" s="1"/>
  <c r="AF317" s="1"/>
  <c r="E316"/>
  <c r="AA316" s="1"/>
  <c r="W316" s="1"/>
  <c r="E315"/>
  <c r="E314"/>
  <c r="E313"/>
  <c r="AA313" s="1"/>
  <c r="E312"/>
  <c r="AA312" s="1"/>
  <c r="W312" s="1"/>
  <c r="E311"/>
  <c r="E310"/>
  <c r="E309"/>
  <c r="K309" s="1"/>
  <c r="G309" s="1"/>
  <c r="E308"/>
  <c r="AA308" s="1"/>
  <c r="E307"/>
  <c r="E306"/>
  <c r="E305"/>
  <c r="AA305" s="1"/>
  <c r="E304"/>
  <c r="E303"/>
  <c r="AI303" s="1"/>
  <c r="E302"/>
  <c r="AI302" s="1"/>
  <c r="E301"/>
  <c r="AA301" s="1"/>
  <c r="E300"/>
  <c r="AI300" s="1"/>
  <c r="AF300" s="1"/>
  <c r="E299"/>
  <c r="E298"/>
  <c r="E297"/>
  <c r="AI297" s="1"/>
  <c r="E296"/>
  <c r="K296" s="1"/>
  <c r="H296" s="1"/>
  <c r="E295"/>
  <c r="E294"/>
  <c r="E293"/>
  <c r="AI293" s="1"/>
  <c r="E292"/>
  <c r="K292" s="1"/>
  <c r="E291"/>
  <c r="E290"/>
  <c r="AA290" s="1"/>
  <c r="E289"/>
  <c r="K289" s="1"/>
  <c r="E288"/>
  <c r="S288" s="1"/>
  <c r="E287"/>
  <c r="E286"/>
  <c r="K286" s="1"/>
  <c r="E285"/>
  <c r="S285" s="1"/>
  <c r="E284"/>
  <c r="S284" s="1"/>
  <c r="P284" s="1"/>
  <c r="E283"/>
  <c r="E282"/>
  <c r="E281"/>
  <c r="AA281" s="1"/>
  <c r="J384" l="1"/>
  <c r="L384" s="1"/>
  <c r="AS384" s="1"/>
  <c r="V367"/>
  <c r="G384"/>
  <c r="L432"/>
  <c r="AS432" s="1"/>
  <c r="U367"/>
  <c r="T433"/>
  <c r="AD359"/>
  <c r="Q359"/>
  <c r="Z367"/>
  <c r="T420"/>
  <c r="AJ402"/>
  <c r="L433"/>
  <c r="AS433" s="1"/>
  <c r="L437"/>
  <c r="AS437" s="1"/>
  <c r="U388"/>
  <c r="AC384"/>
  <c r="F363"/>
  <c r="R363"/>
  <c r="W388"/>
  <c r="AG359"/>
  <c r="AJ359" s="1"/>
  <c r="Y367"/>
  <c r="N396"/>
  <c r="T406"/>
  <c r="AJ429"/>
  <c r="R396"/>
  <c r="O396"/>
  <c r="M396"/>
  <c r="L414"/>
  <c r="AS414" s="1"/>
  <c r="AB424"/>
  <c r="Y388"/>
  <c r="V388"/>
  <c r="Z384"/>
  <c r="AD371"/>
  <c r="AJ411"/>
  <c r="AB402"/>
  <c r="AE384"/>
  <c r="Z388"/>
  <c r="AB415"/>
  <c r="AE400"/>
  <c r="AC400"/>
  <c r="AF379"/>
  <c r="AH363"/>
  <c r="K355"/>
  <c r="H355" s="1"/>
  <c r="AG400"/>
  <c r="M392"/>
  <c r="AG388"/>
  <c r="L419"/>
  <c r="AS419" s="1"/>
  <c r="AD388"/>
  <c r="AE388"/>
  <c r="Q375"/>
  <c r="M367"/>
  <c r="AH379"/>
  <c r="T416"/>
  <c r="AB432"/>
  <c r="Q392"/>
  <c r="R392"/>
  <c r="AC375"/>
  <c r="R367"/>
  <c r="H363"/>
  <c r="AD379"/>
  <c r="L420"/>
  <c r="AS420" s="1"/>
  <c r="AJ421"/>
  <c r="L410"/>
  <c r="AS410" s="1"/>
  <c r="AJ406"/>
  <c r="L407"/>
  <c r="AS407" s="1"/>
  <c r="AB407"/>
  <c r="M400"/>
  <c r="AD396"/>
  <c r="O400"/>
  <c r="H379"/>
  <c r="H393"/>
  <c r="AB403"/>
  <c r="AB428"/>
  <c r="S305"/>
  <c r="P305" s="1"/>
  <c r="AA342"/>
  <c r="W342" s="1"/>
  <c r="Q400"/>
  <c r="N400"/>
  <c r="M379"/>
  <c r="M371"/>
  <c r="G393"/>
  <c r="T424"/>
  <c r="J393"/>
  <c r="AJ432"/>
  <c r="L428"/>
  <c r="AS428" s="1"/>
  <c r="AB406"/>
  <c r="AJ410"/>
  <c r="K285"/>
  <c r="I285" s="1"/>
  <c r="K335"/>
  <c r="I335" s="1"/>
  <c r="K338"/>
  <c r="G338" s="1"/>
  <c r="R400"/>
  <c r="AG367"/>
  <c r="M359"/>
  <c r="R371"/>
  <c r="F393"/>
  <c r="AG384"/>
  <c r="AH396"/>
  <c r="AH367"/>
  <c r="AI284"/>
  <c r="AF284" s="1"/>
  <c r="S301"/>
  <c r="Q301" s="1"/>
  <c r="K323"/>
  <c r="I323" s="1"/>
  <c r="AG396"/>
  <c r="AD400"/>
  <c r="AH388"/>
  <c r="AD384"/>
  <c r="O392"/>
  <c r="J379"/>
  <c r="AD367"/>
  <c r="AF367"/>
  <c r="R359"/>
  <c r="T359" s="1"/>
  <c r="N379"/>
  <c r="P379"/>
  <c r="N371"/>
  <c r="P371"/>
  <c r="T440"/>
  <c r="T410"/>
  <c r="AC396"/>
  <c r="I379"/>
  <c r="R379"/>
  <c r="AA284"/>
  <c r="X284" s="1"/>
  <c r="K297"/>
  <c r="I297" s="1"/>
  <c r="K346"/>
  <c r="G346" s="1"/>
  <c r="T393"/>
  <c r="AE396"/>
  <c r="I400"/>
  <c r="AB396"/>
  <c r="AC388"/>
  <c r="Y384"/>
  <c r="AH400"/>
  <c r="N392"/>
  <c r="L388"/>
  <c r="AS388" s="1"/>
  <c r="AH384"/>
  <c r="F379"/>
  <c r="AC367"/>
  <c r="N359"/>
  <c r="P359"/>
  <c r="Q379"/>
  <c r="AF371"/>
  <c r="Q371"/>
  <c r="AJ415"/>
  <c r="AJ437"/>
  <c r="L403"/>
  <c r="AS403" s="1"/>
  <c r="R375"/>
  <c r="AD363"/>
  <c r="P363"/>
  <c r="I359"/>
  <c r="S281"/>
  <c r="Q281" s="1"/>
  <c r="K284"/>
  <c r="H284" s="1"/>
  <c r="AI292"/>
  <c r="AF292" s="1"/>
  <c r="AA293"/>
  <c r="Y293" s="1"/>
  <c r="AA323"/>
  <c r="W323" s="1"/>
  <c r="AA335"/>
  <c r="W335" s="1"/>
  <c r="AA337"/>
  <c r="W337" s="1"/>
  <c r="K342"/>
  <c r="G342" s="1"/>
  <c r="AA350"/>
  <c r="Y350" s="1"/>
  <c r="U393"/>
  <c r="W384"/>
  <c r="AH375"/>
  <c r="N375"/>
  <c r="P375"/>
  <c r="N367"/>
  <c r="P367"/>
  <c r="I363"/>
  <c r="AJ376"/>
  <c r="AG379"/>
  <c r="F375"/>
  <c r="AF363"/>
  <c r="Q363"/>
  <c r="J359"/>
  <c r="T428"/>
  <c r="T407"/>
  <c r="H397"/>
  <c r="T411"/>
  <c r="J397"/>
  <c r="L427"/>
  <c r="AS427" s="1"/>
  <c r="Y393"/>
  <c r="V393"/>
  <c r="X393"/>
  <c r="Y397"/>
  <c r="AB397" s="1"/>
  <c r="X397"/>
  <c r="V397"/>
  <c r="AB420"/>
  <c r="AI349"/>
  <c r="AC349" s="1"/>
  <c r="N363"/>
  <c r="AB436"/>
  <c r="AA285"/>
  <c r="U285" s="1"/>
  <c r="S292"/>
  <c r="P292" s="1"/>
  <c r="K293"/>
  <c r="F293" s="1"/>
  <c r="AA297"/>
  <c r="Y297" s="1"/>
  <c r="K337"/>
  <c r="J337" s="1"/>
  <c r="AA338"/>
  <c r="W338" s="1"/>
  <c r="AA346"/>
  <c r="W346" s="1"/>
  <c r="K350"/>
  <c r="I350" s="1"/>
  <c r="AA355"/>
  <c r="Y355" s="1"/>
  <c r="U384"/>
  <c r="V384"/>
  <c r="AJ418"/>
  <c r="L439"/>
  <c r="AS439" s="1"/>
  <c r="AJ426"/>
  <c r="AD375"/>
  <c r="AF375"/>
  <c r="M375"/>
  <c r="AB371"/>
  <c r="Q367"/>
  <c r="J363"/>
  <c r="AC379"/>
  <c r="AG363"/>
  <c r="M363"/>
  <c r="F359"/>
  <c r="G397"/>
  <c r="F397"/>
  <c r="AB411"/>
  <c r="T436"/>
  <c r="AB414"/>
  <c r="W393"/>
  <c r="H292"/>
  <c r="G292"/>
  <c r="AG293"/>
  <c r="AD293"/>
  <c r="AE293"/>
  <c r="AH293"/>
  <c r="AF293"/>
  <c r="AG297"/>
  <c r="AD297"/>
  <c r="AE297"/>
  <c r="AF297"/>
  <c r="AH297"/>
  <c r="Q323"/>
  <c r="N323"/>
  <c r="O323"/>
  <c r="P323"/>
  <c r="R323"/>
  <c r="AF327"/>
  <c r="AE327"/>
  <c r="AH327"/>
  <c r="AD327"/>
  <c r="AF331"/>
  <c r="AE331"/>
  <c r="AD331"/>
  <c r="AH331"/>
  <c r="Q335"/>
  <c r="N335"/>
  <c r="R335"/>
  <c r="O335"/>
  <c r="P335"/>
  <c r="AF345"/>
  <c r="AH345"/>
  <c r="AD345"/>
  <c r="AE345"/>
  <c r="I354"/>
  <c r="F354"/>
  <c r="J354"/>
  <c r="G354"/>
  <c r="H354"/>
  <c r="Y281"/>
  <c r="V281"/>
  <c r="W281"/>
  <c r="X281"/>
  <c r="Z281"/>
  <c r="Q285"/>
  <c r="N285"/>
  <c r="O285"/>
  <c r="P285"/>
  <c r="R285"/>
  <c r="I289"/>
  <c r="F289"/>
  <c r="G289"/>
  <c r="J289"/>
  <c r="H289"/>
  <c r="Y301"/>
  <c r="V301"/>
  <c r="W301"/>
  <c r="X301"/>
  <c r="Z301"/>
  <c r="P288"/>
  <c r="O288"/>
  <c r="Y313"/>
  <c r="X313"/>
  <c r="W313"/>
  <c r="AF341"/>
  <c r="AH341"/>
  <c r="AD341"/>
  <c r="AE341"/>
  <c r="X349"/>
  <c r="V349"/>
  <c r="W349"/>
  <c r="Z349"/>
  <c r="V308"/>
  <c r="W308"/>
  <c r="AA300"/>
  <c r="X300" s="1"/>
  <c r="AI309"/>
  <c r="AE309" s="1"/>
  <c r="S320"/>
  <c r="O320" s="1"/>
  <c r="F323"/>
  <c r="S324"/>
  <c r="O324" s="1"/>
  <c r="S328"/>
  <c r="O328" s="1"/>
  <c r="S332"/>
  <c r="O332" s="1"/>
  <c r="K281"/>
  <c r="AI285"/>
  <c r="AC285" s="1"/>
  <c r="K288"/>
  <c r="H288" s="1"/>
  <c r="AI288"/>
  <c r="AF288" s="1"/>
  <c r="AA289"/>
  <c r="U289" s="1"/>
  <c r="AA292"/>
  <c r="X292" s="1"/>
  <c r="S293"/>
  <c r="M293" s="1"/>
  <c r="AA296"/>
  <c r="X296" s="1"/>
  <c r="S297"/>
  <c r="M297" s="1"/>
  <c r="S300"/>
  <c r="P300" s="1"/>
  <c r="K301"/>
  <c r="K305"/>
  <c r="H305" s="1"/>
  <c r="S308"/>
  <c r="R308" s="1"/>
  <c r="AI308"/>
  <c r="AC308" s="1"/>
  <c r="S312"/>
  <c r="O312" s="1"/>
  <c r="AI312"/>
  <c r="AE312" s="1"/>
  <c r="K313"/>
  <c r="J313" s="1"/>
  <c r="S316"/>
  <c r="O316" s="1"/>
  <c r="AI316"/>
  <c r="AE316" s="1"/>
  <c r="K317"/>
  <c r="J317" s="1"/>
  <c r="AI323"/>
  <c r="AC323" s="1"/>
  <c r="K327"/>
  <c r="I327" s="1"/>
  <c r="S327"/>
  <c r="AA327"/>
  <c r="U327" s="1"/>
  <c r="K331"/>
  <c r="I331" s="1"/>
  <c r="S331"/>
  <c r="M331" s="1"/>
  <c r="AA331"/>
  <c r="AI335"/>
  <c r="AC335" s="1"/>
  <c r="S337"/>
  <c r="Q337" s="1"/>
  <c r="AI350"/>
  <c r="AE350" s="1"/>
  <c r="AA354"/>
  <c r="U354" s="1"/>
  <c r="S355"/>
  <c r="M355" s="1"/>
  <c r="L412"/>
  <c r="AS412" s="1"/>
  <c r="AB429"/>
  <c r="T405"/>
  <c r="T413"/>
  <c r="L434"/>
  <c r="AS434" s="1"/>
  <c r="I396"/>
  <c r="T404"/>
  <c r="AJ412"/>
  <c r="L413"/>
  <c r="AS413" s="1"/>
  <c r="T419"/>
  <c r="L438"/>
  <c r="AS438" s="1"/>
  <c r="AH392"/>
  <c r="AE392"/>
  <c r="AB422"/>
  <c r="L404"/>
  <c r="AS404" s="1"/>
  <c r="AB416"/>
  <c r="L408"/>
  <c r="AS408" s="1"/>
  <c r="AB423"/>
  <c r="AB431"/>
  <c r="T423"/>
  <c r="T412"/>
  <c r="L416"/>
  <c r="AS416" s="1"/>
  <c r="AB413"/>
  <c r="L423"/>
  <c r="AS423" s="1"/>
  <c r="F371"/>
  <c r="H375"/>
  <c r="AG371"/>
  <c r="L367"/>
  <c r="AS367" s="1"/>
  <c r="T403"/>
  <c r="I389"/>
  <c r="F389"/>
  <c r="G389"/>
  <c r="H389"/>
  <c r="J389"/>
  <c r="AA288"/>
  <c r="X288" s="1"/>
  <c r="K300"/>
  <c r="I300" s="1"/>
  <c r="AA309"/>
  <c r="W309" s="1"/>
  <c r="AA320"/>
  <c r="W320" s="1"/>
  <c r="K324"/>
  <c r="G324" s="1"/>
  <c r="AA332"/>
  <c r="W332" s="1"/>
  <c r="K336"/>
  <c r="G336" s="1"/>
  <c r="AA336"/>
  <c r="W336" s="1"/>
  <c r="S338"/>
  <c r="O338" s="1"/>
  <c r="S342"/>
  <c r="O342" s="1"/>
  <c r="S346"/>
  <c r="O346" s="1"/>
  <c r="S354"/>
  <c r="M354" s="1"/>
  <c r="I392"/>
  <c r="F400"/>
  <c r="F396"/>
  <c r="F392"/>
  <c r="G396"/>
  <c r="H371"/>
  <c r="I375"/>
  <c r="AC371"/>
  <c r="L415"/>
  <c r="AS415" s="1"/>
  <c r="L440"/>
  <c r="AS440" s="1"/>
  <c r="Q389"/>
  <c r="R389"/>
  <c r="N389"/>
  <c r="P389"/>
  <c r="O389"/>
  <c r="AG397"/>
  <c r="AF397"/>
  <c r="AE397"/>
  <c r="AH397"/>
  <c r="AD397"/>
  <c r="AG393"/>
  <c r="AF393"/>
  <c r="AH393"/>
  <c r="AD393"/>
  <c r="AE393"/>
  <c r="Y389"/>
  <c r="X389"/>
  <c r="Z389"/>
  <c r="V389"/>
  <c r="W389"/>
  <c r="AI289"/>
  <c r="AC289" s="1"/>
  <c r="AI296"/>
  <c r="AF296" s="1"/>
  <c r="S309"/>
  <c r="O309" s="1"/>
  <c r="AI313"/>
  <c r="AD313" s="1"/>
  <c r="AI320"/>
  <c r="AE320" s="1"/>
  <c r="AI324"/>
  <c r="AE324" s="1"/>
  <c r="AI328"/>
  <c r="AE328" s="1"/>
  <c r="AI332"/>
  <c r="AE332" s="1"/>
  <c r="S336"/>
  <c r="O336" s="1"/>
  <c r="AI354"/>
  <c r="AI281"/>
  <c r="AC281" s="1"/>
  <c r="S289"/>
  <c r="M289" s="1"/>
  <c r="S296"/>
  <c r="P296" s="1"/>
  <c r="AI301"/>
  <c r="S313"/>
  <c r="N313" s="1"/>
  <c r="S317"/>
  <c r="N317" s="1"/>
  <c r="K328"/>
  <c r="G328" s="1"/>
  <c r="Z285"/>
  <c r="W293"/>
  <c r="K308"/>
  <c r="H308" s="1"/>
  <c r="K312"/>
  <c r="G312" s="1"/>
  <c r="K316"/>
  <c r="G316" s="1"/>
  <c r="AA317"/>
  <c r="Z317" s="1"/>
  <c r="G335"/>
  <c r="K341"/>
  <c r="I341" s="1"/>
  <c r="S341"/>
  <c r="Q341" s="1"/>
  <c r="AA341"/>
  <c r="K345"/>
  <c r="I345" s="1"/>
  <c r="S345"/>
  <c r="Q345" s="1"/>
  <c r="AA345"/>
  <c r="U345" s="1"/>
  <c r="K349"/>
  <c r="S349"/>
  <c r="Q349" s="1"/>
  <c r="T397"/>
  <c r="G400"/>
  <c r="G392"/>
  <c r="T418"/>
  <c r="AB405"/>
  <c r="AC392"/>
  <c r="J400"/>
  <c r="J396"/>
  <c r="J392"/>
  <c r="AB434"/>
  <c r="AB417"/>
  <c r="I371"/>
  <c r="J375"/>
  <c r="AH371"/>
  <c r="AC363"/>
  <c r="H359"/>
  <c r="L436"/>
  <c r="AS436" s="1"/>
  <c r="J286"/>
  <c r="F286"/>
  <c r="G286"/>
  <c r="I286"/>
  <c r="H286"/>
  <c r="AH303"/>
  <c r="AD303"/>
  <c r="AE303"/>
  <c r="AG303"/>
  <c r="AF303"/>
  <c r="AC303"/>
  <c r="Z290"/>
  <c r="V290"/>
  <c r="W290"/>
  <c r="Y290"/>
  <c r="X290"/>
  <c r="U290"/>
  <c r="AH302"/>
  <c r="AD302"/>
  <c r="AE302"/>
  <c r="AG302"/>
  <c r="AF302"/>
  <c r="AC302"/>
  <c r="Y305"/>
  <c r="X305"/>
  <c r="W305"/>
  <c r="Z305"/>
  <c r="U305"/>
  <c r="V305"/>
  <c r="AI322"/>
  <c r="AA322"/>
  <c r="S322"/>
  <c r="K322"/>
  <c r="AI330"/>
  <c r="AA330"/>
  <c r="S330"/>
  <c r="K330"/>
  <c r="H337"/>
  <c r="AI344"/>
  <c r="AA344"/>
  <c r="S344"/>
  <c r="K344"/>
  <c r="AG347"/>
  <c r="AC347"/>
  <c r="AH347"/>
  <c r="AD347"/>
  <c r="AE347"/>
  <c r="P350"/>
  <c r="Q350"/>
  <c r="M350"/>
  <c r="R350"/>
  <c r="N350"/>
  <c r="O391"/>
  <c r="P391"/>
  <c r="N391"/>
  <c r="Q391"/>
  <c r="M391"/>
  <c r="R391"/>
  <c r="O383"/>
  <c r="P383"/>
  <c r="R383"/>
  <c r="Q383"/>
  <c r="M383"/>
  <c r="N383"/>
  <c r="Y385"/>
  <c r="U385"/>
  <c r="X385"/>
  <c r="Z385"/>
  <c r="V385"/>
  <c r="W385"/>
  <c r="Q368"/>
  <c r="M368"/>
  <c r="R368"/>
  <c r="N368"/>
  <c r="O368"/>
  <c r="P368"/>
  <c r="AH361"/>
  <c r="AD361"/>
  <c r="AE361"/>
  <c r="AF361"/>
  <c r="AG361"/>
  <c r="AC361"/>
  <c r="AI306"/>
  <c r="AA306"/>
  <c r="S306"/>
  <c r="K306"/>
  <c r="AI310"/>
  <c r="AA310"/>
  <c r="S310"/>
  <c r="K310"/>
  <c r="X312"/>
  <c r="Y312"/>
  <c r="U312"/>
  <c r="Z312"/>
  <c r="V312"/>
  <c r="Q316"/>
  <c r="X324"/>
  <c r="Y324"/>
  <c r="U324"/>
  <c r="Z324"/>
  <c r="V324"/>
  <c r="H332"/>
  <c r="I332"/>
  <c r="J332"/>
  <c r="F332"/>
  <c r="AF336"/>
  <c r="AG336"/>
  <c r="AC336"/>
  <c r="AH336"/>
  <c r="AD336"/>
  <c r="H338"/>
  <c r="F338"/>
  <c r="AF342"/>
  <c r="AG342"/>
  <c r="AC342"/>
  <c r="AH342"/>
  <c r="AD342"/>
  <c r="I346"/>
  <c r="J346"/>
  <c r="Y346"/>
  <c r="AG351"/>
  <c r="AC351"/>
  <c r="AH351"/>
  <c r="AD351"/>
  <c r="AE351"/>
  <c r="AI353"/>
  <c r="AA353"/>
  <c r="S353"/>
  <c r="K353"/>
  <c r="AE374"/>
  <c r="AF374"/>
  <c r="AG374"/>
  <c r="AC374"/>
  <c r="AD374"/>
  <c r="AH374"/>
  <c r="G370"/>
  <c r="H370"/>
  <c r="I370"/>
  <c r="F370"/>
  <c r="J370"/>
  <c r="O366"/>
  <c r="P366"/>
  <c r="Q366"/>
  <c r="M366"/>
  <c r="N366"/>
  <c r="R366"/>
  <c r="R390"/>
  <c r="N390"/>
  <c r="Q390"/>
  <c r="O390"/>
  <c r="M390"/>
  <c r="P390"/>
  <c r="W401"/>
  <c r="X401"/>
  <c r="V401"/>
  <c r="Y401"/>
  <c r="U401"/>
  <c r="Z401"/>
  <c r="Y381"/>
  <c r="U381"/>
  <c r="Z381"/>
  <c r="V381"/>
  <c r="W381"/>
  <c r="X381"/>
  <c r="Q380"/>
  <c r="M380"/>
  <c r="R380"/>
  <c r="N380"/>
  <c r="O380"/>
  <c r="P380"/>
  <c r="Q364"/>
  <c r="M364"/>
  <c r="R364"/>
  <c r="N364"/>
  <c r="O364"/>
  <c r="P364"/>
  <c r="R357"/>
  <c r="N357"/>
  <c r="O357"/>
  <c r="P357"/>
  <c r="M357"/>
  <c r="Q357"/>
  <c r="AH373"/>
  <c r="AD373"/>
  <c r="AE373"/>
  <c r="AF373"/>
  <c r="AC373"/>
  <c r="AG373"/>
  <c r="AH365"/>
  <c r="AD365"/>
  <c r="AE365"/>
  <c r="AF365"/>
  <c r="AC365"/>
  <c r="AG365"/>
  <c r="O284"/>
  <c r="N284"/>
  <c r="R284"/>
  <c r="N288"/>
  <c r="R288"/>
  <c r="F292"/>
  <c r="J292"/>
  <c r="F296"/>
  <c r="J296"/>
  <c r="Z296"/>
  <c r="AD300"/>
  <c r="AH300"/>
  <c r="AF347"/>
  <c r="O350"/>
  <c r="AG333"/>
  <c r="AC333"/>
  <c r="AH333"/>
  <c r="AD333"/>
  <c r="AE333"/>
  <c r="AI307"/>
  <c r="AA307"/>
  <c r="S307"/>
  <c r="K307"/>
  <c r="X308"/>
  <c r="Y308"/>
  <c r="U308"/>
  <c r="I309"/>
  <c r="J309"/>
  <c r="F309"/>
  <c r="AI314"/>
  <c r="AA314"/>
  <c r="S314"/>
  <c r="K314"/>
  <c r="AG317"/>
  <c r="AC317"/>
  <c r="AH317"/>
  <c r="AD317"/>
  <c r="AE317"/>
  <c r="AI318"/>
  <c r="AA318"/>
  <c r="S318"/>
  <c r="K318"/>
  <c r="AG321"/>
  <c r="AC321"/>
  <c r="AH321"/>
  <c r="AD321"/>
  <c r="AE321"/>
  <c r="AI326"/>
  <c r="AA326"/>
  <c r="S326"/>
  <c r="K326"/>
  <c r="AG329"/>
  <c r="AC329"/>
  <c r="AH329"/>
  <c r="AD329"/>
  <c r="AE329"/>
  <c r="AI334"/>
  <c r="AA334"/>
  <c r="S334"/>
  <c r="K334"/>
  <c r="AF337"/>
  <c r="AG337"/>
  <c r="AC337"/>
  <c r="AH337"/>
  <c r="AD337"/>
  <c r="AI340"/>
  <c r="AA340"/>
  <c r="S340"/>
  <c r="K340"/>
  <c r="AG343"/>
  <c r="AC343"/>
  <c r="AH343"/>
  <c r="AD343"/>
  <c r="AE343"/>
  <c r="AI348"/>
  <c r="AA348"/>
  <c r="S348"/>
  <c r="K348"/>
  <c r="Z355"/>
  <c r="O399"/>
  <c r="R399"/>
  <c r="P399"/>
  <c r="Q399"/>
  <c r="M399"/>
  <c r="N399"/>
  <c r="W362"/>
  <c r="X362"/>
  <c r="Y362"/>
  <c r="U362"/>
  <c r="V362"/>
  <c r="Z362"/>
  <c r="R386"/>
  <c r="N386"/>
  <c r="O386"/>
  <c r="M386"/>
  <c r="P386"/>
  <c r="Q386"/>
  <c r="Q376"/>
  <c r="M376"/>
  <c r="R376"/>
  <c r="N376"/>
  <c r="O376"/>
  <c r="P376"/>
  <c r="Q360"/>
  <c r="M360"/>
  <c r="N360"/>
  <c r="R360"/>
  <c r="O360"/>
  <c r="P360"/>
  <c r="AH377"/>
  <c r="AD377"/>
  <c r="AE377"/>
  <c r="AF377"/>
  <c r="AG377"/>
  <c r="AC377"/>
  <c r="G296"/>
  <c r="Q284"/>
  <c r="M288"/>
  <c r="K290"/>
  <c r="S290"/>
  <c r="I292"/>
  <c r="K294"/>
  <c r="S294"/>
  <c r="AA294"/>
  <c r="U300"/>
  <c r="AC300"/>
  <c r="K302"/>
  <c r="AA302"/>
  <c r="K303"/>
  <c r="S303"/>
  <c r="AA303"/>
  <c r="AG325"/>
  <c r="AC325"/>
  <c r="AH325"/>
  <c r="AD325"/>
  <c r="AE325"/>
  <c r="Y337"/>
  <c r="AG339"/>
  <c r="AC339"/>
  <c r="AH339"/>
  <c r="AD339"/>
  <c r="AE339"/>
  <c r="AF355"/>
  <c r="AG355"/>
  <c r="AC355"/>
  <c r="AH355"/>
  <c r="AD355"/>
  <c r="G387"/>
  <c r="F387"/>
  <c r="H387"/>
  <c r="I387"/>
  <c r="J387"/>
  <c r="W378"/>
  <c r="X378"/>
  <c r="Y378"/>
  <c r="U378"/>
  <c r="V378"/>
  <c r="Z378"/>
  <c r="Z394"/>
  <c r="V394"/>
  <c r="W394"/>
  <c r="Y394"/>
  <c r="X394"/>
  <c r="U394"/>
  <c r="H316"/>
  <c r="X316"/>
  <c r="Y316"/>
  <c r="U316"/>
  <c r="Z316"/>
  <c r="V316"/>
  <c r="H320"/>
  <c r="I320"/>
  <c r="J320"/>
  <c r="F320"/>
  <c r="X328"/>
  <c r="Y328"/>
  <c r="U328"/>
  <c r="Z328"/>
  <c r="V328"/>
  <c r="AC332"/>
  <c r="AF338"/>
  <c r="AG338"/>
  <c r="AC338"/>
  <c r="AH338"/>
  <c r="AD338"/>
  <c r="J342"/>
  <c r="AF346"/>
  <c r="AG346"/>
  <c r="AC346"/>
  <c r="AH346"/>
  <c r="AD346"/>
  <c r="AI352"/>
  <c r="AA352"/>
  <c r="S352"/>
  <c r="K352"/>
  <c r="O395"/>
  <c r="R395"/>
  <c r="P395"/>
  <c r="Q395"/>
  <c r="M395"/>
  <c r="N395"/>
  <c r="AE358"/>
  <c r="AF358"/>
  <c r="AG358"/>
  <c r="AC358"/>
  <c r="AD358"/>
  <c r="AH358"/>
  <c r="Z398"/>
  <c r="V398"/>
  <c r="Y398"/>
  <c r="W398"/>
  <c r="X398"/>
  <c r="U398"/>
  <c r="Q372"/>
  <c r="M372"/>
  <c r="R372"/>
  <c r="N372"/>
  <c r="O372"/>
  <c r="P372"/>
  <c r="Q356"/>
  <c r="M356"/>
  <c r="N356"/>
  <c r="R356"/>
  <c r="O356"/>
  <c r="P356"/>
  <c r="R369"/>
  <c r="N369"/>
  <c r="O369"/>
  <c r="P369"/>
  <c r="Q369"/>
  <c r="M369"/>
  <c r="R382"/>
  <c r="N382"/>
  <c r="O382"/>
  <c r="P382"/>
  <c r="M382"/>
  <c r="Q382"/>
  <c r="AE300"/>
  <c r="K282"/>
  <c r="S282"/>
  <c r="AA282"/>
  <c r="AI282"/>
  <c r="M284"/>
  <c r="S286"/>
  <c r="AA286"/>
  <c r="AI286"/>
  <c r="Q288"/>
  <c r="AI290"/>
  <c r="AC292"/>
  <c r="AI294"/>
  <c r="I296"/>
  <c r="U296"/>
  <c r="K298"/>
  <c r="S298"/>
  <c r="AA298"/>
  <c r="AI298"/>
  <c r="Y300"/>
  <c r="AG300"/>
  <c r="S302"/>
  <c r="U281"/>
  <c r="K283"/>
  <c r="S283"/>
  <c r="AA283"/>
  <c r="AI283"/>
  <c r="M285"/>
  <c r="K287"/>
  <c r="S287"/>
  <c r="AA287"/>
  <c r="AI287"/>
  <c r="K291"/>
  <c r="S291"/>
  <c r="AA291"/>
  <c r="AI291"/>
  <c r="AC293"/>
  <c r="K295"/>
  <c r="S295"/>
  <c r="AA295"/>
  <c r="AI295"/>
  <c r="AC297"/>
  <c r="K299"/>
  <c r="S299"/>
  <c r="AA299"/>
  <c r="AI299"/>
  <c r="U301"/>
  <c r="AC301"/>
  <c r="K304"/>
  <c r="S304"/>
  <c r="AA304"/>
  <c r="AI304"/>
  <c r="AI305"/>
  <c r="Z308"/>
  <c r="H309"/>
  <c r="AF321"/>
  <c r="AF329"/>
  <c r="O337"/>
  <c r="AE337"/>
  <c r="AF343"/>
  <c r="W399"/>
  <c r="Z399"/>
  <c r="X399"/>
  <c r="Y399"/>
  <c r="U399"/>
  <c r="V399"/>
  <c r="W395"/>
  <c r="X395"/>
  <c r="Z395"/>
  <c r="Y395"/>
  <c r="U395"/>
  <c r="V395"/>
  <c r="W391"/>
  <c r="V391"/>
  <c r="X391"/>
  <c r="Y391"/>
  <c r="U391"/>
  <c r="Z391"/>
  <c r="O387"/>
  <c r="N387"/>
  <c r="P387"/>
  <c r="Q387"/>
  <c r="M387"/>
  <c r="R387"/>
  <c r="W383"/>
  <c r="Z383"/>
  <c r="V383"/>
  <c r="X383"/>
  <c r="Y383"/>
  <c r="U383"/>
  <c r="AE378"/>
  <c r="AF378"/>
  <c r="AG378"/>
  <c r="AC378"/>
  <c r="AH378"/>
  <c r="AD378"/>
  <c r="G374"/>
  <c r="H374"/>
  <c r="I374"/>
  <c r="J374"/>
  <c r="F374"/>
  <c r="O370"/>
  <c r="P370"/>
  <c r="Q370"/>
  <c r="M370"/>
  <c r="R370"/>
  <c r="N370"/>
  <c r="W366"/>
  <c r="X366"/>
  <c r="Y366"/>
  <c r="U366"/>
  <c r="Z366"/>
  <c r="V366"/>
  <c r="AE362"/>
  <c r="AF362"/>
  <c r="AG362"/>
  <c r="AC362"/>
  <c r="AH362"/>
  <c r="AD362"/>
  <c r="G358"/>
  <c r="H358"/>
  <c r="I358"/>
  <c r="J358"/>
  <c r="F358"/>
  <c r="AH398"/>
  <c r="AD398"/>
  <c r="AG398"/>
  <c r="AE398"/>
  <c r="AF398"/>
  <c r="AC398"/>
  <c r="AH394"/>
  <c r="AD394"/>
  <c r="AC394"/>
  <c r="AE394"/>
  <c r="AF394"/>
  <c r="AG394"/>
  <c r="Z390"/>
  <c r="V390"/>
  <c r="Y390"/>
  <c r="W390"/>
  <c r="X390"/>
  <c r="U390"/>
  <c r="Z386"/>
  <c r="V386"/>
  <c r="U386"/>
  <c r="W386"/>
  <c r="X386"/>
  <c r="Y386"/>
  <c r="O401"/>
  <c r="P401"/>
  <c r="R401"/>
  <c r="Q401"/>
  <c r="M401"/>
  <c r="N401"/>
  <c r="Y380"/>
  <c r="U380"/>
  <c r="Z380"/>
  <c r="V380"/>
  <c r="W380"/>
  <c r="X380"/>
  <c r="Y376"/>
  <c r="U376"/>
  <c r="Z376"/>
  <c r="V376"/>
  <c r="W376"/>
  <c r="X376"/>
  <c r="Y372"/>
  <c r="U372"/>
  <c r="Z372"/>
  <c r="V372"/>
  <c r="W372"/>
  <c r="X372"/>
  <c r="Y368"/>
  <c r="U368"/>
  <c r="V368"/>
  <c r="Z368"/>
  <c r="W368"/>
  <c r="X368"/>
  <c r="Y364"/>
  <c r="U364"/>
  <c r="V364"/>
  <c r="Z364"/>
  <c r="W364"/>
  <c r="X364"/>
  <c r="Y360"/>
  <c r="U360"/>
  <c r="Z360"/>
  <c r="V360"/>
  <c r="W360"/>
  <c r="X360"/>
  <c r="Y356"/>
  <c r="U356"/>
  <c r="V356"/>
  <c r="Z356"/>
  <c r="W356"/>
  <c r="X356"/>
  <c r="J357"/>
  <c r="F357"/>
  <c r="G357"/>
  <c r="H357"/>
  <c r="I357"/>
  <c r="Z377"/>
  <c r="V377"/>
  <c r="W377"/>
  <c r="X377"/>
  <c r="U377"/>
  <c r="Y377"/>
  <c r="J369"/>
  <c r="F369"/>
  <c r="G369"/>
  <c r="H369"/>
  <c r="I369"/>
  <c r="Z361"/>
  <c r="V361"/>
  <c r="W361"/>
  <c r="X361"/>
  <c r="U361"/>
  <c r="Y361"/>
  <c r="Z373"/>
  <c r="V373"/>
  <c r="W373"/>
  <c r="X373"/>
  <c r="Y373"/>
  <c r="U373"/>
  <c r="Z365"/>
  <c r="V365"/>
  <c r="W365"/>
  <c r="X365"/>
  <c r="Y365"/>
  <c r="U365"/>
  <c r="J382"/>
  <c r="F382"/>
  <c r="G382"/>
  <c r="H382"/>
  <c r="I382"/>
  <c r="K321"/>
  <c r="S321"/>
  <c r="AA321"/>
  <c r="M323"/>
  <c r="K325"/>
  <c r="S325"/>
  <c r="AA325"/>
  <c r="AC327"/>
  <c r="AG327"/>
  <c r="K329"/>
  <c r="S329"/>
  <c r="AA329"/>
  <c r="AC331"/>
  <c r="AG331"/>
  <c r="K333"/>
  <c r="S333"/>
  <c r="AA333"/>
  <c r="M335"/>
  <c r="K339"/>
  <c r="S339"/>
  <c r="AA339"/>
  <c r="AC341"/>
  <c r="AG341"/>
  <c r="K343"/>
  <c r="S343"/>
  <c r="AA343"/>
  <c r="AC345"/>
  <c r="AG345"/>
  <c r="K347"/>
  <c r="S347"/>
  <c r="AA347"/>
  <c r="U349"/>
  <c r="Y349"/>
  <c r="K351"/>
  <c r="S351"/>
  <c r="AA351"/>
  <c r="L425"/>
  <c r="AS425" s="1"/>
  <c r="AB404"/>
  <c r="AJ435"/>
  <c r="L430"/>
  <c r="AS430" s="1"/>
  <c r="AJ408"/>
  <c r="L405"/>
  <c r="AS405" s="1"/>
  <c r="AB409"/>
  <c r="L401"/>
  <c r="AS401" s="1"/>
  <c r="T388"/>
  <c r="T384"/>
  <c r="L435"/>
  <c r="AS435" s="1"/>
  <c r="AJ439"/>
  <c r="AB408"/>
  <c r="AJ425"/>
  <c r="L429"/>
  <c r="AS429" s="1"/>
  <c r="AJ413"/>
  <c r="T427"/>
  <c r="AJ422"/>
  <c r="AJ404"/>
  <c r="T425"/>
  <c r="AJ381"/>
  <c r="AB379"/>
  <c r="AJ380"/>
  <c r="AJ364"/>
  <c r="AJ389"/>
  <c r="AB359"/>
  <c r="AE399"/>
  <c r="AH399"/>
  <c r="AF399"/>
  <c r="AG399"/>
  <c r="AC399"/>
  <c r="AD399"/>
  <c r="AE395"/>
  <c r="AD395"/>
  <c r="AF395"/>
  <c r="AG395"/>
  <c r="AC395"/>
  <c r="AH395"/>
  <c r="AE391"/>
  <c r="AD391"/>
  <c r="AF391"/>
  <c r="AG391"/>
  <c r="AC391"/>
  <c r="AH391"/>
  <c r="W387"/>
  <c r="Z387"/>
  <c r="X387"/>
  <c r="V387"/>
  <c r="Y387"/>
  <c r="U387"/>
  <c r="AE383"/>
  <c r="AF383"/>
  <c r="AG383"/>
  <c r="AC383"/>
  <c r="AH383"/>
  <c r="AD383"/>
  <c r="G378"/>
  <c r="H378"/>
  <c r="I378"/>
  <c r="F378"/>
  <c r="J378"/>
  <c r="O374"/>
  <c r="P374"/>
  <c r="Q374"/>
  <c r="M374"/>
  <c r="N374"/>
  <c r="R374"/>
  <c r="W370"/>
  <c r="X370"/>
  <c r="Y370"/>
  <c r="U370"/>
  <c r="V370"/>
  <c r="Z370"/>
  <c r="AE366"/>
  <c r="AF366"/>
  <c r="AG366"/>
  <c r="AC366"/>
  <c r="AD366"/>
  <c r="AH366"/>
  <c r="G362"/>
  <c r="H362"/>
  <c r="I362"/>
  <c r="F362"/>
  <c r="J362"/>
  <c r="O358"/>
  <c r="P358"/>
  <c r="Q358"/>
  <c r="M358"/>
  <c r="N358"/>
  <c r="R358"/>
  <c r="J398"/>
  <c r="F398"/>
  <c r="I398"/>
  <c r="G398"/>
  <c r="H398"/>
  <c r="J394"/>
  <c r="F394"/>
  <c r="I394"/>
  <c r="G394"/>
  <c r="H394"/>
  <c r="AH386"/>
  <c r="AD386"/>
  <c r="AC386"/>
  <c r="AE386"/>
  <c r="AF386"/>
  <c r="AG386"/>
  <c r="I385"/>
  <c r="J385"/>
  <c r="F385"/>
  <c r="G385"/>
  <c r="H385"/>
  <c r="I381"/>
  <c r="J381"/>
  <c r="F381"/>
  <c r="G381"/>
  <c r="H381"/>
  <c r="AH357"/>
  <c r="AD357"/>
  <c r="AE357"/>
  <c r="AF357"/>
  <c r="AC357"/>
  <c r="AG357"/>
  <c r="R377"/>
  <c r="N377"/>
  <c r="O377"/>
  <c r="P377"/>
  <c r="Q377"/>
  <c r="M377"/>
  <c r="AH369"/>
  <c r="AD369"/>
  <c r="AE369"/>
  <c r="AF369"/>
  <c r="AG369"/>
  <c r="AC369"/>
  <c r="R361"/>
  <c r="N361"/>
  <c r="O361"/>
  <c r="P361"/>
  <c r="Q361"/>
  <c r="M361"/>
  <c r="R373"/>
  <c r="N373"/>
  <c r="O373"/>
  <c r="P373"/>
  <c r="M373"/>
  <c r="Q373"/>
  <c r="R365"/>
  <c r="N365"/>
  <c r="O365"/>
  <c r="P365"/>
  <c r="M365"/>
  <c r="Q365"/>
  <c r="AH382"/>
  <c r="AD382"/>
  <c r="AE382"/>
  <c r="AF382"/>
  <c r="AC382"/>
  <c r="AG382"/>
  <c r="V313"/>
  <c r="Z313"/>
  <c r="AJ417"/>
  <c r="L422"/>
  <c r="AS422" s="1"/>
  <c r="T439"/>
  <c r="AJ419"/>
  <c r="AJ427"/>
  <c r="T438"/>
  <c r="AB400"/>
  <c r="AB392"/>
  <c r="L417"/>
  <c r="AS417" s="1"/>
  <c r="AB439"/>
  <c r="AB418"/>
  <c r="T426"/>
  <c r="AB412"/>
  <c r="AB426"/>
  <c r="AJ405"/>
  <c r="AB430"/>
  <c r="T431"/>
  <c r="T408"/>
  <c r="L418"/>
  <c r="AS418" s="1"/>
  <c r="T434"/>
  <c r="AB363"/>
  <c r="G399"/>
  <c r="J399"/>
  <c r="H399"/>
  <c r="I399"/>
  <c r="F399"/>
  <c r="G395"/>
  <c r="J395"/>
  <c r="F395"/>
  <c r="H395"/>
  <c r="I395"/>
  <c r="G391"/>
  <c r="J391"/>
  <c r="H391"/>
  <c r="I391"/>
  <c r="F391"/>
  <c r="AE387"/>
  <c r="AH387"/>
  <c r="AF387"/>
  <c r="AG387"/>
  <c r="AC387"/>
  <c r="AD387"/>
  <c r="G383"/>
  <c r="H383"/>
  <c r="I383"/>
  <c r="F383"/>
  <c r="J383"/>
  <c r="O378"/>
  <c r="P378"/>
  <c r="Q378"/>
  <c r="M378"/>
  <c r="R378"/>
  <c r="N378"/>
  <c r="W374"/>
  <c r="X374"/>
  <c r="Y374"/>
  <c r="U374"/>
  <c r="Z374"/>
  <c r="V374"/>
  <c r="AE370"/>
  <c r="AF370"/>
  <c r="AG370"/>
  <c r="AC370"/>
  <c r="AH370"/>
  <c r="AD370"/>
  <c r="G366"/>
  <c r="H366"/>
  <c r="I366"/>
  <c r="J366"/>
  <c r="F366"/>
  <c r="O362"/>
  <c r="P362"/>
  <c r="Q362"/>
  <c r="M362"/>
  <c r="R362"/>
  <c r="N362"/>
  <c r="W358"/>
  <c r="X358"/>
  <c r="Y358"/>
  <c r="U358"/>
  <c r="Z358"/>
  <c r="V358"/>
  <c r="R398"/>
  <c r="N398"/>
  <c r="Q398"/>
  <c r="O398"/>
  <c r="P398"/>
  <c r="M398"/>
  <c r="R394"/>
  <c r="N394"/>
  <c r="Q394"/>
  <c r="O394"/>
  <c r="P394"/>
  <c r="M394"/>
  <c r="J390"/>
  <c r="F390"/>
  <c r="G390"/>
  <c r="H390"/>
  <c r="I390"/>
  <c r="J386"/>
  <c r="F386"/>
  <c r="I386"/>
  <c r="G386"/>
  <c r="H386"/>
  <c r="AE401"/>
  <c r="AF401"/>
  <c r="AH401"/>
  <c r="AD401"/>
  <c r="AG401"/>
  <c r="AC401"/>
  <c r="Q385"/>
  <c r="M385"/>
  <c r="R385"/>
  <c r="N385"/>
  <c r="P385"/>
  <c r="O385"/>
  <c r="Q381"/>
  <c r="M381"/>
  <c r="R381"/>
  <c r="N381"/>
  <c r="O381"/>
  <c r="P381"/>
  <c r="I380"/>
  <c r="J380"/>
  <c r="F380"/>
  <c r="G380"/>
  <c r="H380"/>
  <c r="I376"/>
  <c r="J376"/>
  <c r="F376"/>
  <c r="G376"/>
  <c r="H376"/>
  <c r="I372"/>
  <c r="J372"/>
  <c r="F372"/>
  <c r="G372"/>
  <c r="H372"/>
  <c r="I368"/>
  <c r="J368"/>
  <c r="F368"/>
  <c r="G368"/>
  <c r="H368"/>
  <c r="I364"/>
  <c r="J364"/>
  <c r="F364"/>
  <c r="G364"/>
  <c r="H364"/>
  <c r="I360"/>
  <c r="F360"/>
  <c r="J360"/>
  <c r="G360"/>
  <c r="H360"/>
  <c r="I356"/>
  <c r="J356"/>
  <c r="F356"/>
  <c r="G356"/>
  <c r="H356"/>
  <c r="Z357"/>
  <c r="V357"/>
  <c r="W357"/>
  <c r="X357"/>
  <c r="Y357"/>
  <c r="U357"/>
  <c r="J377"/>
  <c r="F377"/>
  <c r="G377"/>
  <c r="H377"/>
  <c r="I377"/>
  <c r="Z369"/>
  <c r="V369"/>
  <c r="W369"/>
  <c r="X369"/>
  <c r="U369"/>
  <c r="Y369"/>
  <c r="J361"/>
  <c r="F361"/>
  <c r="G361"/>
  <c r="H361"/>
  <c r="I361"/>
  <c r="J373"/>
  <c r="F373"/>
  <c r="G373"/>
  <c r="H373"/>
  <c r="I373"/>
  <c r="J365"/>
  <c r="F365"/>
  <c r="G365"/>
  <c r="H365"/>
  <c r="I365"/>
  <c r="Z382"/>
  <c r="V382"/>
  <c r="W382"/>
  <c r="X382"/>
  <c r="U382"/>
  <c r="Y382"/>
  <c r="K311"/>
  <c r="S311"/>
  <c r="AA311"/>
  <c r="AI311"/>
  <c r="U313"/>
  <c r="K315"/>
  <c r="S315"/>
  <c r="AA315"/>
  <c r="AI315"/>
  <c r="K319"/>
  <c r="S319"/>
  <c r="AA319"/>
  <c r="AI319"/>
  <c r="AB435"/>
  <c r="AJ430"/>
  <c r="L421"/>
  <c r="AS421" s="1"/>
  <c r="L426"/>
  <c r="AS426" s="1"/>
  <c r="T409"/>
  <c r="T422"/>
  <c r="L409"/>
  <c r="AS409" s="1"/>
  <c r="T417"/>
  <c r="T430"/>
  <c r="AB421"/>
  <c r="AJ409"/>
  <c r="T435"/>
  <c r="AB425"/>
  <c r="L431"/>
  <c r="AS431" s="1"/>
  <c r="AB438"/>
  <c r="AJ375"/>
  <c r="AJ368"/>
  <c r="AJ372"/>
  <c r="AJ356"/>
  <c r="AJ360"/>
  <c r="AJ390"/>
  <c r="AJ385"/>
  <c r="AB375"/>
  <c r="E280"/>
  <c r="AI280" s="1"/>
  <c r="AF280" s="1"/>
  <c r="E279"/>
  <c r="K279" s="1"/>
  <c r="E278"/>
  <c r="E277"/>
  <c r="AI277" s="1"/>
  <c r="E276"/>
  <c r="AI276" s="1"/>
  <c r="AF276" s="1"/>
  <c r="E275"/>
  <c r="AI275" s="1"/>
  <c r="E274"/>
  <c r="E273"/>
  <c r="AI273" s="1"/>
  <c r="E272"/>
  <c r="AA272" s="1"/>
  <c r="X272" s="1"/>
  <c r="E271"/>
  <c r="AI271" s="1"/>
  <c r="E270"/>
  <c r="E269"/>
  <c r="AI269" s="1"/>
  <c r="E268"/>
  <c r="AA268" s="1"/>
  <c r="X268" s="1"/>
  <c r="E267"/>
  <c r="AI267" s="1"/>
  <c r="E266"/>
  <c r="E265"/>
  <c r="AI265" s="1"/>
  <c r="E264"/>
  <c r="AA264" s="1"/>
  <c r="X264" s="1"/>
  <c r="E263"/>
  <c r="AI263" s="1"/>
  <c r="E262"/>
  <c r="E261"/>
  <c r="AI261" s="1"/>
  <c r="E260"/>
  <c r="AA260" s="1"/>
  <c r="X260" s="1"/>
  <c r="E259"/>
  <c r="AI259" s="1"/>
  <c r="E258"/>
  <c r="AI258" s="1"/>
  <c r="E257"/>
  <c r="AI257" s="1"/>
  <c r="E256"/>
  <c r="AA256" s="1"/>
  <c r="X256" s="1"/>
  <c r="E255"/>
  <c r="AI255" s="1"/>
  <c r="E254"/>
  <c r="E253"/>
  <c r="AI253" s="1"/>
  <c r="E252"/>
  <c r="AA252" s="1"/>
  <c r="X252" s="1"/>
  <c r="E251"/>
  <c r="AI251" s="1"/>
  <c r="E250"/>
  <c r="E249"/>
  <c r="AI249" s="1"/>
  <c r="E248"/>
  <c r="AA248" s="1"/>
  <c r="X248" s="1"/>
  <c r="E247"/>
  <c r="AI247" s="1"/>
  <c r="E246"/>
  <c r="E245"/>
  <c r="AI245" s="1"/>
  <c r="E244"/>
  <c r="AA244" s="1"/>
  <c r="X244" s="1"/>
  <c r="E243"/>
  <c r="AI243" s="1"/>
  <c r="E242"/>
  <c r="E241"/>
  <c r="AI241" s="1"/>
  <c r="E240"/>
  <c r="AA240" s="1"/>
  <c r="X240" s="1"/>
  <c r="E239"/>
  <c r="AI239" s="1"/>
  <c r="E238"/>
  <c r="E237"/>
  <c r="AI237" s="1"/>
  <c r="E236"/>
  <c r="AA236" s="1"/>
  <c r="X236" s="1"/>
  <c r="E235"/>
  <c r="AI235" s="1"/>
  <c r="E234"/>
  <c r="AI234" s="1"/>
  <c r="E233"/>
  <c r="AI233" s="1"/>
  <c r="E232"/>
  <c r="AA232" s="1"/>
  <c r="X232" s="1"/>
  <c r="E231"/>
  <c r="AI231" s="1"/>
  <c r="E230"/>
  <c r="E229"/>
  <c r="AI229" s="1"/>
  <c r="E228"/>
  <c r="AA228" s="1"/>
  <c r="X228" s="1"/>
  <c r="E227"/>
  <c r="AI227" s="1"/>
  <c r="E226"/>
  <c r="E225"/>
  <c r="AI225" s="1"/>
  <c r="E224"/>
  <c r="AA224" s="1"/>
  <c r="X224" s="1"/>
  <c r="E223"/>
  <c r="AI223" s="1"/>
  <c r="E222"/>
  <c r="AI222" s="1"/>
  <c r="E221"/>
  <c r="AI221" s="1"/>
  <c r="E220"/>
  <c r="AA220" s="1"/>
  <c r="X220" s="1"/>
  <c r="E219"/>
  <c r="AI219" s="1"/>
  <c r="E218"/>
  <c r="AI218" s="1"/>
  <c r="E217"/>
  <c r="AI217" s="1"/>
  <c r="E216"/>
  <c r="AA216" s="1"/>
  <c r="X216" s="1"/>
  <c r="E215"/>
  <c r="AI215" s="1"/>
  <c r="E214"/>
  <c r="AI214" s="1"/>
  <c r="E213"/>
  <c r="AI213" s="1"/>
  <c r="E212"/>
  <c r="AA212" s="1"/>
  <c r="X212" s="1"/>
  <c r="E211"/>
  <c r="AI211" s="1"/>
  <c r="E210"/>
  <c r="E209"/>
  <c r="AI209" s="1"/>
  <c r="E208"/>
  <c r="AA208" s="1"/>
  <c r="X208" s="1"/>
  <c r="R342" l="1"/>
  <c r="AB367"/>
  <c r="T363"/>
  <c r="M309"/>
  <c r="Y327"/>
  <c r="M349"/>
  <c r="I355"/>
  <c r="P309"/>
  <c r="U297"/>
  <c r="H335"/>
  <c r="Q308"/>
  <c r="P338"/>
  <c r="Q324"/>
  <c r="AD292"/>
  <c r="F346"/>
  <c r="I338"/>
  <c r="AG328"/>
  <c r="F337"/>
  <c r="L337" s="1"/>
  <c r="AS337" s="1"/>
  <c r="J297"/>
  <c r="F335"/>
  <c r="G350"/>
  <c r="U293"/>
  <c r="N338"/>
  <c r="M324"/>
  <c r="M300"/>
  <c r="AG292"/>
  <c r="U355"/>
  <c r="V300"/>
  <c r="AH292"/>
  <c r="AJ292" s="1"/>
  <c r="AE292"/>
  <c r="H346"/>
  <c r="J338"/>
  <c r="V332"/>
  <c r="G323"/>
  <c r="J335"/>
  <c r="AJ396"/>
  <c r="AJ367"/>
  <c r="T392"/>
  <c r="AD288"/>
  <c r="Y336"/>
  <c r="AF312"/>
  <c r="F317"/>
  <c r="AC324"/>
  <c r="T379"/>
  <c r="AB388"/>
  <c r="T396"/>
  <c r="J336"/>
  <c r="S248"/>
  <c r="P248" s="1"/>
  <c r="N305"/>
  <c r="AH349"/>
  <c r="O305"/>
  <c r="AC284"/>
  <c r="R305"/>
  <c r="AH284"/>
  <c r="T367"/>
  <c r="L397"/>
  <c r="AS397" s="1"/>
  <c r="AB384"/>
  <c r="T400"/>
  <c r="AJ400"/>
  <c r="V317"/>
  <c r="Q346"/>
  <c r="X320"/>
  <c r="N312"/>
  <c r="M305"/>
  <c r="U350"/>
  <c r="X338"/>
  <c r="M328"/>
  <c r="Z323"/>
  <c r="U317"/>
  <c r="AG284"/>
  <c r="G288"/>
  <c r="N346"/>
  <c r="AH350"/>
  <c r="Q305"/>
  <c r="Z350"/>
  <c r="N292"/>
  <c r="V338"/>
  <c r="I288"/>
  <c r="U342"/>
  <c r="AH332"/>
  <c r="J355"/>
  <c r="L355" s="1"/>
  <c r="AS355" s="1"/>
  <c r="N316"/>
  <c r="R301"/>
  <c r="L363"/>
  <c r="AS363" s="1"/>
  <c r="AC313"/>
  <c r="AH313"/>
  <c r="R313"/>
  <c r="AH308"/>
  <c r="Z342"/>
  <c r="AD332"/>
  <c r="AF332"/>
  <c r="F355"/>
  <c r="AF308"/>
  <c r="F288"/>
  <c r="F284"/>
  <c r="Q320"/>
  <c r="Z335"/>
  <c r="J285"/>
  <c r="AJ379"/>
  <c r="U335"/>
  <c r="G355"/>
  <c r="I284"/>
  <c r="AG332"/>
  <c r="AJ332" s="1"/>
  <c r="AG308"/>
  <c r="G284"/>
  <c r="P316"/>
  <c r="G285"/>
  <c r="AJ393"/>
  <c r="H285"/>
  <c r="AB393"/>
  <c r="K276"/>
  <c r="H276" s="1"/>
  <c r="K259"/>
  <c r="I259" s="1"/>
  <c r="K223"/>
  <c r="I223" s="1"/>
  <c r="N301"/>
  <c r="T375"/>
  <c r="T371"/>
  <c r="L379"/>
  <c r="AS379" s="1"/>
  <c r="L393"/>
  <c r="AS393" s="1"/>
  <c r="S244"/>
  <c r="P244" s="1"/>
  <c r="AA276"/>
  <c r="X276" s="1"/>
  <c r="V293"/>
  <c r="AB389"/>
  <c r="T389"/>
  <c r="W285"/>
  <c r="AJ388"/>
  <c r="AJ384"/>
  <c r="AA215"/>
  <c r="Y215" s="1"/>
  <c r="S264"/>
  <c r="P264" s="1"/>
  <c r="R317"/>
  <c r="AJ345"/>
  <c r="U323"/>
  <c r="W355"/>
  <c r="U288"/>
  <c r="O296"/>
  <c r="V342"/>
  <c r="X342"/>
  <c r="R324"/>
  <c r="V320"/>
  <c r="M296"/>
  <c r="V355"/>
  <c r="X355"/>
  <c r="J350"/>
  <c r="Z300"/>
  <c r="H324"/>
  <c r="M316"/>
  <c r="I312"/>
  <c r="I337"/>
  <c r="L359"/>
  <c r="AS359" s="1"/>
  <c r="P301"/>
  <c r="Z297"/>
  <c r="F285"/>
  <c r="K215"/>
  <c r="I215" s="1"/>
  <c r="S228"/>
  <c r="P228" s="1"/>
  <c r="K231"/>
  <c r="I231" s="1"/>
  <c r="M341"/>
  <c r="Q296"/>
  <c r="Y284"/>
  <c r="P346"/>
  <c r="Y342"/>
  <c r="I336"/>
  <c r="N324"/>
  <c r="P324"/>
  <c r="AG296"/>
  <c r="F350"/>
  <c r="M337"/>
  <c r="AD309"/>
  <c r="G337"/>
  <c r="AD284"/>
  <c r="W300"/>
  <c r="M336"/>
  <c r="R316"/>
  <c r="R355"/>
  <c r="AE284"/>
  <c r="V297"/>
  <c r="P332"/>
  <c r="V284"/>
  <c r="U346"/>
  <c r="I324"/>
  <c r="AA211"/>
  <c r="Y211" s="1"/>
  <c r="AA219"/>
  <c r="Y219" s="1"/>
  <c r="S260"/>
  <c r="P260" s="1"/>
  <c r="K263"/>
  <c r="I263" s="1"/>
  <c r="AB383"/>
  <c r="W350"/>
  <c r="AJ297"/>
  <c r="AC296"/>
  <c r="Z336"/>
  <c r="R332"/>
  <c r="AH324"/>
  <c r="AH312"/>
  <c r="V350"/>
  <c r="X350"/>
  <c r="H350"/>
  <c r="U309"/>
  <c r="I308"/>
  <c r="J300"/>
  <c r="N296"/>
  <c r="J288"/>
  <c r="Z284"/>
  <c r="J284"/>
  <c r="W284"/>
  <c r="R336"/>
  <c r="J324"/>
  <c r="AF320"/>
  <c r="W297"/>
  <c r="F297"/>
  <c r="L371"/>
  <c r="AS371" s="1"/>
  <c r="J323"/>
  <c r="H297"/>
  <c r="U336"/>
  <c r="F300"/>
  <c r="Z292"/>
  <c r="M320"/>
  <c r="K211"/>
  <c r="I211" s="1"/>
  <c r="K219"/>
  <c r="I219" s="1"/>
  <c r="S224"/>
  <c r="P224" s="1"/>
  <c r="K227"/>
  <c r="I227" s="1"/>
  <c r="S232"/>
  <c r="P232" s="1"/>
  <c r="K243"/>
  <c r="I243" s="1"/>
  <c r="S272"/>
  <c r="P272" s="1"/>
  <c r="K275"/>
  <c r="I275" s="1"/>
  <c r="Y345"/>
  <c r="Q331"/>
  <c r="M301"/>
  <c r="U284"/>
  <c r="G305"/>
  <c r="I342"/>
  <c r="V336"/>
  <c r="X336"/>
  <c r="N332"/>
  <c r="H328"/>
  <c r="AD312"/>
  <c r="P312"/>
  <c r="Y292"/>
  <c r="AJ377"/>
  <c r="R296"/>
  <c r="X332"/>
  <c r="F324"/>
  <c r="L324" s="1"/>
  <c r="AS324" s="1"/>
  <c r="AD320"/>
  <c r="AC316"/>
  <c r="H312"/>
  <c r="AJ347"/>
  <c r="O301"/>
  <c r="X297"/>
  <c r="H323"/>
  <c r="L389"/>
  <c r="AS389" s="1"/>
  <c r="L375"/>
  <c r="AS375" s="1"/>
  <c r="G297"/>
  <c r="N281"/>
  <c r="I293"/>
  <c r="H293"/>
  <c r="Z293"/>
  <c r="Y323"/>
  <c r="X323"/>
  <c r="V323"/>
  <c r="AA255"/>
  <c r="Y255" s="1"/>
  <c r="AJ300"/>
  <c r="AA267"/>
  <c r="U267" s="1"/>
  <c r="AJ383"/>
  <c r="M345"/>
  <c r="AJ327"/>
  <c r="AC288"/>
  <c r="Y320"/>
  <c r="AD350"/>
  <c r="AG309"/>
  <c r="R292"/>
  <c r="N342"/>
  <c r="Y338"/>
  <c r="S208"/>
  <c r="P208" s="1"/>
  <c r="S212"/>
  <c r="P212" s="1"/>
  <c r="S216"/>
  <c r="P216" s="1"/>
  <c r="S220"/>
  <c r="P220" s="1"/>
  <c r="AA231"/>
  <c r="X231" s="1"/>
  <c r="S240"/>
  <c r="P240" s="1"/>
  <c r="AA247"/>
  <c r="Y247" s="1"/>
  <c r="K251"/>
  <c r="G251" s="1"/>
  <c r="S256"/>
  <c r="P256" s="1"/>
  <c r="AA263"/>
  <c r="Z263" s="1"/>
  <c r="AA280"/>
  <c r="X280" s="1"/>
  <c r="M317"/>
  <c r="AB301"/>
  <c r="M281"/>
  <c r="AE296"/>
  <c r="M346"/>
  <c r="F342"/>
  <c r="F336"/>
  <c r="Q332"/>
  <c r="AD324"/>
  <c r="AF324"/>
  <c r="U320"/>
  <c r="AG312"/>
  <c r="M312"/>
  <c r="AG350"/>
  <c r="Z337"/>
  <c r="I305"/>
  <c r="Q292"/>
  <c r="AG288"/>
  <c r="AC309"/>
  <c r="F305"/>
  <c r="AD296"/>
  <c r="V288"/>
  <c r="AE288"/>
  <c r="Z346"/>
  <c r="Q342"/>
  <c r="U338"/>
  <c r="N336"/>
  <c r="P336"/>
  <c r="N328"/>
  <c r="P328"/>
  <c r="AC320"/>
  <c r="R320"/>
  <c r="AD316"/>
  <c r="AF316"/>
  <c r="AB312"/>
  <c r="J312"/>
  <c r="AJ363"/>
  <c r="L392"/>
  <c r="AS392" s="1"/>
  <c r="X293"/>
  <c r="AJ397"/>
  <c r="AJ371"/>
  <c r="L400"/>
  <c r="AS400" s="1"/>
  <c r="T285"/>
  <c r="T335"/>
  <c r="AG349"/>
  <c r="AD349"/>
  <c r="AF349"/>
  <c r="Y285"/>
  <c r="V285"/>
  <c r="X285"/>
  <c r="Y335"/>
  <c r="X335"/>
  <c r="V335"/>
  <c r="AA239"/>
  <c r="Y239" s="1"/>
  <c r="AA235"/>
  <c r="W235" s="1"/>
  <c r="K239"/>
  <c r="J239" s="1"/>
  <c r="AA251"/>
  <c r="Y251" s="1"/>
  <c r="K255"/>
  <c r="J255" s="1"/>
  <c r="H259"/>
  <c r="K271"/>
  <c r="G271" s="1"/>
  <c r="AJ401"/>
  <c r="L366"/>
  <c r="AS366" s="1"/>
  <c r="AJ369"/>
  <c r="AB387"/>
  <c r="J308"/>
  <c r="Q312"/>
  <c r="AF350"/>
  <c r="U337"/>
  <c r="Y288"/>
  <c r="AH288"/>
  <c r="W288"/>
  <c r="AJ351"/>
  <c r="P342"/>
  <c r="AJ336"/>
  <c r="R328"/>
  <c r="AG320"/>
  <c r="AH316"/>
  <c r="AA223"/>
  <c r="Z223" s="1"/>
  <c r="AA227"/>
  <c r="Y227" s="1"/>
  <c r="K235"/>
  <c r="F235" s="1"/>
  <c r="S236"/>
  <c r="P236" s="1"/>
  <c r="AA243"/>
  <c r="Y243" s="1"/>
  <c r="K247"/>
  <c r="J247" s="1"/>
  <c r="S252"/>
  <c r="P252" s="1"/>
  <c r="AA259"/>
  <c r="Y259" s="1"/>
  <c r="K267"/>
  <c r="F267" s="1"/>
  <c r="S268"/>
  <c r="P268" s="1"/>
  <c r="AA271"/>
  <c r="W271" s="1"/>
  <c r="AA275"/>
  <c r="Y275" s="1"/>
  <c r="K280"/>
  <c r="H280" s="1"/>
  <c r="M313"/>
  <c r="L361"/>
  <c r="AS361" s="1"/>
  <c r="L368"/>
  <c r="AS368" s="1"/>
  <c r="L390"/>
  <c r="AS390" s="1"/>
  <c r="AB358"/>
  <c r="T378"/>
  <c r="L391"/>
  <c r="AS391" s="1"/>
  <c r="L398"/>
  <c r="AS398" s="1"/>
  <c r="L378"/>
  <c r="AS378" s="1"/>
  <c r="AF309"/>
  <c r="AB281"/>
  <c r="M292"/>
  <c r="AJ346"/>
  <c r="R346"/>
  <c r="H342"/>
  <c r="H336"/>
  <c r="M332"/>
  <c r="AG324"/>
  <c r="Z320"/>
  <c r="AB320" s="1"/>
  <c r="L320"/>
  <c r="AS320" s="1"/>
  <c r="AC312"/>
  <c r="R312"/>
  <c r="AC350"/>
  <c r="V337"/>
  <c r="X337"/>
  <c r="AH309"/>
  <c r="J305"/>
  <c r="AH296"/>
  <c r="Z288"/>
  <c r="O292"/>
  <c r="AB381"/>
  <c r="V346"/>
  <c r="X346"/>
  <c r="M342"/>
  <c r="Z338"/>
  <c r="L338"/>
  <c r="AS338" s="1"/>
  <c r="Q336"/>
  <c r="Q328"/>
  <c r="AH320"/>
  <c r="N320"/>
  <c r="P320"/>
  <c r="AG316"/>
  <c r="F312"/>
  <c r="AJ392"/>
  <c r="J293"/>
  <c r="O281"/>
  <c r="P281"/>
  <c r="AE349"/>
  <c r="G293"/>
  <c r="R281"/>
  <c r="AG227"/>
  <c r="AD227"/>
  <c r="AE227"/>
  <c r="AF227"/>
  <c r="AH227"/>
  <c r="AG211"/>
  <c r="AD211"/>
  <c r="AE211"/>
  <c r="AF211"/>
  <c r="AH211"/>
  <c r="AG215"/>
  <c r="AD215"/>
  <c r="AE215"/>
  <c r="AF215"/>
  <c r="AH215"/>
  <c r="AG219"/>
  <c r="AD219"/>
  <c r="AE219"/>
  <c r="AF219"/>
  <c r="AH219"/>
  <c r="AG223"/>
  <c r="AD223"/>
  <c r="AE223"/>
  <c r="AF223"/>
  <c r="AH223"/>
  <c r="AG243"/>
  <c r="AD243"/>
  <c r="AE243"/>
  <c r="AH243"/>
  <c r="AF243"/>
  <c r="AG259"/>
  <c r="AD259"/>
  <c r="AE259"/>
  <c r="AH259"/>
  <c r="AF259"/>
  <c r="AG231"/>
  <c r="AD231"/>
  <c r="AE231"/>
  <c r="AF231"/>
  <c r="AH231"/>
  <c r="AG247"/>
  <c r="AD247"/>
  <c r="AE247"/>
  <c r="AH247"/>
  <c r="AF247"/>
  <c r="AG263"/>
  <c r="AD263"/>
  <c r="AE263"/>
  <c r="AF263"/>
  <c r="AH263"/>
  <c r="AG275"/>
  <c r="AD275"/>
  <c r="AE275"/>
  <c r="AF275"/>
  <c r="AH275"/>
  <c r="AG239"/>
  <c r="AD239"/>
  <c r="AE239"/>
  <c r="AH239"/>
  <c r="AF239"/>
  <c r="AG255"/>
  <c r="AD255"/>
  <c r="AE255"/>
  <c r="AF255"/>
  <c r="AH255"/>
  <c r="AG271"/>
  <c r="AD271"/>
  <c r="AE271"/>
  <c r="AF271"/>
  <c r="AH271"/>
  <c r="AG235"/>
  <c r="AD235"/>
  <c r="AE235"/>
  <c r="AH235"/>
  <c r="AF235"/>
  <c r="AG251"/>
  <c r="AD251"/>
  <c r="AE251"/>
  <c r="AH251"/>
  <c r="AF251"/>
  <c r="AG267"/>
  <c r="AD267"/>
  <c r="AH267"/>
  <c r="AE267"/>
  <c r="AF267"/>
  <c r="I279"/>
  <c r="F279"/>
  <c r="G279"/>
  <c r="J279"/>
  <c r="H279"/>
  <c r="H349"/>
  <c r="F349"/>
  <c r="G349"/>
  <c r="J349"/>
  <c r="X341"/>
  <c r="V341"/>
  <c r="W341"/>
  <c r="Z341"/>
  <c r="AG354"/>
  <c r="AE354"/>
  <c r="AF354"/>
  <c r="AH354"/>
  <c r="AD354"/>
  <c r="X331"/>
  <c r="W331"/>
  <c r="Z331"/>
  <c r="V331"/>
  <c r="P327"/>
  <c r="O327"/>
  <c r="R327"/>
  <c r="N327"/>
  <c r="I313"/>
  <c r="G313"/>
  <c r="H313"/>
  <c r="N308"/>
  <c r="O308"/>
  <c r="AG285"/>
  <c r="AF285"/>
  <c r="AE285"/>
  <c r="AH285"/>
  <c r="AD285"/>
  <c r="I281"/>
  <c r="H281"/>
  <c r="J281"/>
  <c r="G281"/>
  <c r="F281"/>
  <c r="P349"/>
  <c r="R349"/>
  <c r="N349"/>
  <c r="O349"/>
  <c r="H345"/>
  <c r="F345"/>
  <c r="G345"/>
  <c r="J345"/>
  <c r="Y317"/>
  <c r="W317"/>
  <c r="X317"/>
  <c r="AG301"/>
  <c r="AH301"/>
  <c r="AD301"/>
  <c r="AF301"/>
  <c r="AE301"/>
  <c r="AG313"/>
  <c r="AE313"/>
  <c r="AF313"/>
  <c r="AG289"/>
  <c r="AE289"/>
  <c r="AF289"/>
  <c r="AH289"/>
  <c r="AD289"/>
  <c r="X327"/>
  <c r="W327"/>
  <c r="Z327"/>
  <c r="V327"/>
  <c r="AD308"/>
  <c r="AE308"/>
  <c r="I301"/>
  <c r="H301"/>
  <c r="J301"/>
  <c r="G301"/>
  <c r="F301"/>
  <c r="AI279"/>
  <c r="AC279" s="1"/>
  <c r="K208"/>
  <c r="S211"/>
  <c r="M211" s="1"/>
  <c r="K212"/>
  <c r="J212" s="1"/>
  <c r="S215"/>
  <c r="M215" s="1"/>
  <c r="K216"/>
  <c r="I216" s="1"/>
  <c r="S219"/>
  <c r="M219" s="1"/>
  <c r="K220"/>
  <c r="J220" s="1"/>
  <c r="S223"/>
  <c r="M223" s="1"/>
  <c r="K224"/>
  <c r="J224" s="1"/>
  <c r="S227"/>
  <c r="M227" s="1"/>
  <c r="K228"/>
  <c r="J228" s="1"/>
  <c r="S231"/>
  <c r="K232"/>
  <c r="J232" s="1"/>
  <c r="S235"/>
  <c r="M235" s="1"/>
  <c r="K236"/>
  <c r="J236" s="1"/>
  <c r="S239"/>
  <c r="M239" s="1"/>
  <c r="K240"/>
  <c r="I240" s="1"/>
  <c r="S243"/>
  <c r="M243" s="1"/>
  <c r="K244"/>
  <c r="I244" s="1"/>
  <c r="S247"/>
  <c r="M247" s="1"/>
  <c r="K248"/>
  <c r="G248" s="1"/>
  <c r="S251"/>
  <c r="M251" s="1"/>
  <c r="K252"/>
  <c r="J252" s="1"/>
  <c r="S255"/>
  <c r="M255" s="1"/>
  <c r="K256"/>
  <c r="J256" s="1"/>
  <c r="S259"/>
  <c r="M259" s="1"/>
  <c r="K260"/>
  <c r="J260" s="1"/>
  <c r="S263"/>
  <c r="M263" s="1"/>
  <c r="K264"/>
  <c r="J264" s="1"/>
  <c r="S267"/>
  <c r="M267" s="1"/>
  <c r="K268"/>
  <c r="G268" s="1"/>
  <c r="S271"/>
  <c r="M271" s="1"/>
  <c r="Z271"/>
  <c r="K272"/>
  <c r="I272" s="1"/>
  <c r="S275"/>
  <c r="M275" s="1"/>
  <c r="W276"/>
  <c r="AA279"/>
  <c r="U279" s="1"/>
  <c r="S280"/>
  <c r="P280" s="1"/>
  <c r="X309"/>
  <c r="Q338"/>
  <c r="I328"/>
  <c r="I316"/>
  <c r="AJ343"/>
  <c r="R337"/>
  <c r="Z309"/>
  <c r="R309"/>
  <c r="M308"/>
  <c r="AJ333"/>
  <c r="N300"/>
  <c r="O300"/>
  <c r="T380"/>
  <c r="Y332"/>
  <c r="AC328"/>
  <c r="N355"/>
  <c r="P355"/>
  <c r="L396"/>
  <c r="AS396" s="1"/>
  <c r="L289"/>
  <c r="AS289" s="1"/>
  <c r="P345"/>
  <c r="R345"/>
  <c r="N345"/>
  <c r="O345"/>
  <c r="H341"/>
  <c r="F341"/>
  <c r="G341"/>
  <c r="J341"/>
  <c r="F308"/>
  <c r="G308"/>
  <c r="Q313"/>
  <c r="P313"/>
  <c r="O313"/>
  <c r="AG281"/>
  <c r="AH281"/>
  <c r="AD281"/>
  <c r="AF281"/>
  <c r="AE281"/>
  <c r="H331"/>
  <c r="G331"/>
  <c r="J331"/>
  <c r="F331"/>
  <c r="AG323"/>
  <c r="AF323"/>
  <c r="AH323"/>
  <c r="AD323"/>
  <c r="AE323"/>
  <c r="Q297"/>
  <c r="P297"/>
  <c r="R297"/>
  <c r="N297"/>
  <c r="O297"/>
  <c r="Q293"/>
  <c r="P293"/>
  <c r="R293"/>
  <c r="O293"/>
  <c r="N293"/>
  <c r="AI212"/>
  <c r="AF212" s="1"/>
  <c r="AI216"/>
  <c r="AF216" s="1"/>
  <c r="AI228"/>
  <c r="AG228" s="1"/>
  <c r="AI232"/>
  <c r="AF232" s="1"/>
  <c r="AI240"/>
  <c r="AF240" s="1"/>
  <c r="AI260"/>
  <c r="AF260" s="1"/>
  <c r="S276"/>
  <c r="N276" s="1"/>
  <c r="AC354"/>
  <c r="U341"/>
  <c r="U331"/>
  <c r="M327"/>
  <c r="L357"/>
  <c r="AS357" s="1"/>
  <c r="AB368"/>
  <c r="T370"/>
  <c r="AJ293"/>
  <c r="M338"/>
  <c r="J328"/>
  <c r="J316"/>
  <c r="Y296"/>
  <c r="T360"/>
  <c r="N337"/>
  <c r="P337"/>
  <c r="V309"/>
  <c r="N309"/>
  <c r="O355"/>
  <c r="R300"/>
  <c r="U332"/>
  <c r="AH328"/>
  <c r="Q355"/>
  <c r="X345"/>
  <c r="V345"/>
  <c r="W345"/>
  <c r="Z345"/>
  <c r="P341"/>
  <c r="R341"/>
  <c r="N341"/>
  <c r="O341"/>
  <c r="Q317"/>
  <c r="P317"/>
  <c r="O317"/>
  <c r="Q289"/>
  <c r="R289"/>
  <c r="N289"/>
  <c r="O289"/>
  <c r="P289"/>
  <c r="Q354"/>
  <c r="R354"/>
  <c r="N354"/>
  <c r="O354"/>
  <c r="P354"/>
  <c r="H300"/>
  <c r="G300"/>
  <c r="Y354"/>
  <c r="X354"/>
  <c r="W354"/>
  <c r="Z354"/>
  <c r="V354"/>
  <c r="AG335"/>
  <c r="AF335"/>
  <c r="AE335"/>
  <c r="AH335"/>
  <c r="AD335"/>
  <c r="P331"/>
  <c r="O331"/>
  <c r="N331"/>
  <c r="R331"/>
  <c r="H327"/>
  <c r="G327"/>
  <c r="J327"/>
  <c r="F327"/>
  <c r="I317"/>
  <c r="G317"/>
  <c r="H317"/>
  <c r="Y289"/>
  <c r="X289"/>
  <c r="W289"/>
  <c r="Z289"/>
  <c r="V289"/>
  <c r="AI208"/>
  <c r="AF208" s="1"/>
  <c r="AI220"/>
  <c r="AI224"/>
  <c r="AF224" s="1"/>
  <c r="AI236"/>
  <c r="AF236" s="1"/>
  <c r="AI244"/>
  <c r="AF244" s="1"/>
  <c r="AI248"/>
  <c r="AG248" s="1"/>
  <c r="AI252"/>
  <c r="AF252" s="1"/>
  <c r="AI256"/>
  <c r="AF256" s="1"/>
  <c r="AI264"/>
  <c r="AF264" s="1"/>
  <c r="AI268"/>
  <c r="AH268" s="1"/>
  <c r="AI272"/>
  <c r="AF272" s="1"/>
  <c r="S279"/>
  <c r="M279" s="1"/>
  <c r="W263"/>
  <c r="F313"/>
  <c r="I349"/>
  <c r="Y341"/>
  <c r="Y331"/>
  <c r="Q327"/>
  <c r="T323"/>
  <c r="T401"/>
  <c r="AB366"/>
  <c r="AB395"/>
  <c r="Q300"/>
  <c r="U292"/>
  <c r="W296"/>
  <c r="T369"/>
  <c r="R338"/>
  <c r="F328"/>
  <c r="F316"/>
  <c r="Y309"/>
  <c r="Q309"/>
  <c r="P308"/>
  <c r="V296"/>
  <c r="V292"/>
  <c r="L292"/>
  <c r="AS292" s="1"/>
  <c r="W292"/>
  <c r="Z332"/>
  <c r="AD328"/>
  <c r="AF328"/>
  <c r="T391"/>
  <c r="L354"/>
  <c r="AS354" s="1"/>
  <c r="AG277"/>
  <c r="AC277"/>
  <c r="AH277"/>
  <c r="AD277"/>
  <c r="AE277"/>
  <c r="AF277"/>
  <c r="AH214"/>
  <c r="AD214"/>
  <c r="AE214"/>
  <c r="AG214"/>
  <c r="AF214"/>
  <c r="AC214"/>
  <c r="AH218"/>
  <c r="AD218"/>
  <c r="AE218"/>
  <c r="AF218"/>
  <c r="AG218"/>
  <c r="AC218"/>
  <c r="AH222"/>
  <c r="AD222"/>
  <c r="AE222"/>
  <c r="AC222"/>
  <c r="AF222"/>
  <c r="AG222"/>
  <c r="AH234"/>
  <c r="AD234"/>
  <c r="AE234"/>
  <c r="AF234"/>
  <c r="AG234"/>
  <c r="AC234"/>
  <c r="AH258"/>
  <c r="AD258"/>
  <c r="AE258"/>
  <c r="AG258"/>
  <c r="AF258"/>
  <c r="AC258"/>
  <c r="AG209"/>
  <c r="AC209"/>
  <c r="AD209"/>
  <c r="AH209"/>
  <c r="AE209"/>
  <c r="AF209"/>
  <c r="AG213"/>
  <c r="AC213"/>
  <c r="AH213"/>
  <c r="AD213"/>
  <c r="AF213"/>
  <c r="AE213"/>
  <c r="AG217"/>
  <c r="AC217"/>
  <c r="AH217"/>
  <c r="AD217"/>
  <c r="AF217"/>
  <c r="AE217"/>
  <c r="AG221"/>
  <c r="AC221"/>
  <c r="AH221"/>
  <c r="AD221"/>
  <c r="AE221"/>
  <c r="AF221"/>
  <c r="AG225"/>
  <c r="AC225"/>
  <c r="AH225"/>
  <c r="AD225"/>
  <c r="AE225"/>
  <c r="AF225"/>
  <c r="AG229"/>
  <c r="AC229"/>
  <c r="AD229"/>
  <c r="AH229"/>
  <c r="AF229"/>
  <c r="AE229"/>
  <c r="AG233"/>
  <c r="AC233"/>
  <c r="AH233"/>
  <c r="AD233"/>
  <c r="AE233"/>
  <c r="AF233"/>
  <c r="AG237"/>
  <c r="AC237"/>
  <c r="AH237"/>
  <c r="AF237"/>
  <c r="AD237"/>
  <c r="AE237"/>
  <c r="AG241"/>
  <c r="AC241"/>
  <c r="AD241"/>
  <c r="AH241"/>
  <c r="AF241"/>
  <c r="AE241"/>
  <c r="AG245"/>
  <c r="AC245"/>
  <c r="AD245"/>
  <c r="AH245"/>
  <c r="AF245"/>
  <c r="AE245"/>
  <c r="AG249"/>
  <c r="AC249"/>
  <c r="AH249"/>
  <c r="AD249"/>
  <c r="AF249"/>
  <c r="AE249"/>
  <c r="AG253"/>
  <c r="AC253"/>
  <c r="AH253"/>
  <c r="AD253"/>
  <c r="AE253"/>
  <c r="AF253"/>
  <c r="AG257"/>
  <c r="AC257"/>
  <c r="AD257"/>
  <c r="AH257"/>
  <c r="AE257"/>
  <c r="AF257"/>
  <c r="AG261"/>
  <c r="AC261"/>
  <c r="AD261"/>
  <c r="AH261"/>
  <c r="AF261"/>
  <c r="AE261"/>
  <c r="AG265"/>
  <c r="AC265"/>
  <c r="AD265"/>
  <c r="AH265"/>
  <c r="AE265"/>
  <c r="AF265"/>
  <c r="AG269"/>
  <c r="AC269"/>
  <c r="AH269"/>
  <c r="AD269"/>
  <c r="AE269"/>
  <c r="AF269"/>
  <c r="AG273"/>
  <c r="AC273"/>
  <c r="AH273"/>
  <c r="AD273"/>
  <c r="AE273"/>
  <c r="AF273"/>
  <c r="Y347"/>
  <c r="U347"/>
  <c r="Z347"/>
  <c r="V347"/>
  <c r="W347"/>
  <c r="X347"/>
  <c r="I339"/>
  <c r="J339"/>
  <c r="F339"/>
  <c r="G339"/>
  <c r="H339"/>
  <c r="Y329"/>
  <c r="U329"/>
  <c r="Z329"/>
  <c r="V329"/>
  <c r="W329"/>
  <c r="X329"/>
  <c r="Q325"/>
  <c r="M325"/>
  <c r="R325"/>
  <c r="N325"/>
  <c r="O325"/>
  <c r="P325"/>
  <c r="AE304"/>
  <c r="AD304"/>
  <c r="AF304"/>
  <c r="AG304"/>
  <c r="AC304"/>
  <c r="AH304"/>
  <c r="AE291"/>
  <c r="AF291"/>
  <c r="AH291"/>
  <c r="AG291"/>
  <c r="AC291"/>
  <c r="AD291"/>
  <c r="AE283"/>
  <c r="AF283"/>
  <c r="AH283"/>
  <c r="AD283"/>
  <c r="AG283"/>
  <c r="AC283"/>
  <c r="R302"/>
  <c r="N302"/>
  <c r="O302"/>
  <c r="Q302"/>
  <c r="M302"/>
  <c r="P302"/>
  <c r="J298"/>
  <c r="F298"/>
  <c r="I298"/>
  <c r="G298"/>
  <c r="H298"/>
  <c r="R303"/>
  <c r="N303"/>
  <c r="Q303"/>
  <c r="O303"/>
  <c r="M303"/>
  <c r="P303"/>
  <c r="Z348"/>
  <c r="V348"/>
  <c r="W348"/>
  <c r="X348"/>
  <c r="U348"/>
  <c r="Y348"/>
  <c r="J340"/>
  <c r="F340"/>
  <c r="G340"/>
  <c r="H340"/>
  <c r="I340"/>
  <c r="AH326"/>
  <c r="AD326"/>
  <c r="AE326"/>
  <c r="AF326"/>
  <c r="AG326"/>
  <c r="AC326"/>
  <c r="R318"/>
  <c r="N318"/>
  <c r="O318"/>
  <c r="P318"/>
  <c r="Q318"/>
  <c r="M318"/>
  <c r="G307"/>
  <c r="H307"/>
  <c r="J307"/>
  <c r="I307"/>
  <c r="F307"/>
  <c r="R353"/>
  <c r="N353"/>
  <c r="O353"/>
  <c r="P353"/>
  <c r="M353"/>
  <c r="Q353"/>
  <c r="R310"/>
  <c r="N310"/>
  <c r="O310"/>
  <c r="Q310"/>
  <c r="P310"/>
  <c r="M310"/>
  <c r="Z344"/>
  <c r="V344"/>
  <c r="W344"/>
  <c r="X344"/>
  <c r="Y344"/>
  <c r="U344"/>
  <c r="R330"/>
  <c r="N330"/>
  <c r="O330"/>
  <c r="P330"/>
  <c r="M330"/>
  <c r="Q330"/>
  <c r="W232"/>
  <c r="O248"/>
  <c r="W248"/>
  <c r="W252"/>
  <c r="W260"/>
  <c r="W272"/>
  <c r="AE276"/>
  <c r="AE280"/>
  <c r="AE315"/>
  <c r="AF315"/>
  <c r="AG315"/>
  <c r="AC315"/>
  <c r="AD315"/>
  <c r="AH315"/>
  <c r="AE311"/>
  <c r="AF311"/>
  <c r="AG311"/>
  <c r="AC311"/>
  <c r="AD311"/>
  <c r="AH311"/>
  <c r="I351"/>
  <c r="J351"/>
  <c r="F351"/>
  <c r="G351"/>
  <c r="H351"/>
  <c r="Q343"/>
  <c r="M343"/>
  <c r="R343"/>
  <c r="N343"/>
  <c r="O343"/>
  <c r="P343"/>
  <c r="I321"/>
  <c r="J321"/>
  <c r="F321"/>
  <c r="G321"/>
  <c r="H321"/>
  <c r="AE299"/>
  <c r="AF299"/>
  <c r="AD299"/>
  <c r="AG299"/>
  <c r="AC299"/>
  <c r="AH299"/>
  <c r="AE295"/>
  <c r="AF295"/>
  <c r="AD295"/>
  <c r="AG295"/>
  <c r="AC295"/>
  <c r="AH295"/>
  <c r="AE287"/>
  <c r="AF287"/>
  <c r="AD287"/>
  <c r="AG287"/>
  <c r="AC287"/>
  <c r="AH287"/>
  <c r="Z286"/>
  <c r="V286"/>
  <c r="W286"/>
  <c r="U286"/>
  <c r="X286"/>
  <c r="Y286"/>
  <c r="Z282"/>
  <c r="V282"/>
  <c r="Y282"/>
  <c r="W282"/>
  <c r="X282"/>
  <c r="U282"/>
  <c r="R352"/>
  <c r="N352"/>
  <c r="O352"/>
  <c r="P352"/>
  <c r="Q352"/>
  <c r="M352"/>
  <c r="Z294"/>
  <c r="V294"/>
  <c r="W294"/>
  <c r="U294"/>
  <c r="X294"/>
  <c r="Y294"/>
  <c r="J290"/>
  <c r="F290"/>
  <c r="G290"/>
  <c r="H290"/>
  <c r="I290"/>
  <c r="R334"/>
  <c r="N334"/>
  <c r="O334"/>
  <c r="P334"/>
  <c r="Q334"/>
  <c r="M334"/>
  <c r="AH314"/>
  <c r="AD314"/>
  <c r="AE314"/>
  <c r="AF314"/>
  <c r="AG314"/>
  <c r="AC314"/>
  <c r="J306"/>
  <c r="F306"/>
  <c r="G306"/>
  <c r="I306"/>
  <c r="H306"/>
  <c r="J322"/>
  <c r="F322"/>
  <c r="G322"/>
  <c r="H322"/>
  <c r="I322"/>
  <c r="O319"/>
  <c r="P319"/>
  <c r="Q319"/>
  <c r="M319"/>
  <c r="N319"/>
  <c r="R319"/>
  <c r="G315"/>
  <c r="H315"/>
  <c r="I315"/>
  <c r="F315"/>
  <c r="J315"/>
  <c r="G311"/>
  <c r="H311"/>
  <c r="I311"/>
  <c r="F311"/>
  <c r="J311"/>
  <c r="Q351"/>
  <c r="M351"/>
  <c r="R351"/>
  <c r="N351"/>
  <c r="O351"/>
  <c r="P351"/>
  <c r="Y343"/>
  <c r="U343"/>
  <c r="Z343"/>
  <c r="V343"/>
  <c r="W343"/>
  <c r="X343"/>
  <c r="Q339"/>
  <c r="M339"/>
  <c r="R339"/>
  <c r="N339"/>
  <c r="O339"/>
  <c r="P339"/>
  <c r="I333"/>
  <c r="J333"/>
  <c r="F333"/>
  <c r="G333"/>
  <c r="H333"/>
  <c r="Y325"/>
  <c r="U325"/>
  <c r="Z325"/>
  <c r="V325"/>
  <c r="W325"/>
  <c r="X325"/>
  <c r="Q321"/>
  <c r="M321"/>
  <c r="R321"/>
  <c r="N321"/>
  <c r="O321"/>
  <c r="P321"/>
  <c r="AG305"/>
  <c r="AC305"/>
  <c r="AD305"/>
  <c r="AH305"/>
  <c r="AE305"/>
  <c r="AF305"/>
  <c r="G304"/>
  <c r="F304"/>
  <c r="H304"/>
  <c r="J304"/>
  <c r="I304"/>
  <c r="G299"/>
  <c r="H299"/>
  <c r="J299"/>
  <c r="I299"/>
  <c r="F299"/>
  <c r="G295"/>
  <c r="H295"/>
  <c r="F295"/>
  <c r="I295"/>
  <c r="J295"/>
  <c r="G291"/>
  <c r="H291"/>
  <c r="F291"/>
  <c r="J291"/>
  <c r="I291"/>
  <c r="G287"/>
  <c r="H287"/>
  <c r="F287"/>
  <c r="I287"/>
  <c r="J287"/>
  <c r="G283"/>
  <c r="H283"/>
  <c r="F283"/>
  <c r="J283"/>
  <c r="I283"/>
  <c r="R298"/>
  <c r="N298"/>
  <c r="O298"/>
  <c r="Q298"/>
  <c r="P298"/>
  <c r="M298"/>
  <c r="AH286"/>
  <c r="AD286"/>
  <c r="AE286"/>
  <c r="AC286"/>
  <c r="AG286"/>
  <c r="AF286"/>
  <c r="AH282"/>
  <c r="AD282"/>
  <c r="AE282"/>
  <c r="AC282"/>
  <c r="AF282"/>
  <c r="AG282"/>
  <c r="J352"/>
  <c r="F352"/>
  <c r="G352"/>
  <c r="H352"/>
  <c r="I352"/>
  <c r="Z303"/>
  <c r="V303"/>
  <c r="Y303"/>
  <c r="W303"/>
  <c r="X303"/>
  <c r="U303"/>
  <c r="J302"/>
  <c r="F302"/>
  <c r="G302"/>
  <c r="H302"/>
  <c r="I302"/>
  <c r="R290"/>
  <c r="N290"/>
  <c r="O290"/>
  <c r="M290"/>
  <c r="Q290"/>
  <c r="P290"/>
  <c r="R348"/>
  <c r="N348"/>
  <c r="O348"/>
  <c r="P348"/>
  <c r="Q348"/>
  <c r="M348"/>
  <c r="AH340"/>
  <c r="AD340"/>
  <c r="AE340"/>
  <c r="AF340"/>
  <c r="AG340"/>
  <c r="AC340"/>
  <c r="J334"/>
  <c r="F334"/>
  <c r="G334"/>
  <c r="H334"/>
  <c r="I334"/>
  <c r="Z326"/>
  <c r="V326"/>
  <c r="W326"/>
  <c r="X326"/>
  <c r="U326"/>
  <c r="Y326"/>
  <c r="J318"/>
  <c r="F318"/>
  <c r="G318"/>
  <c r="H318"/>
  <c r="I318"/>
  <c r="Z314"/>
  <c r="V314"/>
  <c r="W314"/>
  <c r="X314"/>
  <c r="U314"/>
  <c r="Y314"/>
  <c r="AE307"/>
  <c r="AF307"/>
  <c r="AH307"/>
  <c r="AC307"/>
  <c r="AD307"/>
  <c r="AG307"/>
  <c r="J353"/>
  <c r="F353"/>
  <c r="G353"/>
  <c r="H353"/>
  <c r="I353"/>
  <c r="J310"/>
  <c r="F310"/>
  <c r="G310"/>
  <c r="I310"/>
  <c r="H310"/>
  <c r="AH306"/>
  <c r="AD306"/>
  <c r="AE306"/>
  <c r="AG306"/>
  <c r="AF306"/>
  <c r="AC306"/>
  <c r="R344"/>
  <c r="N344"/>
  <c r="O344"/>
  <c r="P344"/>
  <c r="M344"/>
  <c r="Q344"/>
  <c r="J330"/>
  <c r="F330"/>
  <c r="G330"/>
  <c r="H330"/>
  <c r="I330"/>
  <c r="AH322"/>
  <c r="AD322"/>
  <c r="AE322"/>
  <c r="AF322"/>
  <c r="AC322"/>
  <c r="AG322"/>
  <c r="W212"/>
  <c r="W224"/>
  <c r="W244"/>
  <c r="W268"/>
  <c r="AB308"/>
  <c r="V208"/>
  <c r="Z208"/>
  <c r="K209"/>
  <c r="S209"/>
  <c r="AA209"/>
  <c r="AC211"/>
  <c r="V212"/>
  <c r="Z212"/>
  <c r="K213"/>
  <c r="S213"/>
  <c r="AA213"/>
  <c r="AC215"/>
  <c r="V216"/>
  <c r="Z216"/>
  <c r="K217"/>
  <c r="S217"/>
  <c r="AA217"/>
  <c r="AC219"/>
  <c r="V220"/>
  <c r="Z220"/>
  <c r="K221"/>
  <c r="S221"/>
  <c r="AA221"/>
  <c r="AC223"/>
  <c r="R224"/>
  <c r="V224"/>
  <c r="Z224"/>
  <c r="K225"/>
  <c r="S225"/>
  <c r="AA225"/>
  <c r="AC227"/>
  <c r="V228"/>
  <c r="Z228"/>
  <c r="K229"/>
  <c r="S229"/>
  <c r="AA229"/>
  <c r="M231"/>
  <c r="AC231"/>
  <c r="V232"/>
  <c r="Z232"/>
  <c r="AH232"/>
  <c r="K233"/>
  <c r="S233"/>
  <c r="AA233"/>
  <c r="AC235"/>
  <c r="V236"/>
  <c r="Z236"/>
  <c r="K237"/>
  <c r="S237"/>
  <c r="AA237"/>
  <c r="AC239"/>
  <c r="V240"/>
  <c r="Z240"/>
  <c r="K241"/>
  <c r="S241"/>
  <c r="AA241"/>
  <c r="AC243"/>
  <c r="V244"/>
  <c r="Z244"/>
  <c r="K245"/>
  <c r="S245"/>
  <c r="AA245"/>
  <c r="U247"/>
  <c r="AC247"/>
  <c r="N248"/>
  <c r="R248"/>
  <c r="V248"/>
  <c r="Z248"/>
  <c r="K249"/>
  <c r="S249"/>
  <c r="AA249"/>
  <c r="AC251"/>
  <c r="V252"/>
  <c r="Z252"/>
  <c r="K253"/>
  <c r="S253"/>
  <c r="AA253"/>
  <c r="AC255"/>
  <c r="V256"/>
  <c r="Z256"/>
  <c r="K257"/>
  <c r="S257"/>
  <c r="AA257"/>
  <c r="AC259"/>
  <c r="V260"/>
  <c r="Z260"/>
  <c r="K261"/>
  <c r="S261"/>
  <c r="AA261"/>
  <c r="AC263"/>
  <c r="N264"/>
  <c r="V264"/>
  <c r="Z264"/>
  <c r="K265"/>
  <c r="S265"/>
  <c r="AA265"/>
  <c r="AC267"/>
  <c r="V268"/>
  <c r="Z268"/>
  <c r="K269"/>
  <c r="S269"/>
  <c r="AA269"/>
  <c r="AC271"/>
  <c r="V272"/>
  <c r="Z272"/>
  <c r="K273"/>
  <c r="S273"/>
  <c r="AA273"/>
  <c r="AC275"/>
  <c r="V276"/>
  <c r="Z276"/>
  <c r="AD276"/>
  <c r="AH276"/>
  <c r="K277"/>
  <c r="S277"/>
  <c r="AA277"/>
  <c r="AD280"/>
  <c r="AH280"/>
  <c r="L373"/>
  <c r="AS373" s="1"/>
  <c r="AB369"/>
  <c r="L377"/>
  <c r="AS377" s="1"/>
  <c r="L360"/>
  <c r="AS360" s="1"/>
  <c r="L364"/>
  <c r="AS364" s="1"/>
  <c r="L380"/>
  <c r="AS380" s="1"/>
  <c r="T385"/>
  <c r="L386"/>
  <c r="AS386" s="1"/>
  <c r="T394"/>
  <c r="AB374"/>
  <c r="AJ387"/>
  <c r="L395"/>
  <c r="AS395" s="1"/>
  <c r="AJ382"/>
  <c r="T373"/>
  <c r="AJ357"/>
  <c r="L385"/>
  <c r="AS385" s="1"/>
  <c r="L394"/>
  <c r="AS394" s="1"/>
  <c r="AJ366"/>
  <c r="AJ395"/>
  <c r="AB349"/>
  <c r="AJ341"/>
  <c r="L382"/>
  <c r="AS382" s="1"/>
  <c r="AB373"/>
  <c r="AB356"/>
  <c r="AB364"/>
  <c r="AB372"/>
  <c r="AB380"/>
  <c r="L358"/>
  <c r="AS358" s="1"/>
  <c r="T387"/>
  <c r="T356"/>
  <c r="AB394"/>
  <c r="AB378"/>
  <c r="AJ325"/>
  <c r="T376"/>
  <c r="T386"/>
  <c r="AJ337"/>
  <c r="AJ329"/>
  <c r="AJ317"/>
  <c r="L296"/>
  <c r="AS296" s="1"/>
  <c r="T284"/>
  <c r="AJ365"/>
  <c r="T357"/>
  <c r="T364"/>
  <c r="AB401"/>
  <c r="AJ374"/>
  <c r="AJ342"/>
  <c r="L332"/>
  <c r="AS332" s="1"/>
  <c r="AB324"/>
  <c r="AJ302"/>
  <c r="L286"/>
  <c r="AS286" s="1"/>
  <c r="G319"/>
  <c r="H319"/>
  <c r="I319"/>
  <c r="F319"/>
  <c r="J319"/>
  <c r="W319"/>
  <c r="X319"/>
  <c r="Y319"/>
  <c r="U319"/>
  <c r="V319"/>
  <c r="Z319"/>
  <c r="O315"/>
  <c r="P315"/>
  <c r="Q315"/>
  <c r="M315"/>
  <c r="R315"/>
  <c r="N315"/>
  <c r="O311"/>
  <c r="P311"/>
  <c r="Q311"/>
  <c r="M311"/>
  <c r="N311"/>
  <c r="R311"/>
  <c r="Y351"/>
  <c r="U351"/>
  <c r="Z351"/>
  <c r="V351"/>
  <c r="W351"/>
  <c r="X351"/>
  <c r="I347"/>
  <c r="J347"/>
  <c r="F347"/>
  <c r="G347"/>
  <c r="H347"/>
  <c r="Y339"/>
  <c r="U339"/>
  <c r="Z339"/>
  <c r="V339"/>
  <c r="W339"/>
  <c r="X339"/>
  <c r="Q333"/>
  <c r="M333"/>
  <c r="R333"/>
  <c r="N333"/>
  <c r="O333"/>
  <c r="P333"/>
  <c r="I329"/>
  <c r="J329"/>
  <c r="F329"/>
  <c r="G329"/>
  <c r="H329"/>
  <c r="Y321"/>
  <c r="U321"/>
  <c r="Z321"/>
  <c r="V321"/>
  <c r="W321"/>
  <c r="X321"/>
  <c r="O304"/>
  <c r="R304"/>
  <c r="P304"/>
  <c r="Q304"/>
  <c r="M304"/>
  <c r="N304"/>
  <c r="O299"/>
  <c r="P299"/>
  <c r="R299"/>
  <c r="Q299"/>
  <c r="M299"/>
  <c r="N299"/>
  <c r="O295"/>
  <c r="P295"/>
  <c r="N295"/>
  <c r="R295"/>
  <c r="Q295"/>
  <c r="M295"/>
  <c r="O291"/>
  <c r="N291"/>
  <c r="P291"/>
  <c r="Q291"/>
  <c r="M291"/>
  <c r="R291"/>
  <c r="O287"/>
  <c r="P287"/>
  <c r="N287"/>
  <c r="R287"/>
  <c r="Q287"/>
  <c r="M287"/>
  <c r="O283"/>
  <c r="N283"/>
  <c r="P283"/>
  <c r="Q283"/>
  <c r="M283"/>
  <c r="R283"/>
  <c r="Z298"/>
  <c r="V298"/>
  <c r="U298"/>
  <c r="W298"/>
  <c r="X298"/>
  <c r="Y298"/>
  <c r="AH290"/>
  <c r="AD290"/>
  <c r="AE290"/>
  <c r="AG290"/>
  <c r="AF290"/>
  <c r="AC290"/>
  <c r="J282"/>
  <c r="F282"/>
  <c r="G282"/>
  <c r="H282"/>
  <c r="I282"/>
  <c r="AH352"/>
  <c r="AD352"/>
  <c r="AE352"/>
  <c r="AF352"/>
  <c r="AC352"/>
  <c r="AG352"/>
  <c r="Z302"/>
  <c r="V302"/>
  <c r="W302"/>
  <c r="Y302"/>
  <c r="X302"/>
  <c r="U302"/>
  <c r="J294"/>
  <c r="F294"/>
  <c r="G294"/>
  <c r="I294"/>
  <c r="H294"/>
  <c r="J348"/>
  <c r="F348"/>
  <c r="G348"/>
  <c r="H348"/>
  <c r="I348"/>
  <c r="Z340"/>
  <c r="V340"/>
  <c r="W340"/>
  <c r="X340"/>
  <c r="U340"/>
  <c r="Y340"/>
  <c r="AH334"/>
  <c r="AD334"/>
  <c r="AE334"/>
  <c r="AF334"/>
  <c r="AG334"/>
  <c r="AC334"/>
  <c r="R326"/>
  <c r="N326"/>
  <c r="O326"/>
  <c r="P326"/>
  <c r="Q326"/>
  <c r="M326"/>
  <c r="AH318"/>
  <c r="AD318"/>
  <c r="AE318"/>
  <c r="AF318"/>
  <c r="AG318"/>
  <c r="AC318"/>
  <c r="R314"/>
  <c r="N314"/>
  <c r="O314"/>
  <c r="P314"/>
  <c r="Q314"/>
  <c r="M314"/>
  <c r="W307"/>
  <c r="X307"/>
  <c r="Z307"/>
  <c r="U307"/>
  <c r="Y307"/>
  <c r="V307"/>
  <c r="AH353"/>
  <c r="AD353"/>
  <c r="AE353"/>
  <c r="AF353"/>
  <c r="AC353"/>
  <c r="AG353"/>
  <c r="AH310"/>
  <c r="AD310"/>
  <c r="AE310"/>
  <c r="AG310"/>
  <c r="AF310"/>
  <c r="AC310"/>
  <c r="Z306"/>
  <c r="V306"/>
  <c r="W306"/>
  <c r="Y306"/>
  <c r="U306"/>
  <c r="X306"/>
  <c r="J344"/>
  <c r="F344"/>
  <c r="G344"/>
  <c r="H344"/>
  <c r="I344"/>
  <c r="AH330"/>
  <c r="AD330"/>
  <c r="AE330"/>
  <c r="AF330"/>
  <c r="AC330"/>
  <c r="AG330"/>
  <c r="Z322"/>
  <c r="V322"/>
  <c r="W322"/>
  <c r="X322"/>
  <c r="Y322"/>
  <c r="U322"/>
  <c r="W208"/>
  <c r="W236"/>
  <c r="W240"/>
  <c r="W264"/>
  <c r="U208"/>
  <c r="K210"/>
  <c r="S210"/>
  <c r="AA210"/>
  <c r="U212"/>
  <c r="M216"/>
  <c r="U216"/>
  <c r="U220"/>
  <c r="U224"/>
  <c r="Y228"/>
  <c r="K230"/>
  <c r="S230"/>
  <c r="AA230"/>
  <c r="AI230"/>
  <c r="U232"/>
  <c r="K234"/>
  <c r="S234"/>
  <c r="AA234"/>
  <c r="U236"/>
  <c r="AI238"/>
  <c r="Y240"/>
  <c r="K242"/>
  <c r="S242"/>
  <c r="AA242"/>
  <c r="AI242"/>
  <c r="Y244"/>
  <c r="K246"/>
  <c r="S246"/>
  <c r="AA246"/>
  <c r="AI246"/>
  <c r="M248"/>
  <c r="U248"/>
  <c r="M252"/>
  <c r="U252"/>
  <c r="K254"/>
  <c r="S254"/>
  <c r="AA254"/>
  <c r="AI254"/>
  <c r="Y256"/>
  <c r="K258"/>
  <c r="S258"/>
  <c r="AA258"/>
  <c r="Y260"/>
  <c r="K262"/>
  <c r="S262"/>
  <c r="AA262"/>
  <c r="AI262"/>
  <c r="U264"/>
  <c r="K266"/>
  <c r="S266"/>
  <c r="AA266"/>
  <c r="AI266"/>
  <c r="U268"/>
  <c r="Y268"/>
  <c r="K270"/>
  <c r="S270"/>
  <c r="AA270"/>
  <c r="AI270"/>
  <c r="U272"/>
  <c r="Y272"/>
  <c r="K274"/>
  <c r="S274"/>
  <c r="AA274"/>
  <c r="AI274"/>
  <c r="Y276"/>
  <c r="AC276"/>
  <c r="AG276"/>
  <c r="K278"/>
  <c r="S278"/>
  <c r="AA278"/>
  <c r="AI278"/>
  <c r="AC280"/>
  <c r="AG280"/>
  <c r="AB382"/>
  <c r="L365"/>
  <c r="AS365" s="1"/>
  <c r="L376"/>
  <c r="AS376" s="1"/>
  <c r="L383"/>
  <c r="AS383" s="1"/>
  <c r="L399"/>
  <c r="AS399" s="1"/>
  <c r="L381"/>
  <c r="AS381" s="1"/>
  <c r="T358"/>
  <c r="AB361"/>
  <c r="L369"/>
  <c r="AS369" s="1"/>
  <c r="AB386"/>
  <c r="AJ394"/>
  <c r="AJ362"/>
  <c r="L374"/>
  <c r="AS374" s="1"/>
  <c r="AB391"/>
  <c r="AB399"/>
  <c r="T382"/>
  <c r="T372"/>
  <c r="AB328"/>
  <c r="AB316"/>
  <c r="L387"/>
  <c r="AS387" s="1"/>
  <c r="AJ355"/>
  <c r="AB362"/>
  <c r="T399"/>
  <c r="L309"/>
  <c r="AS309" s="1"/>
  <c r="T288"/>
  <c r="T366"/>
  <c r="T368"/>
  <c r="T383"/>
  <c r="AB305"/>
  <c r="AJ303"/>
  <c r="AE319"/>
  <c r="AF319"/>
  <c r="AG319"/>
  <c r="AC319"/>
  <c r="AH319"/>
  <c r="AD319"/>
  <c r="W315"/>
  <c r="X315"/>
  <c r="Y315"/>
  <c r="U315"/>
  <c r="V315"/>
  <c r="Z315"/>
  <c r="W311"/>
  <c r="X311"/>
  <c r="Y311"/>
  <c r="U311"/>
  <c r="Z311"/>
  <c r="V311"/>
  <c r="Q347"/>
  <c r="M347"/>
  <c r="R347"/>
  <c r="N347"/>
  <c r="O347"/>
  <c r="P347"/>
  <c r="I343"/>
  <c r="J343"/>
  <c r="F343"/>
  <c r="G343"/>
  <c r="H343"/>
  <c r="Y333"/>
  <c r="U333"/>
  <c r="Z333"/>
  <c r="V333"/>
  <c r="W333"/>
  <c r="X333"/>
  <c r="Q329"/>
  <c r="M329"/>
  <c r="R329"/>
  <c r="N329"/>
  <c r="O329"/>
  <c r="P329"/>
  <c r="I325"/>
  <c r="J325"/>
  <c r="F325"/>
  <c r="G325"/>
  <c r="H325"/>
  <c r="W304"/>
  <c r="X304"/>
  <c r="Z304"/>
  <c r="Y304"/>
  <c r="U304"/>
  <c r="V304"/>
  <c r="W299"/>
  <c r="X299"/>
  <c r="Z299"/>
  <c r="Y299"/>
  <c r="U299"/>
  <c r="V299"/>
  <c r="W295"/>
  <c r="X295"/>
  <c r="Z295"/>
  <c r="Y295"/>
  <c r="U295"/>
  <c r="V295"/>
  <c r="W291"/>
  <c r="Z291"/>
  <c r="X291"/>
  <c r="V291"/>
  <c r="Y291"/>
  <c r="U291"/>
  <c r="W287"/>
  <c r="X287"/>
  <c r="Z287"/>
  <c r="Y287"/>
  <c r="U287"/>
  <c r="V287"/>
  <c r="W283"/>
  <c r="X283"/>
  <c r="V283"/>
  <c r="Y283"/>
  <c r="U283"/>
  <c r="Z283"/>
  <c r="AH298"/>
  <c r="AD298"/>
  <c r="AC298"/>
  <c r="AE298"/>
  <c r="AF298"/>
  <c r="AG298"/>
  <c r="AH294"/>
  <c r="AD294"/>
  <c r="AE294"/>
  <c r="AG294"/>
  <c r="AC294"/>
  <c r="AF294"/>
  <c r="R286"/>
  <c r="N286"/>
  <c r="O286"/>
  <c r="Q286"/>
  <c r="P286"/>
  <c r="M286"/>
  <c r="R282"/>
  <c r="N282"/>
  <c r="M282"/>
  <c r="O282"/>
  <c r="Q282"/>
  <c r="P282"/>
  <c r="Z352"/>
  <c r="V352"/>
  <c r="W352"/>
  <c r="X352"/>
  <c r="U352"/>
  <c r="Y352"/>
  <c r="J303"/>
  <c r="F303"/>
  <c r="I303"/>
  <c r="G303"/>
  <c r="H303"/>
  <c r="R294"/>
  <c r="N294"/>
  <c r="O294"/>
  <c r="Q294"/>
  <c r="P294"/>
  <c r="M294"/>
  <c r="AH348"/>
  <c r="AD348"/>
  <c r="AE348"/>
  <c r="AF348"/>
  <c r="AG348"/>
  <c r="AC348"/>
  <c r="R340"/>
  <c r="N340"/>
  <c r="O340"/>
  <c r="P340"/>
  <c r="Q340"/>
  <c r="M340"/>
  <c r="Z334"/>
  <c r="V334"/>
  <c r="W334"/>
  <c r="X334"/>
  <c r="U334"/>
  <c r="Y334"/>
  <c r="J326"/>
  <c r="F326"/>
  <c r="G326"/>
  <c r="H326"/>
  <c r="I326"/>
  <c r="Z318"/>
  <c r="V318"/>
  <c r="W318"/>
  <c r="X318"/>
  <c r="U318"/>
  <c r="Y318"/>
  <c r="J314"/>
  <c r="F314"/>
  <c r="G314"/>
  <c r="H314"/>
  <c r="I314"/>
  <c r="O307"/>
  <c r="P307"/>
  <c r="R307"/>
  <c r="M307"/>
  <c r="N307"/>
  <c r="Q307"/>
  <c r="Z353"/>
  <c r="V353"/>
  <c r="W353"/>
  <c r="X353"/>
  <c r="U353"/>
  <c r="Y353"/>
  <c r="Z310"/>
  <c r="V310"/>
  <c r="W310"/>
  <c r="Y310"/>
  <c r="U310"/>
  <c r="X310"/>
  <c r="R306"/>
  <c r="N306"/>
  <c r="O306"/>
  <c r="Q306"/>
  <c r="P306"/>
  <c r="M306"/>
  <c r="AH344"/>
  <c r="AD344"/>
  <c r="AE344"/>
  <c r="AF344"/>
  <c r="AC344"/>
  <c r="AG344"/>
  <c r="Z330"/>
  <c r="V330"/>
  <c r="W330"/>
  <c r="X330"/>
  <c r="Y330"/>
  <c r="U330"/>
  <c r="R322"/>
  <c r="N322"/>
  <c r="O322"/>
  <c r="P322"/>
  <c r="M322"/>
  <c r="Q322"/>
  <c r="G208"/>
  <c r="W216"/>
  <c r="W220"/>
  <c r="W228"/>
  <c r="W256"/>
  <c r="I208"/>
  <c r="Y208"/>
  <c r="AI210"/>
  <c r="Y212"/>
  <c r="K214"/>
  <c r="S214"/>
  <c r="AA214"/>
  <c r="Y216"/>
  <c r="K218"/>
  <c r="S218"/>
  <c r="AA218"/>
  <c r="Y220"/>
  <c r="K222"/>
  <c r="S222"/>
  <c r="AA222"/>
  <c r="Y224"/>
  <c r="K226"/>
  <c r="S226"/>
  <c r="AA226"/>
  <c r="AI226"/>
  <c r="U228"/>
  <c r="Y232"/>
  <c r="Y236"/>
  <c r="K238"/>
  <c r="S238"/>
  <c r="AA238"/>
  <c r="U240"/>
  <c r="U244"/>
  <c r="Q248"/>
  <c r="Y248"/>
  <c r="K250"/>
  <c r="S250"/>
  <c r="AA250"/>
  <c r="AI250"/>
  <c r="Y252"/>
  <c r="U256"/>
  <c r="U260"/>
  <c r="Q264"/>
  <c r="Y264"/>
  <c r="AB313"/>
  <c r="AB357"/>
  <c r="L356"/>
  <c r="AS356" s="1"/>
  <c r="L372"/>
  <c r="AS372" s="1"/>
  <c r="T381"/>
  <c r="T398"/>
  <c r="T362"/>
  <c r="AJ370"/>
  <c r="T365"/>
  <c r="T361"/>
  <c r="T377"/>
  <c r="AJ386"/>
  <c r="L362"/>
  <c r="AS362" s="1"/>
  <c r="AB370"/>
  <c r="T374"/>
  <c r="AJ391"/>
  <c r="AJ399"/>
  <c r="AJ331"/>
  <c r="AB365"/>
  <c r="AB377"/>
  <c r="AB360"/>
  <c r="AB376"/>
  <c r="AB390"/>
  <c r="AJ398"/>
  <c r="AJ378"/>
  <c r="AB398"/>
  <c r="AJ358"/>
  <c r="T395"/>
  <c r="AJ338"/>
  <c r="AJ339"/>
  <c r="AJ321"/>
  <c r="AJ373"/>
  <c r="T390"/>
  <c r="L370"/>
  <c r="AS370" s="1"/>
  <c r="AJ361"/>
  <c r="AB385"/>
  <c r="T350"/>
  <c r="AB290"/>
  <c r="E207"/>
  <c r="E206"/>
  <c r="AI206" s="1"/>
  <c r="AG206" s="1"/>
  <c r="E205"/>
  <c r="E204"/>
  <c r="E203"/>
  <c r="E202"/>
  <c r="E201"/>
  <c r="AA201" s="1"/>
  <c r="W201" s="1"/>
  <c r="E200"/>
  <c r="E199"/>
  <c r="E198"/>
  <c r="AI198" s="1"/>
  <c r="AG198" s="1"/>
  <c r="E197"/>
  <c r="S197" s="1"/>
  <c r="O197" s="1"/>
  <c r="E196"/>
  <c r="AI196" s="1"/>
  <c r="AE196" s="1"/>
  <c r="E195"/>
  <c r="K195" s="1"/>
  <c r="J195" s="1"/>
  <c r="E194"/>
  <c r="S194" s="1"/>
  <c r="N194" s="1"/>
  <c r="E193"/>
  <c r="AQ193" s="1"/>
  <c r="E192"/>
  <c r="AA192" s="1"/>
  <c r="V192" s="1"/>
  <c r="E191"/>
  <c r="AQ191" s="1"/>
  <c r="AM191" s="1"/>
  <c r="E190"/>
  <c r="AI190" s="1"/>
  <c r="E189"/>
  <c r="AQ189" s="1"/>
  <c r="E188"/>
  <c r="S188" s="1"/>
  <c r="N188" s="1"/>
  <c r="E187"/>
  <c r="AI187" s="1"/>
  <c r="E186"/>
  <c r="S186" s="1"/>
  <c r="N186" s="1"/>
  <c r="E185"/>
  <c r="AA185" s="1"/>
  <c r="E184"/>
  <c r="AA184" s="1"/>
  <c r="V184" s="1"/>
  <c r="E183"/>
  <c r="AQ183" s="1"/>
  <c r="AP183" s="1"/>
  <c r="E182"/>
  <c r="AI182" s="1"/>
  <c r="AD182" s="1"/>
  <c r="E181"/>
  <c r="AQ181" s="1"/>
  <c r="E180"/>
  <c r="E179"/>
  <c r="E178"/>
  <c r="E177"/>
  <c r="AA177" s="1"/>
  <c r="E176"/>
  <c r="AA176" s="1"/>
  <c r="V176" s="1"/>
  <c r="E175"/>
  <c r="AQ175" s="1"/>
  <c r="AP175" s="1"/>
  <c r="E174"/>
  <c r="AI174" s="1"/>
  <c r="AD174" s="1"/>
  <c r="E173"/>
  <c r="AQ173" s="1"/>
  <c r="AL173" s="1"/>
  <c r="E172"/>
  <c r="AA172" s="1"/>
  <c r="V172" s="1"/>
  <c r="E171"/>
  <c r="AI171" s="1"/>
  <c r="E170"/>
  <c r="S170" s="1"/>
  <c r="N170" s="1"/>
  <c r="E169"/>
  <c r="AA169" s="1"/>
  <c r="E168"/>
  <c r="AQ168" s="1"/>
  <c r="AL168" s="1"/>
  <c r="E167"/>
  <c r="AQ167" s="1"/>
  <c r="E166"/>
  <c r="AI166" s="1"/>
  <c r="AD166" s="1"/>
  <c r="E165"/>
  <c r="S165" s="1"/>
  <c r="E164"/>
  <c r="S164" s="1"/>
  <c r="N164" s="1"/>
  <c r="E163"/>
  <c r="AQ163" s="1"/>
  <c r="E162"/>
  <c r="S162" s="1"/>
  <c r="N162" s="1"/>
  <c r="E161"/>
  <c r="AQ161" s="1"/>
  <c r="E160"/>
  <c r="AA160" s="1"/>
  <c r="V160" s="1"/>
  <c r="E159"/>
  <c r="AQ159" s="1"/>
  <c r="AM159" s="1"/>
  <c r="E158"/>
  <c r="AI158" s="1"/>
  <c r="E157"/>
  <c r="AQ157" s="1"/>
  <c r="E156"/>
  <c r="S156" s="1"/>
  <c r="N156" s="1"/>
  <c r="E155"/>
  <c r="AI155" s="1"/>
  <c r="E154"/>
  <c r="S154" s="1"/>
  <c r="N154" s="1"/>
  <c r="E153"/>
  <c r="AA153" s="1"/>
  <c r="E152"/>
  <c r="AA152" s="1"/>
  <c r="V152" s="1"/>
  <c r="E151"/>
  <c r="AQ151" s="1"/>
  <c r="AP151" s="1"/>
  <c r="E150"/>
  <c r="AI150" s="1"/>
  <c r="AD150" s="1"/>
  <c r="E149"/>
  <c r="AQ149" s="1"/>
  <c r="E148"/>
  <c r="E147"/>
  <c r="AA147" s="1"/>
  <c r="E146"/>
  <c r="S146" s="1"/>
  <c r="R146" s="1"/>
  <c r="E145"/>
  <c r="S145" s="1"/>
  <c r="E144"/>
  <c r="AA144" s="1"/>
  <c r="E143"/>
  <c r="AQ143" s="1"/>
  <c r="AP143" s="1"/>
  <c r="E142"/>
  <c r="AI142" s="1"/>
  <c r="E141"/>
  <c r="AA141" s="1"/>
  <c r="Z141" s="1"/>
  <c r="E140"/>
  <c r="AI140" s="1"/>
  <c r="AD140" s="1"/>
  <c r="E139"/>
  <c r="AQ139" s="1"/>
  <c r="AM139" s="1"/>
  <c r="E138"/>
  <c r="AI138" s="1"/>
  <c r="AH138" s="1"/>
  <c r="E137"/>
  <c r="AI137" s="1"/>
  <c r="E136"/>
  <c r="AI136" s="1"/>
  <c r="AD136" s="1"/>
  <c r="E135"/>
  <c r="AQ135" s="1"/>
  <c r="E134"/>
  <c r="E133"/>
  <c r="AQ133" s="1"/>
  <c r="AP133" s="1"/>
  <c r="E132"/>
  <c r="AA132" s="1"/>
  <c r="E131"/>
  <c r="AI131" s="1"/>
  <c r="E130"/>
  <c r="AI130" s="1"/>
  <c r="E129"/>
  <c r="AI129" s="1"/>
  <c r="AH129" s="1"/>
  <c r="E128"/>
  <c r="AA128" s="1"/>
  <c r="V128" s="1"/>
  <c r="E127"/>
  <c r="S127" s="1"/>
  <c r="E126"/>
  <c r="AI126" s="1"/>
  <c r="E125"/>
  <c r="AA125" s="1"/>
  <c r="Z125" s="1"/>
  <c r="E124"/>
  <c r="AI124" s="1"/>
  <c r="AD124" s="1"/>
  <c r="E123"/>
  <c r="AQ123" s="1"/>
  <c r="E122"/>
  <c r="S122" s="1"/>
  <c r="E121"/>
  <c r="AI121" s="1"/>
  <c r="E120"/>
  <c r="K120" s="1"/>
  <c r="F120" s="1"/>
  <c r="E119"/>
  <c r="AQ119" s="1"/>
  <c r="AM119" s="1"/>
  <c r="E118"/>
  <c r="AI118" s="1"/>
  <c r="AH118" s="1"/>
  <c r="E117"/>
  <c r="S117" s="1"/>
  <c r="R117" s="1"/>
  <c r="E116"/>
  <c r="S116" s="1"/>
  <c r="E115"/>
  <c r="AA115" s="1"/>
  <c r="E114"/>
  <c r="AQ114" s="1"/>
  <c r="AM114" s="1"/>
  <c r="E113"/>
  <c r="AQ113" s="1"/>
  <c r="AK113" s="1"/>
  <c r="E112"/>
  <c r="E111"/>
  <c r="E110"/>
  <c r="E109"/>
  <c r="K109" s="1"/>
  <c r="E108"/>
  <c r="AQ108" s="1"/>
  <c r="E107"/>
  <c r="K107" s="1"/>
  <c r="E106"/>
  <c r="AQ106" s="1"/>
  <c r="E105"/>
  <c r="K105" s="1"/>
  <c r="E104"/>
  <c r="AQ104" s="1"/>
  <c r="E103"/>
  <c r="AA103" s="1"/>
  <c r="E102"/>
  <c r="AQ102" s="1"/>
  <c r="E101"/>
  <c r="K101" s="1"/>
  <c r="E100"/>
  <c r="AQ100" s="1"/>
  <c r="E99"/>
  <c r="K99" s="1"/>
  <c r="E98"/>
  <c r="AQ98" s="1"/>
  <c r="E97"/>
  <c r="AQ97" s="1"/>
  <c r="E96"/>
  <c r="AQ96" s="1"/>
  <c r="E95"/>
  <c r="AQ95" s="1"/>
  <c r="E94"/>
  <c r="AQ94" s="1"/>
  <c r="E93"/>
  <c r="AQ93" s="1"/>
  <c r="E92"/>
  <c r="AQ92" s="1"/>
  <c r="E91"/>
  <c r="AQ91" s="1"/>
  <c r="E90"/>
  <c r="AQ90" s="1"/>
  <c r="E89"/>
  <c r="AQ89" s="1"/>
  <c r="E88"/>
  <c r="AQ88" s="1"/>
  <c r="E87"/>
  <c r="AQ87" s="1"/>
  <c r="E86"/>
  <c r="AQ86" s="1"/>
  <c r="E85"/>
  <c r="AQ85" s="1"/>
  <c r="E84"/>
  <c r="AQ84" s="1"/>
  <c r="E83"/>
  <c r="AQ83" s="1"/>
  <c r="E82"/>
  <c r="AQ82" s="1"/>
  <c r="E81"/>
  <c r="AQ81" s="1"/>
  <c r="E80"/>
  <c r="AQ80" s="1"/>
  <c r="E79"/>
  <c r="AQ79" s="1"/>
  <c r="E78"/>
  <c r="AQ78" s="1"/>
  <c r="E77"/>
  <c r="AQ77" s="1"/>
  <c r="E76"/>
  <c r="AQ76" s="1"/>
  <c r="E75"/>
  <c r="AQ75" s="1"/>
  <c r="E74"/>
  <c r="E73"/>
  <c r="E72"/>
  <c r="E71"/>
  <c r="E70"/>
  <c r="E69"/>
  <c r="AQ69" s="1"/>
  <c r="E68"/>
  <c r="E67"/>
  <c r="E66"/>
  <c r="E65"/>
  <c r="E64"/>
  <c r="E63"/>
  <c r="E62"/>
  <c r="AQ62" s="1"/>
  <c r="E61"/>
  <c r="E60"/>
  <c r="E59"/>
  <c r="AQ59" s="1"/>
  <c r="E58"/>
  <c r="E57"/>
  <c r="E56"/>
  <c r="AQ56" s="1"/>
  <c r="AC260" l="1"/>
  <c r="F259"/>
  <c r="AH252"/>
  <c r="AB317"/>
  <c r="N220"/>
  <c r="Q224"/>
  <c r="J223"/>
  <c r="F223"/>
  <c r="G223"/>
  <c r="AB300"/>
  <c r="R272"/>
  <c r="AD256"/>
  <c r="U255"/>
  <c r="N228"/>
  <c r="X271"/>
  <c r="AB335"/>
  <c r="L317"/>
  <c r="AS317" s="1"/>
  <c r="L335"/>
  <c r="AS335" s="1"/>
  <c r="AB355"/>
  <c r="L346"/>
  <c r="AS346" s="1"/>
  <c r="AG232"/>
  <c r="AB293"/>
  <c r="Q280"/>
  <c r="T324"/>
  <c r="R212"/>
  <c r="L285"/>
  <c r="AS285" s="1"/>
  <c r="T305"/>
  <c r="AE216"/>
  <c r="F263"/>
  <c r="F231"/>
  <c r="L308"/>
  <c r="AS308" s="1"/>
  <c r="J275"/>
  <c r="T308"/>
  <c r="Z275"/>
  <c r="AB297"/>
  <c r="AG264"/>
  <c r="AG216"/>
  <c r="AD272"/>
  <c r="X267"/>
  <c r="Z267"/>
  <c r="AJ308"/>
  <c r="AC264"/>
  <c r="AH272"/>
  <c r="AE264"/>
  <c r="AC240"/>
  <c r="AC272"/>
  <c r="AH264"/>
  <c r="AB342"/>
  <c r="J272"/>
  <c r="AD240"/>
  <c r="W267"/>
  <c r="X239"/>
  <c r="T328"/>
  <c r="AB350"/>
  <c r="AC256"/>
  <c r="M240"/>
  <c r="O216"/>
  <c r="R264"/>
  <c r="U235"/>
  <c r="AD216"/>
  <c r="U215"/>
  <c r="AE208"/>
  <c r="AB296"/>
  <c r="W247"/>
  <c r="X263"/>
  <c r="T331"/>
  <c r="G259"/>
  <c r="AB337"/>
  <c r="AB285"/>
  <c r="L305"/>
  <c r="AS305" s="1"/>
  <c r="AB338"/>
  <c r="AJ284"/>
  <c r="U239"/>
  <c r="Q232"/>
  <c r="O264"/>
  <c r="U276"/>
  <c r="AB276" s="1"/>
  <c r="M264"/>
  <c r="G272"/>
  <c r="J276"/>
  <c r="U263"/>
  <c r="R232"/>
  <c r="AH216"/>
  <c r="O232"/>
  <c r="J259"/>
  <c r="L259" s="1"/>
  <c r="AS259" s="1"/>
  <c r="V247"/>
  <c r="G276"/>
  <c r="G247"/>
  <c r="Z239"/>
  <c r="AB323"/>
  <c r="M272"/>
  <c r="O272"/>
  <c r="L316"/>
  <c r="AS316" s="1"/>
  <c r="V243"/>
  <c r="T336"/>
  <c r="T292"/>
  <c r="L288"/>
  <c r="AS288" s="1"/>
  <c r="M256"/>
  <c r="O220"/>
  <c r="M276"/>
  <c r="Q272"/>
  <c r="AC252"/>
  <c r="AC232"/>
  <c r="M224"/>
  <c r="AE252"/>
  <c r="Z280"/>
  <c r="R276"/>
  <c r="N268"/>
  <c r="R256"/>
  <c r="U227"/>
  <c r="AE232"/>
  <c r="O224"/>
  <c r="J263"/>
  <c r="J227"/>
  <c r="G263"/>
  <c r="G231"/>
  <c r="T346"/>
  <c r="AB336"/>
  <c r="L350"/>
  <c r="AS350" s="1"/>
  <c r="AG252"/>
  <c r="I220"/>
  <c r="Q276"/>
  <c r="N272"/>
  <c r="R268"/>
  <c r="AD252"/>
  <c r="AD232"/>
  <c r="N224"/>
  <c r="J231"/>
  <c r="F227"/>
  <c r="L284"/>
  <c r="AS284" s="1"/>
  <c r="V211"/>
  <c r="W211"/>
  <c r="Z211"/>
  <c r="AG208"/>
  <c r="AD208"/>
  <c r="AC208"/>
  <c r="AH208"/>
  <c r="N244"/>
  <c r="U231"/>
  <c r="W215"/>
  <c r="X235"/>
  <c r="X211"/>
  <c r="G275"/>
  <c r="AJ312"/>
  <c r="H275"/>
  <c r="M244"/>
  <c r="Q256"/>
  <c r="M208"/>
  <c r="AE260"/>
  <c r="R244"/>
  <c r="W231"/>
  <c r="F275"/>
  <c r="X223"/>
  <c r="X275"/>
  <c r="Z259"/>
  <c r="G227"/>
  <c r="I232"/>
  <c r="O256"/>
  <c r="I276"/>
  <c r="Q244"/>
  <c r="F276"/>
  <c r="U223"/>
  <c r="U211"/>
  <c r="O244"/>
  <c r="W223"/>
  <c r="X215"/>
  <c r="V215"/>
  <c r="G239"/>
  <c r="Z231"/>
  <c r="Z215"/>
  <c r="T320"/>
  <c r="AJ296"/>
  <c r="AQ146"/>
  <c r="AL146" s="1"/>
  <c r="K174"/>
  <c r="F174" s="1"/>
  <c r="K162"/>
  <c r="J162" s="1"/>
  <c r="K160"/>
  <c r="F160" s="1"/>
  <c r="AI172"/>
  <c r="AD172" s="1"/>
  <c r="H223"/>
  <c r="S172"/>
  <c r="N172" s="1"/>
  <c r="S196"/>
  <c r="O196" s="1"/>
  <c r="AQ118"/>
  <c r="AM118" s="1"/>
  <c r="K141"/>
  <c r="J141" s="1"/>
  <c r="S144"/>
  <c r="M144" s="1"/>
  <c r="S176"/>
  <c r="N176" s="1"/>
  <c r="H227"/>
  <c r="AI160"/>
  <c r="AD160" s="1"/>
  <c r="H231"/>
  <c r="T301"/>
  <c r="L323"/>
  <c r="AS323" s="1"/>
  <c r="T316"/>
  <c r="AA99"/>
  <c r="Z99" s="1"/>
  <c r="K118"/>
  <c r="G118" s="1"/>
  <c r="K146"/>
  <c r="F146" s="1"/>
  <c r="AA164"/>
  <c r="V164" s="1"/>
  <c r="K176"/>
  <c r="F176" s="1"/>
  <c r="AQ185"/>
  <c r="AP185" s="1"/>
  <c r="AI186"/>
  <c r="AD186" s="1"/>
  <c r="AM151"/>
  <c r="K185"/>
  <c r="F185" s="1"/>
  <c r="O186"/>
  <c r="AQ187"/>
  <c r="AM187" s="1"/>
  <c r="T289"/>
  <c r="AJ316"/>
  <c r="AJ324"/>
  <c r="H215"/>
  <c r="K186"/>
  <c r="G186" s="1"/>
  <c r="K187"/>
  <c r="G187" s="1"/>
  <c r="U280"/>
  <c r="AG256"/>
  <c r="Q228"/>
  <c r="G240"/>
  <c r="AH256"/>
  <c r="N252"/>
  <c r="J240"/>
  <c r="R228"/>
  <c r="N216"/>
  <c r="AD212"/>
  <c r="N208"/>
  <c r="O208"/>
  <c r="AB309"/>
  <c r="J251"/>
  <c r="J235"/>
  <c r="J215"/>
  <c r="AB354"/>
  <c r="L300"/>
  <c r="AS300" s="1"/>
  <c r="T341"/>
  <c r="X247"/>
  <c r="F215"/>
  <c r="G243"/>
  <c r="G219"/>
  <c r="G215"/>
  <c r="AJ313"/>
  <c r="L312"/>
  <c r="AS312" s="1"/>
  <c r="AB346"/>
  <c r="H219"/>
  <c r="H211"/>
  <c r="T296"/>
  <c r="AB284"/>
  <c r="T317"/>
  <c r="S153"/>
  <c r="N153" s="1"/>
  <c r="AI188"/>
  <c r="AD188" s="1"/>
  <c r="Q252"/>
  <c r="I236"/>
  <c r="Q208"/>
  <c r="G236"/>
  <c r="K153"/>
  <c r="J153" s="1"/>
  <c r="AM175"/>
  <c r="AA188"/>
  <c r="V188" s="1"/>
  <c r="S190"/>
  <c r="R190" s="1"/>
  <c r="Q216"/>
  <c r="AG212"/>
  <c r="O260"/>
  <c r="AE240"/>
  <c r="Y280"/>
  <c r="U271"/>
  <c r="R252"/>
  <c r="R216"/>
  <c r="AH212"/>
  <c r="R208"/>
  <c r="T300"/>
  <c r="W239"/>
  <c r="F211"/>
  <c r="V239"/>
  <c r="V219"/>
  <c r="T337"/>
  <c r="G255"/>
  <c r="G235"/>
  <c r="F243"/>
  <c r="K97"/>
  <c r="H97" s="1"/>
  <c r="S121"/>
  <c r="M121" s="1"/>
  <c r="AA136"/>
  <c r="V136" s="1"/>
  <c r="K142"/>
  <c r="F142" s="1"/>
  <c r="K150"/>
  <c r="G150" s="1"/>
  <c r="S158"/>
  <c r="R158" s="1"/>
  <c r="AI165"/>
  <c r="AC165" s="1"/>
  <c r="AA171"/>
  <c r="W171" s="1"/>
  <c r="AL175"/>
  <c r="AM183"/>
  <c r="K192"/>
  <c r="F192" s="1"/>
  <c r="M260"/>
  <c r="M228"/>
  <c r="O252"/>
  <c r="AG240"/>
  <c r="AC212"/>
  <c r="AE212"/>
  <c r="V280"/>
  <c r="AJ263"/>
  <c r="R260"/>
  <c r="W280"/>
  <c r="O228"/>
  <c r="J243"/>
  <c r="J219"/>
  <c r="I280"/>
  <c r="Q268"/>
  <c r="Q260"/>
  <c r="I256"/>
  <c r="Q240"/>
  <c r="I228"/>
  <c r="AC216"/>
  <c r="G256"/>
  <c r="J268"/>
  <c r="AD264"/>
  <c r="AH260"/>
  <c r="N260"/>
  <c r="N256"/>
  <c r="AH248"/>
  <c r="AH244"/>
  <c r="U243"/>
  <c r="AJ239"/>
  <c r="N232"/>
  <c r="AH228"/>
  <c r="AH224"/>
  <c r="O268"/>
  <c r="O212"/>
  <c r="O280"/>
  <c r="AE244"/>
  <c r="L328"/>
  <c r="AS328" s="1"/>
  <c r="J267"/>
  <c r="W255"/>
  <c r="X243"/>
  <c r="X227"/>
  <c r="AB345"/>
  <c r="X255"/>
  <c r="X219"/>
  <c r="AJ281"/>
  <c r="Z255"/>
  <c r="Z251"/>
  <c r="Z247"/>
  <c r="Z243"/>
  <c r="Z235"/>
  <c r="Z227"/>
  <c r="Z219"/>
  <c r="L313"/>
  <c r="AS313" s="1"/>
  <c r="AB341"/>
  <c r="AJ349"/>
  <c r="L293"/>
  <c r="AS293" s="1"/>
  <c r="AB288"/>
  <c r="T332"/>
  <c r="H263"/>
  <c r="H243"/>
  <c r="L297"/>
  <c r="AS297" s="1"/>
  <c r="T312"/>
  <c r="AQ138"/>
  <c r="AM138" s="1"/>
  <c r="AI147"/>
  <c r="AH147" s="1"/>
  <c r="S189"/>
  <c r="O189" s="1"/>
  <c r="AC244"/>
  <c r="I268"/>
  <c r="AG260"/>
  <c r="AG244"/>
  <c r="F280"/>
  <c r="J244"/>
  <c r="N240"/>
  <c r="G280"/>
  <c r="J211"/>
  <c r="V255"/>
  <c r="T293"/>
  <c r="G267"/>
  <c r="G211"/>
  <c r="T342"/>
  <c r="AJ288"/>
  <c r="AJ350"/>
  <c r="L342"/>
  <c r="AS342" s="1"/>
  <c r="AP173"/>
  <c r="AA97"/>
  <c r="V97" s="1"/>
  <c r="AQ107"/>
  <c r="AN107" s="1"/>
  <c r="S114"/>
  <c r="N114" s="1"/>
  <c r="AP119"/>
  <c r="AA121"/>
  <c r="Z121" s="1"/>
  <c r="K128"/>
  <c r="F128" s="1"/>
  <c r="K138"/>
  <c r="G138" s="1"/>
  <c r="S147"/>
  <c r="O147" s="1"/>
  <c r="AQ153"/>
  <c r="AP153" s="1"/>
  <c r="AL159"/>
  <c r="AA173"/>
  <c r="V173" s="1"/>
  <c r="AA174"/>
  <c r="W174" s="1"/>
  <c r="AQ186"/>
  <c r="AM186" s="1"/>
  <c r="K189"/>
  <c r="F189" s="1"/>
  <c r="AI193"/>
  <c r="AH193" s="1"/>
  <c r="S195"/>
  <c r="O195" s="1"/>
  <c r="I224"/>
  <c r="G244"/>
  <c r="G224"/>
  <c r="M268"/>
  <c r="I260"/>
  <c r="M232"/>
  <c r="G232"/>
  <c r="J280"/>
  <c r="J248"/>
  <c r="AD244"/>
  <c r="AH240"/>
  <c r="R240"/>
  <c r="U219"/>
  <c r="O240"/>
  <c r="W243"/>
  <c r="W227"/>
  <c r="W219"/>
  <c r="V227"/>
  <c r="F219"/>
  <c r="AJ323"/>
  <c r="T313"/>
  <c r="T309"/>
  <c r="AB327"/>
  <c r="L336"/>
  <c r="AS336" s="1"/>
  <c r="I267"/>
  <c r="H267"/>
  <c r="Y223"/>
  <c r="V223"/>
  <c r="I255"/>
  <c r="F255"/>
  <c r="H255"/>
  <c r="Y235"/>
  <c r="V235"/>
  <c r="Y263"/>
  <c r="V263"/>
  <c r="Y267"/>
  <c r="V267"/>
  <c r="Q212"/>
  <c r="AC236"/>
  <c r="O236"/>
  <c r="U275"/>
  <c r="AJ271"/>
  <c r="U251"/>
  <c r="AD236"/>
  <c r="N236"/>
  <c r="R220"/>
  <c r="AJ211"/>
  <c r="AE236"/>
  <c r="T354"/>
  <c r="AJ328"/>
  <c r="V259"/>
  <c r="AJ301"/>
  <c r="L281"/>
  <c r="AS281" s="1"/>
  <c r="T281"/>
  <c r="I247"/>
  <c r="F247"/>
  <c r="H247"/>
  <c r="I239"/>
  <c r="F239"/>
  <c r="H239"/>
  <c r="I251"/>
  <c r="H251"/>
  <c r="F251"/>
  <c r="Y231"/>
  <c r="V231"/>
  <c r="AA166"/>
  <c r="Z166" s="1"/>
  <c r="AQ166"/>
  <c r="AN166" s="1"/>
  <c r="AQ170"/>
  <c r="AM170" s="1"/>
  <c r="AH182"/>
  <c r="AA198"/>
  <c r="Y198" s="1"/>
  <c r="AQ131"/>
  <c r="AM131" s="1"/>
  <c r="AQ142"/>
  <c r="AK142" s="1"/>
  <c r="AQ154"/>
  <c r="AP154" s="1"/>
  <c r="AQ155"/>
  <c r="AK155" s="1"/>
  <c r="S157"/>
  <c r="Q157" s="1"/>
  <c r="S166"/>
  <c r="N166" s="1"/>
  <c r="AQ169"/>
  <c r="AP169" s="1"/>
  <c r="AI170"/>
  <c r="AC170" s="1"/>
  <c r="AA182"/>
  <c r="X182" s="1"/>
  <c r="AQ190"/>
  <c r="AM190" s="1"/>
  <c r="S198"/>
  <c r="Q198" s="1"/>
  <c r="AG236"/>
  <c r="K103"/>
  <c r="I103" s="1"/>
  <c r="AA105"/>
  <c r="Z105" s="1"/>
  <c r="AA107"/>
  <c r="X107" s="1"/>
  <c r="AL119"/>
  <c r="AQ128"/>
  <c r="AL128" s="1"/>
  <c r="S130"/>
  <c r="O130" s="1"/>
  <c r="AA131"/>
  <c r="W131" s="1"/>
  <c r="S132"/>
  <c r="N132" s="1"/>
  <c r="AA133"/>
  <c r="Z133" s="1"/>
  <c r="S136"/>
  <c r="N136" s="1"/>
  <c r="AA138"/>
  <c r="W138" s="1"/>
  <c r="AQ141"/>
  <c r="AP141" s="1"/>
  <c r="AA142"/>
  <c r="X142" s="1"/>
  <c r="AA146"/>
  <c r="Z146" s="1"/>
  <c r="AA150"/>
  <c r="W150" s="1"/>
  <c r="AI153"/>
  <c r="AE153" s="1"/>
  <c r="K154"/>
  <c r="G154" s="1"/>
  <c r="AI154"/>
  <c r="AD154" s="1"/>
  <c r="K155"/>
  <c r="H155" s="1"/>
  <c r="AA156"/>
  <c r="V156" s="1"/>
  <c r="K157"/>
  <c r="H157" s="1"/>
  <c r="AQ158"/>
  <c r="AP158" s="1"/>
  <c r="AI161"/>
  <c r="AC161" s="1"/>
  <c r="S163"/>
  <c r="O163" s="1"/>
  <c r="K165"/>
  <c r="H165" s="1"/>
  <c r="K166"/>
  <c r="J166" s="1"/>
  <c r="S169"/>
  <c r="N169" s="1"/>
  <c r="AA170"/>
  <c r="Z170" s="1"/>
  <c r="K171"/>
  <c r="G171" s="1"/>
  <c r="S173"/>
  <c r="N173" s="1"/>
  <c r="S182"/>
  <c r="M182" s="1"/>
  <c r="AQ182"/>
  <c r="AO182" s="1"/>
  <c r="S184"/>
  <c r="N184" s="1"/>
  <c r="AA186"/>
  <c r="X186" s="1"/>
  <c r="AA187"/>
  <c r="X187" s="1"/>
  <c r="AI189"/>
  <c r="AH189" s="1"/>
  <c r="K190"/>
  <c r="I190" s="1"/>
  <c r="AA190"/>
  <c r="W190" s="1"/>
  <c r="AP191"/>
  <c r="AA197"/>
  <c r="W197" s="1"/>
  <c r="K198"/>
  <c r="H198" s="1"/>
  <c r="S201"/>
  <c r="O201" s="1"/>
  <c r="K206"/>
  <c r="F206" s="1"/>
  <c r="AA206"/>
  <c r="W206" s="1"/>
  <c r="AC268"/>
  <c r="AC248"/>
  <c r="AB340"/>
  <c r="T287"/>
  <c r="T295"/>
  <c r="N280"/>
  <c r="AJ251"/>
  <c r="AH236"/>
  <c r="R236"/>
  <c r="AJ231"/>
  <c r="AJ219"/>
  <c r="AB292"/>
  <c r="W275"/>
  <c r="W259"/>
  <c r="W251"/>
  <c r="V251"/>
  <c r="T297"/>
  <c r="L331"/>
  <c r="AS331" s="1"/>
  <c r="L341"/>
  <c r="AS341" s="1"/>
  <c r="T345"/>
  <c r="T338"/>
  <c r="T349"/>
  <c r="AJ320"/>
  <c r="AJ309"/>
  <c r="I271"/>
  <c r="F271"/>
  <c r="H271"/>
  <c r="Y271"/>
  <c r="V271"/>
  <c r="I235"/>
  <c r="H235"/>
  <c r="S155"/>
  <c r="Q155" s="1"/>
  <c r="AA157"/>
  <c r="Z157" s="1"/>
  <c r="S206"/>
  <c r="P206" s="1"/>
  <c r="AQ105"/>
  <c r="AL105" s="1"/>
  <c r="AQ132"/>
  <c r="AN132" s="1"/>
  <c r="AH150"/>
  <c r="O154"/>
  <c r="AI156"/>
  <c r="AD156" s="1"/>
  <c r="AI185"/>
  <c r="AE185" s="1"/>
  <c r="AI197"/>
  <c r="AE197" s="1"/>
  <c r="AQ99"/>
  <c r="AN99" s="1"/>
  <c r="AI114"/>
  <c r="AG114" s="1"/>
  <c r="AI117"/>
  <c r="AH117" s="1"/>
  <c r="AA118"/>
  <c r="W118" s="1"/>
  <c r="AI120"/>
  <c r="AD120" s="1"/>
  <c r="S128"/>
  <c r="N128" s="1"/>
  <c r="K131"/>
  <c r="J131" s="1"/>
  <c r="K132"/>
  <c r="G132" s="1"/>
  <c r="S133"/>
  <c r="R133" s="1"/>
  <c r="K137"/>
  <c r="J137" s="1"/>
  <c r="AP139"/>
  <c r="S141"/>
  <c r="R141" s="1"/>
  <c r="S150"/>
  <c r="P150" s="1"/>
  <c r="AQ150"/>
  <c r="S152"/>
  <c r="N152" s="1"/>
  <c r="AA154"/>
  <c r="Y154" s="1"/>
  <c r="AA155"/>
  <c r="Z155" s="1"/>
  <c r="AI157"/>
  <c r="AH157" s="1"/>
  <c r="K158"/>
  <c r="I158" s="1"/>
  <c r="AA158"/>
  <c r="W158" s="1"/>
  <c r="AP159"/>
  <c r="AH166"/>
  <c r="K169"/>
  <c r="I169" s="1"/>
  <c r="O170"/>
  <c r="AQ171"/>
  <c r="AP171" s="1"/>
  <c r="S174"/>
  <c r="R174" s="1"/>
  <c r="AQ174"/>
  <c r="AN174" s="1"/>
  <c r="AI176"/>
  <c r="AD176" s="1"/>
  <c r="K182"/>
  <c r="F182" s="1"/>
  <c r="S185"/>
  <c r="N185" s="1"/>
  <c r="S187"/>
  <c r="M187" s="1"/>
  <c r="AA189"/>
  <c r="V189" s="1"/>
  <c r="AL191"/>
  <c r="AI192"/>
  <c r="AD192" s="1"/>
  <c r="K194"/>
  <c r="F194" s="1"/>
  <c r="AQ195"/>
  <c r="AM195" s="1"/>
  <c r="K197"/>
  <c r="G197" s="1"/>
  <c r="AF198"/>
  <c r="K201"/>
  <c r="G201" s="1"/>
  <c r="Q236"/>
  <c r="AG224"/>
  <c r="Q220"/>
  <c r="M280"/>
  <c r="M236"/>
  <c r="AC224"/>
  <c r="M220"/>
  <c r="M212"/>
  <c r="AE224"/>
  <c r="R280"/>
  <c r="U259"/>
  <c r="AD224"/>
  <c r="N212"/>
  <c r="AB326"/>
  <c r="J271"/>
  <c r="X259"/>
  <c r="V275"/>
  <c r="AB289"/>
  <c r="AJ335"/>
  <c r="X251"/>
  <c r="AJ289"/>
  <c r="AB331"/>
  <c r="X103"/>
  <c r="V103"/>
  <c r="H107"/>
  <c r="F107"/>
  <c r="H109"/>
  <c r="F109"/>
  <c r="AD126"/>
  <c r="AH126"/>
  <c r="AE126"/>
  <c r="AD131"/>
  <c r="AH131"/>
  <c r="AE131"/>
  <c r="AP135"/>
  <c r="AL135"/>
  <c r="AM135"/>
  <c r="M116"/>
  <c r="R116"/>
  <c r="N116"/>
  <c r="AL181"/>
  <c r="AP181"/>
  <c r="N122"/>
  <c r="R122"/>
  <c r="O122"/>
  <c r="H99"/>
  <c r="F99"/>
  <c r="H101"/>
  <c r="F101"/>
  <c r="AL123"/>
  <c r="AP123"/>
  <c r="AM123"/>
  <c r="N127"/>
  <c r="R127"/>
  <c r="O127"/>
  <c r="AL149"/>
  <c r="AP149"/>
  <c r="AQ134"/>
  <c r="AO134" s="1"/>
  <c r="K134"/>
  <c r="I134" s="1"/>
  <c r="AA134"/>
  <c r="U134" s="1"/>
  <c r="AL143"/>
  <c r="AM143"/>
  <c r="AQ145"/>
  <c r="AK145" s="1"/>
  <c r="AA145"/>
  <c r="W145" s="1"/>
  <c r="K145"/>
  <c r="I145" s="1"/>
  <c r="AQ148"/>
  <c r="AN148" s="1"/>
  <c r="K148"/>
  <c r="H148" s="1"/>
  <c r="S148"/>
  <c r="N148" s="1"/>
  <c r="AA148"/>
  <c r="X148" s="1"/>
  <c r="AI148"/>
  <c r="AF148" s="1"/>
  <c r="AE155"/>
  <c r="AD155"/>
  <c r="AH155"/>
  <c r="AL157"/>
  <c r="AP157"/>
  <c r="AM163"/>
  <c r="AL163"/>
  <c r="V177"/>
  <c r="Z177"/>
  <c r="AA179"/>
  <c r="U179" s="1"/>
  <c r="S179"/>
  <c r="AQ179"/>
  <c r="AO179" s="1"/>
  <c r="K179"/>
  <c r="I179" s="1"/>
  <c r="AQ180"/>
  <c r="AL180" s="1"/>
  <c r="K180"/>
  <c r="F180" s="1"/>
  <c r="S180"/>
  <c r="N180" s="1"/>
  <c r="AA180"/>
  <c r="V180" s="1"/>
  <c r="AI180"/>
  <c r="AD180" s="1"/>
  <c r="AE187"/>
  <c r="AD187"/>
  <c r="AH187"/>
  <c r="AL189"/>
  <c r="AP189"/>
  <c r="G195"/>
  <c r="F195"/>
  <c r="S202"/>
  <c r="N202" s="1"/>
  <c r="AI202"/>
  <c r="AC202" s="1"/>
  <c r="K202"/>
  <c r="J202" s="1"/>
  <c r="AA202"/>
  <c r="Z202" s="1"/>
  <c r="AA130"/>
  <c r="U130" s="1"/>
  <c r="AQ130"/>
  <c r="K130"/>
  <c r="I130" s="1"/>
  <c r="N146"/>
  <c r="O146"/>
  <c r="N165"/>
  <c r="R165"/>
  <c r="AL167"/>
  <c r="AM167"/>
  <c r="AP167"/>
  <c r="AA168"/>
  <c r="V168" s="1"/>
  <c r="K168"/>
  <c r="F168" s="1"/>
  <c r="S168"/>
  <c r="N168" s="1"/>
  <c r="AI168"/>
  <c r="AD168" s="1"/>
  <c r="K177"/>
  <c r="I177" s="1"/>
  <c r="AI177"/>
  <c r="AC177" s="1"/>
  <c r="AQ177"/>
  <c r="AO177" s="1"/>
  <c r="S177"/>
  <c r="M177" s="1"/>
  <c r="J185"/>
  <c r="AP190"/>
  <c r="S126"/>
  <c r="Q126" s="1"/>
  <c r="S135"/>
  <c r="M135" s="1"/>
  <c r="AQ137"/>
  <c r="AP137" s="1"/>
  <c r="AA140"/>
  <c r="V140" s="1"/>
  <c r="AP163"/>
  <c r="AA101"/>
  <c r="U101" s="1"/>
  <c r="AQ103"/>
  <c r="AK103" s="1"/>
  <c r="K127"/>
  <c r="AA127"/>
  <c r="U127" s="1"/>
  <c r="AQ127"/>
  <c r="AK127" s="1"/>
  <c r="S131"/>
  <c r="M131" s="1"/>
  <c r="S134"/>
  <c r="M134" s="1"/>
  <c r="AL139"/>
  <c r="S140"/>
  <c r="N140" s="1"/>
  <c r="AI179"/>
  <c r="AC179" s="1"/>
  <c r="AQ116"/>
  <c r="AM116" s="1"/>
  <c r="AI116"/>
  <c r="AC116" s="1"/>
  <c r="K125"/>
  <c r="J125" s="1"/>
  <c r="AQ125"/>
  <c r="AP125" s="1"/>
  <c r="S125"/>
  <c r="R125" s="1"/>
  <c r="AD130"/>
  <c r="AH130"/>
  <c r="AD138"/>
  <c r="AE138"/>
  <c r="AA149"/>
  <c r="W149" s="1"/>
  <c r="K149"/>
  <c r="AI149"/>
  <c r="AC149" s="1"/>
  <c r="S149"/>
  <c r="O149" s="1"/>
  <c r="X99"/>
  <c r="H105"/>
  <c r="F105"/>
  <c r="AA122"/>
  <c r="X122" s="1"/>
  <c r="AQ122"/>
  <c r="AK122" s="1"/>
  <c r="K122"/>
  <c r="H122" s="1"/>
  <c r="AA137"/>
  <c r="Z137" s="1"/>
  <c r="S137"/>
  <c r="N137" s="1"/>
  <c r="AN97"/>
  <c r="AL97"/>
  <c r="AA113"/>
  <c r="V113" s="1"/>
  <c r="K113"/>
  <c r="F113" s="1"/>
  <c r="AD118"/>
  <c r="AE118"/>
  <c r="S120"/>
  <c r="N120" s="1"/>
  <c r="AA120"/>
  <c r="V120" s="1"/>
  <c r="AD142"/>
  <c r="AE142"/>
  <c r="W147"/>
  <c r="V147"/>
  <c r="V153"/>
  <c r="Z153"/>
  <c r="AE154"/>
  <c r="AH154"/>
  <c r="AD158"/>
  <c r="AH158"/>
  <c r="AE171"/>
  <c r="AD171"/>
  <c r="V185"/>
  <c r="Z185"/>
  <c r="AD190"/>
  <c r="AH190"/>
  <c r="N195"/>
  <c r="AI127"/>
  <c r="AQ140"/>
  <c r="AL140" s="1"/>
  <c r="AQ101"/>
  <c r="AK101" s="1"/>
  <c r="S123"/>
  <c r="Q123" s="1"/>
  <c r="AI123"/>
  <c r="AG123" s="1"/>
  <c r="AI125"/>
  <c r="AH125" s="1"/>
  <c r="AE130"/>
  <c r="AI135"/>
  <c r="AQ120"/>
  <c r="AL120" s="1"/>
  <c r="AI122"/>
  <c r="AG122" s="1"/>
  <c r="K123"/>
  <c r="I123" s="1"/>
  <c r="AA123"/>
  <c r="X123" s="1"/>
  <c r="AI134"/>
  <c r="AC134" s="1"/>
  <c r="K135"/>
  <c r="I135" s="1"/>
  <c r="AA135"/>
  <c r="Y135" s="1"/>
  <c r="K140"/>
  <c r="F140" s="1"/>
  <c r="AH142"/>
  <c r="AI145"/>
  <c r="AE145" s="1"/>
  <c r="Z147"/>
  <c r="AE158"/>
  <c r="AH171"/>
  <c r="AE190"/>
  <c r="AA126"/>
  <c r="X126" s="1"/>
  <c r="AQ126"/>
  <c r="AK126" s="1"/>
  <c r="K126"/>
  <c r="I126" s="1"/>
  <c r="N145"/>
  <c r="R145"/>
  <c r="AL161"/>
  <c r="AP161"/>
  <c r="G162"/>
  <c r="O166"/>
  <c r="V169"/>
  <c r="Z169"/>
  <c r="S178"/>
  <c r="Q178" s="1"/>
  <c r="AI178"/>
  <c r="AC178" s="1"/>
  <c r="K178"/>
  <c r="I178" s="1"/>
  <c r="AQ178"/>
  <c r="AK178" s="1"/>
  <c r="AA178"/>
  <c r="U178" s="1"/>
  <c r="AA181"/>
  <c r="U181" s="1"/>
  <c r="AI181"/>
  <c r="AE181" s="1"/>
  <c r="K181"/>
  <c r="H181" s="1"/>
  <c r="S181"/>
  <c r="Q181" s="1"/>
  <c r="AL193"/>
  <c r="AP193"/>
  <c r="S205"/>
  <c r="O205" s="1"/>
  <c r="AI205"/>
  <c r="AE205" s="1"/>
  <c r="K205"/>
  <c r="G205" s="1"/>
  <c r="AA205"/>
  <c r="W205" s="1"/>
  <c r="AF220"/>
  <c r="AH220"/>
  <c r="AE220"/>
  <c r="AD220"/>
  <c r="AC220"/>
  <c r="AG220"/>
  <c r="AJ267"/>
  <c r="AJ243"/>
  <c r="AJ223"/>
  <c r="AQ156"/>
  <c r="AL156" s="1"/>
  <c r="K156"/>
  <c r="F156" s="1"/>
  <c r="AQ188"/>
  <c r="AL188" s="1"/>
  <c r="K188"/>
  <c r="F188" s="1"/>
  <c r="AI98"/>
  <c r="AC98" s="1"/>
  <c r="AI100"/>
  <c r="AI102"/>
  <c r="AC102" s="1"/>
  <c r="AI104"/>
  <c r="AC104" s="1"/>
  <c r="AI106"/>
  <c r="AH106" s="1"/>
  <c r="AI108"/>
  <c r="AE108" s="1"/>
  <c r="S118"/>
  <c r="Q118" s="1"/>
  <c r="AQ121"/>
  <c r="AP121" s="1"/>
  <c r="K124"/>
  <c r="F124" s="1"/>
  <c r="AA124"/>
  <c r="V124" s="1"/>
  <c r="AQ124"/>
  <c r="AL124" s="1"/>
  <c r="AI128"/>
  <c r="AD128" s="1"/>
  <c r="K129"/>
  <c r="J129" s="1"/>
  <c r="AA129"/>
  <c r="Z129" s="1"/>
  <c r="AQ129"/>
  <c r="AP129" s="1"/>
  <c r="AI132"/>
  <c r="AD132" s="1"/>
  <c r="K133"/>
  <c r="J133" s="1"/>
  <c r="AI133"/>
  <c r="AH133" s="1"/>
  <c r="AQ136"/>
  <c r="AL136" s="1"/>
  <c r="S138"/>
  <c r="M138" s="1"/>
  <c r="AI141"/>
  <c r="AH141" s="1"/>
  <c r="S142"/>
  <c r="M142" s="1"/>
  <c r="K144"/>
  <c r="H144" s="1"/>
  <c r="AQ144"/>
  <c r="AL144" s="1"/>
  <c r="AI146"/>
  <c r="AF146" s="1"/>
  <c r="K147"/>
  <c r="I147" s="1"/>
  <c r="AQ147"/>
  <c r="AN147" s="1"/>
  <c r="AL151"/>
  <c r="K152"/>
  <c r="F152" s="1"/>
  <c r="R154"/>
  <c r="S160"/>
  <c r="N160" s="1"/>
  <c r="K161"/>
  <c r="G161" s="1"/>
  <c r="AI162"/>
  <c r="AF162" s="1"/>
  <c r="AA163"/>
  <c r="U163" s="1"/>
  <c r="AA165"/>
  <c r="W165" s="1"/>
  <c r="AE166"/>
  <c r="AI169"/>
  <c r="AF169" s="1"/>
  <c r="K170"/>
  <c r="H170" s="1"/>
  <c r="S171"/>
  <c r="M171" s="1"/>
  <c r="K173"/>
  <c r="AI173"/>
  <c r="AC173" s="1"/>
  <c r="AH174"/>
  <c r="AQ176"/>
  <c r="AL176" s="1"/>
  <c r="AL183"/>
  <c r="K184"/>
  <c r="F184" s="1"/>
  <c r="R186"/>
  <c r="S192"/>
  <c r="N192" s="1"/>
  <c r="K193"/>
  <c r="I193" s="1"/>
  <c r="AI194"/>
  <c r="AC194" s="1"/>
  <c r="AA195"/>
  <c r="Y195" s="1"/>
  <c r="AE198"/>
  <c r="AI201"/>
  <c r="AE201" s="1"/>
  <c r="AF206"/>
  <c r="AB272"/>
  <c r="AJ275"/>
  <c r="AJ247"/>
  <c r="AJ227"/>
  <c r="AJ215"/>
  <c r="H272"/>
  <c r="F272"/>
  <c r="H268"/>
  <c r="F268"/>
  <c r="H264"/>
  <c r="G264"/>
  <c r="F264"/>
  <c r="I264"/>
  <c r="H260"/>
  <c r="F260"/>
  <c r="G260"/>
  <c r="H256"/>
  <c r="F256"/>
  <c r="H252"/>
  <c r="F252"/>
  <c r="G252"/>
  <c r="I252"/>
  <c r="H248"/>
  <c r="F248"/>
  <c r="I248"/>
  <c r="H244"/>
  <c r="F244"/>
  <c r="H240"/>
  <c r="F240"/>
  <c r="H236"/>
  <c r="F236"/>
  <c r="H232"/>
  <c r="F232"/>
  <c r="H228"/>
  <c r="G228"/>
  <c r="F228"/>
  <c r="H224"/>
  <c r="F224"/>
  <c r="H220"/>
  <c r="G220"/>
  <c r="F220"/>
  <c r="H216"/>
  <c r="J216"/>
  <c r="F216"/>
  <c r="G216"/>
  <c r="H212"/>
  <c r="F212"/>
  <c r="G212"/>
  <c r="I212"/>
  <c r="H208"/>
  <c r="J208"/>
  <c r="F208"/>
  <c r="AI144"/>
  <c r="AG144" s="1"/>
  <c r="AQ165"/>
  <c r="AN165" s="1"/>
  <c r="AE174"/>
  <c r="AQ184"/>
  <c r="AL184" s="1"/>
  <c r="AA193"/>
  <c r="X193" s="1"/>
  <c r="R194"/>
  <c r="AI195"/>
  <c r="AC195" s="1"/>
  <c r="AE206"/>
  <c r="AJ255"/>
  <c r="AJ235"/>
  <c r="T355"/>
  <c r="AJ285"/>
  <c r="AQ164"/>
  <c r="AL164" s="1"/>
  <c r="K164"/>
  <c r="F164" s="1"/>
  <c r="AQ172"/>
  <c r="AL172" s="1"/>
  <c r="K172"/>
  <c r="F172" s="1"/>
  <c r="AQ196"/>
  <c r="AM196" s="1"/>
  <c r="AA196"/>
  <c r="W196" s="1"/>
  <c r="K196"/>
  <c r="G196" s="1"/>
  <c r="Q279"/>
  <c r="R279"/>
  <c r="N279"/>
  <c r="P279"/>
  <c r="O279"/>
  <c r="AF268"/>
  <c r="AE268"/>
  <c r="AD268"/>
  <c r="AG268"/>
  <c r="AF248"/>
  <c r="AD248"/>
  <c r="AE248"/>
  <c r="AF228"/>
  <c r="AE228"/>
  <c r="AD228"/>
  <c r="AC228"/>
  <c r="AQ152"/>
  <c r="AL152" s="1"/>
  <c r="AA161"/>
  <c r="X161" s="1"/>
  <c r="R162"/>
  <c r="AI163"/>
  <c r="AF163" s="1"/>
  <c r="S98"/>
  <c r="S100"/>
  <c r="M100" s="1"/>
  <c r="S102"/>
  <c r="M102" s="1"/>
  <c r="S104"/>
  <c r="R104" s="1"/>
  <c r="S106"/>
  <c r="S108"/>
  <c r="R108" s="1"/>
  <c r="K119"/>
  <c r="I119" s="1"/>
  <c r="S119"/>
  <c r="Q119" s="1"/>
  <c r="AA119"/>
  <c r="U119" s="1"/>
  <c r="AI119"/>
  <c r="AG119" s="1"/>
  <c r="K121"/>
  <c r="J121" s="1"/>
  <c r="S124"/>
  <c r="N124" s="1"/>
  <c r="S129"/>
  <c r="R129" s="1"/>
  <c r="K136"/>
  <c r="F136" s="1"/>
  <c r="K139"/>
  <c r="H139" s="1"/>
  <c r="S139"/>
  <c r="Q139" s="1"/>
  <c r="AA139"/>
  <c r="X139" s="1"/>
  <c r="AI139"/>
  <c r="AC139" s="1"/>
  <c r="K143"/>
  <c r="I143" s="1"/>
  <c r="S143"/>
  <c r="Q143" s="1"/>
  <c r="AA143"/>
  <c r="Y143" s="1"/>
  <c r="AI143"/>
  <c r="AG143" s="1"/>
  <c r="AE150"/>
  <c r="AI152"/>
  <c r="AD152" s="1"/>
  <c r="AQ160"/>
  <c r="AL160" s="1"/>
  <c r="S161"/>
  <c r="P161" s="1"/>
  <c r="O162"/>
  <c r="AA162"/>
  <c r="Y162" s="1"/>
  <c r="AQ162"/>
  <c r="AO162" s="1"/>
  <c r="K163"/>
  <c r="H163" s="1"/>
  <c r="AI164"/>
  <c r="AD164" s="1"/>
  <c r="R170"/>
  <c r="AE182"/>
  <c r="AI184"/>
  <c r="AD184" s="1"/>
  <c r="AQ192"/>
  <c r="AL192" s="1"/>
  <c r="S193"/>
  <c r="O193" s="1"/>
  <c r="O194"/>
  <c r="AA194"/>
  <c r="X194" s="1"/>
  <c r="AQ194"/>
  <c r="AB260"/>
  <c r="AJ344"/>
  <c r="AJ353"/>
  <c r="AJ259"/>
  <c r="AG279"/>
  <c r="AE279"/>
  <c r="AF279"/>
  <c r="AD279"/>
  <c r="AH279"/>
  <c r="K151"/>
  <c r="I151" s="1"/>
  <c r="S151"/>
  <c r="P151" s="1"/>
  <c r="AA151"/>
  <c r="U151" s="1"/>
  <c r="AI151"/>
  <c r="AF151" s="1"/>
  <c r="K159"/>
  <c r="H159" s="1"/>
  <c r="S159"/>
  <c r="P159" s="1"/>
  <c r="AA159"/>
  <c r="U159" s="1"/>
  <c r="AI159"/>
  <c r="AF159" s="1"/>
  <c r="K167"/>
  <c r="I167" s="1"/>
  <c r="S167"/>
  <c r="M167" s="1"/>
  <c r="AA167"/>
  <c r="U167" s="1"/>
  <c r="AI167"/>
  <c r="AG167" s="1"/>
  <c r="K175"/>
  <c r="H175" s="1"/>
  <c r="S175"/>
  <c r="Q175" s="1"/>
  <c r="AA175"/>
  <c r="U175" s="1"/>
  <c r="AI175"/>
  <c r="AG175" s="1"/>
  <c r="K183"/>
  <c r="I183" s="1"/>
  <c r="S183"/>
  <c r="P183" s="1"/>
  <c r="AA183"/>
  <c r="U183" s="1"/>
  <c r="AI183"/>
  <c r="AC183" s="1"/>
  <c r="K191"/>
  <c r="I191" s="1"/>
  <c r="S191"/>
  <c r="M191" s="1"/>
  <c r="AA191"/>
  <c r="U191" s="1"/>
  <c r="AI191"/>
  <c r="AG191" s="1"/>
  <c r="AB330"/>
  <c r="AJ348"/>
  <c r="AJ294"/>
  <c r="AJ298"/>
  <c r="AB283"/>
  <c r="AB299"/>
  <c r="T347"/>
  <c r="AG272"/>
  <c r="AB252"/>
  <c r="AB248"/>
  <c r="AB232"/>
  <c r="AB224"/>
  <c r="AB220"/>
  <c r="AB212"/>
  <c r="AJ330"/>
  <c r="L344"/>
  <c r="AS344" s="1"/>
  <c r="AJ310"/>
  <c r="AJ318"/>
  <c r="AJ334"/>
  <c r="L294"/>
  <c r="AS294" s="1"/>
  <c r="AB298"/>
  <c r="AB339"/>
  <c r="L347"/>
  <c r="AS347" s="1"/>
  <c r="T315"/>
  <c r="L319"/>
  <c r="AS319" s="1"/>
  <c r="AD260"/>
  <c r="AE256"/>
  <c r="T327"/>
  <c r="AJ354"/>
  <c r="L301"/>
  <c r="AS301" s="1"/>
  <c r="P276"/>
  <c r="O276"/>
  <c r="Y279"/>
  <c r="X279"/>
  <c r="Z279"/>
  <c r="W279"/>
  <c r="V279"/>
  <c r="Q275"/>
  <c r="P275"/>
  <c r="R275"/>
  <c r="O275"/>
  <c r="N275"/>
  <c r="Q271"/>
  <c r="P271"/>
  <c r="R271"/>
  <c r="N271"/>
  <c r="O271"/>
  <c r="Q267"/>
  <c r="P267"/>
  <c r="R267"/>
  <c r="O267"/>
  <c r="N267"/>
  <c r="Q263"/>
  <c r="P263"/>
  <c r="R263"/>
  <c r="O263"/>
  <c r="N263"/>
  <c r="Q259"/>
  <c r="P259"/>
  <c r="R259"/>
  <c r="N259"/>
  <c r="O259"/>
  <c r="Q255"/>
  <c r="P255"/>
  <c r="R255"/>
  <c r="O255"/>
  <c r="N255"/>
  <c r="Q251"/>
  <c r="P251"/>
  <c r="R251"/>
  <c r="O251"/>
  <c r="N251"/>
  <c r="Q247"/>
  <c r="P247"/>
  <c r="R247"/>
  <c r="O247"/>
  <c r="N247"/>
  <c r="Q243"/>
  <c r="P243"/>
  <c r="R243"/>
  <c r="O243"/>
  <c r="N243"/>
  <c r="Q239"/>
  <c r="P239"/>
  <c r="R239"/>
  <c r="O239"/>
  <c r="N239"/>
  <c r="Q235"/>
  <c r="P235"/>
  <c r="R235"/>
  <c r="O235"/>
  <c r="N235"/>
  <c r="Q231"/>
  <c r="P231"/>
  <c r="R231"/>
  <c r="O231"/>
  <c r="N231"/>
  <c r="Q227"/>
  <c r="P227"/>
  <c r="R227"/>
  <c r="N227"/>
  <c r="O227"/>
  <c r="Q223"/>
  <c r="P223"/>
  <c r="R223"/>
  <c r="N223"/>
  <c r="O223"/>
  <c r="Q219"/>
  <c r="P219"/>
  <c r="R219"/>
  <c r="N219"/>
  <c r="O219"/>
  <c r="Q215"/>
  <c r="P215"/>
  <c r="R215"/>
  <c r="O215"/>
  <c r="N215"/>
  <c r="Q211"/>
  <c r="P211"/>
  <c r="R211"/>
  <c r="O211"/>
  <c r="N211"/>
  <c r="AJ258"/>
  <c r="AJ214"/>
  <c r="L279"/>
  <c r="AS279" s="1"/>
  <c r="AB314"/>
  <c r="L318"/>
  <c r="AS318" s="1"/>
  <c r="AB303"/>
  <c r="T298"/>
  <c r="L287"/>
  <c r="AS287" s="1"/>
  <c r="T321"/>
  <c r="AB343"/>
  <c r="L306"/>
  <c r="AS306" s="1"/>
  <c r="AJ287"/>
  <c r="AJ299"/>
  <c r="AE272"/>
  <c r="AB344"/>
  <c r="AJ304"/>
  <c r="T325"/>
  <c r="L327"/>
  <c r="AS327" s="1"/>
  <c r="AB332"/>
  <c r="L345"/>
  <c r="AS345" s="1"/>
  <c r="L349"/>
  <c r="AS349" s="1"/>
  <c r="AK62"/>
  <c r="AP62"/>
  <c r="AL62"/>
  <c r="AM62"/>
  <c r="AO62"/>
  <c r="AN62"/>
  <c r="AO77"/>
  <c r="AK77"/>
  <c r="AP77"/>
  <c r="AL77"/>
  <c r="AM77"/>
  <c r="AN77"/>
  <c r="AO93"/>
  <c r="AK93"/>
  <c r="AP93"/>
  <c r="AL93"/>
  <c r="AM93"/>
  <c r="AN93"/>
  <c r="AO56"/>
  <c r="AP56"/>
  <c r="AL56"/>
  <c r="AM56"/>
  <c r="AK56"/>
  <c r="AN56"/>
  <c r="AO76"/>
  <c r="AK76"/>
  <c r="AP76"/>
  <c r="AL76"/>
  <c r="AM76"/>
  <c r="AN76"/>
  <c r="AO80"/>
  <c r="AK80"/>
  <c r="AP80"/>
  <c r="AL80"/>
  <c r="AM80"/>
  <c r="AN80"/>
  <c r="AO84"/>
  <c r="AK84"/>
  <c r="AP84"/>
  <c r="AL84"/>
  <c r="AM84"/>
  <c r="AN84"/>
  <c r="AO88"/>
  <c r="AK88"/>
  <c r="AP88"/>
  <c r="AL88"/>
  <c r="AM88"/>
  <c r="AN88"/>
  <c r="AO92"/>
  <c r="AK92"/>
  <c r="AP92"/>
  <c r="AL92"/>
  <c r="AM92"/>
  <c r="AN92"/>
  <c r="AO96"/>
  <c r="AK96"/>
  <c r="AP96"/>
  <c r="AL96"/>
  <c r="AM96"/>
  <c r="AN96"/>
  <c r="AN98"/>
  <c r="AO98"/>
  <c r="AP98"/>
  <c r="AK98"/>
  <c r="AL98"/>
  <c r="AM98"/>
  <c r="AN100"/>
  <c r="AO100"/>
  <c r="AP100"/>
  <c r="AK100"/>
  <c r="AL100"/>
  <c r="AM100"/>
  <c r="AN102"/>
  <c r="AO102"/>
  <c r="AP102"/>
  <c r="AK102"/>
  <c r="AL102"/>
  <c r="AM102"/>
  <c r="AN104"/>
  <c r="AO104"/>
  <c r="AP104"/>
  <c r="AK104"/>
  <c r="AL104"/>
  <c r="AM104"/>
  <c r="AN106"/>
  <c r="AO106"/>
  <c r="AP106"/>
  <c r="AK106"/>
  <c r="AL106"/>
  <c r="AM106"/>
  <c r="AN108"/>
  <c r="AO108"/>
  <c r="AP108"/>
  <c r="AK108"/>
  <c r="AL108"/>
  <c r="AM108"/>
  <c r="X115"/>
  <c r="W115"/>
  <c r="Y115"/>
  <c r="Z115"/>
  <c r="U115"/>
  <c r="V115"/>
  <c r="AO69"/>
  <c r="AP69"/>
  <c r="AL69"/>
  <c r="AM69"/>
  <c r="AN69"/>
  <c r="AK69"/>
  <c r="AO85"/>
  <c r="AK85"/>
  <c r="AP85"/>
  <c r="AL85"/>
  <c r="AM85"/>
  <c r="AN85"/>
  <c r="AK59"/>
  <c r="AP59"/>
  <c r="AL59"/>
  <c r="AM59"/>
  <c r="AO59"/>
  <c r="AN59"/>
  <c r="AO75"/>
  <c r="AK75"/>
  <c r="AP75"/>
  <c r="AL75"/>
  <c r="AM75"/>
  <c r="AN75"/>
  <c r="AO79"/>
  <c r="AK79"/>
  <c r="AP79"/>
  <c r="AL79"/>
  <c r="AM79"/>
  <c r="AN79"/>
  <c r="AO83"/>
  <c r="AK83"/>
  <c r="AP83"/>
  <c r="AL83"/>
  <c r="AM83"/>
  <c r="AN83"/>
  <c r="AO87"/>
  <c r="AK87"/>
  <c r="AP87"/>
  <c r="AL87"/>
  <c r="AM87"/>
  <c r="AN87"/>
  <c r="AO91"/>
  <c r="AK91"/>
  <c r="AP91"/>
  <c r="AL91"/>
  <c r="AM91"/>
  <c r="AN91"/>
  <c r="AO95"/>
  <c r="AK95"/>
  <c r="AP95"/>
  <c r="AL95"/>
  <c r="AM95"/>
  <c r="AN95"/>
  <c r="X113"/>
  <c r="Z113"/>
  <c r="AO78"/>
  <c r="AK78"/>
  <c r="AP78"/>
  <c r="AL78"/>
  <c r="AM78"/>
  <c r="AN78"/>
  <c r="AO82"/>
  <c r="AK82"/>
  <c r="AP82"/>
  <c r="AL82"/>
  <c r="AM82"/>
  <c r="AN82"/>
  <c r="AO86"/>
  <c r="AK86"/>
  <c r="AP86"/>
  <c r="AL86"/>
  <c r="AM86"/>
  <c r="AN86"/>
  <c r="AO90"/>
  <c r="AK90"/>
  <c r="AP90"/>
  <c r="AL90"/>
  <c r="AM90"/>
  <c r="AN90"/>
  <c r="AO94"/>
  <c r="AK94"/>
  <c r="AP94"/>
  <c r="AL94"/>
  <c r="AM94"/>
  <c r="AN94"/>
  <c r="AO81"/>
  <c r="AK81"/>
  <c r="AP81"/>
  <c r="AL81"/>
  <c r="AM81"/>
  <c r="AN81"/>
  <c r="AO89"/>
  <c r="AK89"/>
  <c r="AP89"/>
  <c r="AL89"/>
  <c r="AM89"/>
  <c r="AN89"/>
  <c r="AQ109"/>
  <c r="AI109"/>
  <c r="AA109"/>
  <c r="AQ110"/>
  <c r="AI110"/>
  <c r="AA110"/>
  <c r="S110"/>
  <c r="K110"/>
  <c r="AQ111"/>
  <c r="AI111"/>
  <c r="AA111"/>
  <c r="S111"/>
  <c r="K111"/>
  <c r="AA112"/>
  <c r="S112"/>
  <c r="K112"/>
  <c r="AQ112"/>
  <c r="AF121"/>
  <c r="AG121"/>
  <c r="AC121"/>
  <c r="AD121"/>
  <c r="AE121"/>
  <c r="AF124"/>
  <c r="AG124"/>
  <c r="AC124"/>
  <c r="AE124"/>
  <c r="AH124"/>
  <c r="AO129"/>
  <c r="X132"/>
  <c r="Y132"/>
  <c r="U132"/>
  <c r="W132"/>
  <c r="Z132"/>
  <c r="AF137"/>
  <c r="AG137"/>
  <c r="AC137"/>
  <c r="AD137"/>
  <c r="AE137"/>
  <c r="AF140"/>
  <c r="AG140"/>
  <c r="AC140"/>
  <c r="AE140"/>
  <c r="AH140"/>
  <c r="AK97"/>
  <c r="AP97"/>
  <c r="J99"/>
  <c r="J101"/>
  <c r="U103"/>
  <c r="Z103"/>
  <c r="J105"/>
  <c r="J107"/>
  <c r="J109"/>
  <c r="AP113"/>
  <c r="AO114"/>
  <c r="K115"/>
  <c r="AQ115"/>
  <c r="P116"/>
  <c r="O116"/>
  <c r="Q116"/>
  <c r="H120"/>
  <c r="I120"/>
  <c r="G120"/>
  <c r="J120"/>
  <c r="AN120"/>
  <c r="AP120"/>
  <c r="AN133"/>
  <c r="AO133"/>
  <c r="AK133"/>
  <c r="AL133"/>
  <c r="AM133"/>
  <c r="X136"/>
  <c r="Z136"/>
  <c r="AM136"/>
  <c r="K56"/>
  <c r="S56"/>
  <c r="AA56"/>
  <c r="AI56"/>
  <c r="K57"/>
  <c r="S57"/>
  <c r="AA57"/>
  <c r="AI57"/>
  <c r="AQ57"/>
  <c r="K58"/>
  <c r="S58"/>
  <c r="AA58"/>
  <c r="AI58"/>
  <c r="AQ58"/>
  <c r="K59"/>
  <c r="S59"/>
  <c r="AA59"/>
  <c r="AI59"/>
  <c r="K60"/>
  <c r="S60"/>
  <c r="AA60"/>
  <c r="AI60"/>
  <c r="AQ60"/>
  <c r="K61"/>
  <c r="S61"/>
  <c r="AA61"/>
  <c r="AI61"/>
  <c r="AQ61"/>
  <c r="K62"/>
  <c r="S62"/>
  <c r="AA62"/>
  <c r="AI62"/>
  <c r="K63"/>
  <c r="S63"/>
  <c r="AA63"/>
  <c r="AI63"/>
  <c r="AQ63"/>
  <c r="K64"/>
  <c r="S64"/>
  <c r="AA64"/>
  <c r="AI64"/>
  <c r="AQ64"/>
  <c r="K65"/>
  <c r="S65"/>
  <c r="AA65"/>
  <c r="AI65"/>
  <c r="AQ65"/>
  <c r="K66"/>
  <c r="S66"/>
  <c r="AA66"/>
  <c r="AI66"/>
  <c r="AQ66"/>
  <c r="K67"/>
  <c r="S67"/>
  <c r="AA67"/>
  <c r="AI67"/>
  <c r="AQ67"/>
  <c r="K68"/>
  <c r="S68"/>
  <c r="AA68"/>
  <c r="AI68"/>
  <c r="AQ68"/>
  <c r="K69"/>
  <c r="S69"/>
  <c r="AA69"/>
  <c r="AI69"/>
  <c r="K70"/>
  <c r="S70"/>
  <c r="AA70"/>
  <c r="AI70"/>
  <c r="AQ70"/>
  <c r="K71"/>
  <c r="S71"/>
  <c r="AA71"/>
  <c r="AI71"/>
  <c r="AQ71"/>
  <c r="K72"/>
  <c r="S72"/>
  <c r="AA72"/>
  <c r="AI72"/>
  <c r="AQ72"/>
  <c r="K73"/>
  <c r="S73"/>
  <c r="AA73"/>
  <c r="AI73"/>
  <c r="AQ73"/>
  <c r="K74"/>
  <c r="S74"/>
  <c r="AA74"/>
  <c r="AI74"/>
  <c r="AQ74"/>
  <c r="K75"/>
  <c r="S75"/>
  <c r="AA75"/>
  <c r="AI75"/>
  <c r="K76"/>
  <c r="S76"/>
  <c r="AA76"/>
  <c r="AI76"/>
  <c r="K77"/>
  <c r="S77"/>
  <c r="AA77"/>
  <c r="AI77"/>
  <c r="K78"/>
  <c r="S78"/>
  <c r="AA78"/>
  <c r="AI78"/>
  <c r="K79"/>
  <c r="S79"/>
  <c r="AA79"/>
  <c r="AI79"/>
  <c r="K80"/>
  <c r="S80"/>
  <c r="AA80"/>
  <c r="AI80"/>
  <c r="K81"/>
  <c r="S81"/>
  <c r="AA81"/>
  <c r="AI81"/>
  <c r="K82"/>
  <c r="S82"/>
  <c r="AA82"/>
  <c r="AI82"/>
  <c r="K83"/>
  <c r="S83"/>
  <c r="AA83"/>
  <c r="AI83"/>
  <c r="K84"/>
  <c r="S84"/>
  <c r="AA84"/>
  <c r="AI84"/>
  <c r="K85"/>
  <c r="S85"/>
  <c r="AA85"/>
  <c r="AI85"/>
  <c r="K86"/>
  <c r="S86"/>
  <c r="AA86"/>
  <c r="AI86"/>
  <c r="K87"/>
  <c r="S87"/>
  <c r="AA87"/>
  <c r="AI87"/>
  <c r="K88"/>
  <c r="S88"/>
  <c r="AA88"/>
  <c r="AI88"/>
  <c r="K89"/>
  <c r="S89"/>
  <c r="AA89"/>
  <c r="AI89"/>
  <c r="K90"/>
  <c r="S90"/>
  <c r="AA90"/>
  <c r="AI90"/>
  <c r="K91"/>
  <c r="S91"/>
  <c r="AA91"/>
  <c r="AI91"/>
  <c r="K92"/>
  <c r="S92"/>
  <c r="AA92"/>
  <c r="AI92"/>
  <c r="K93"/>
  <c r="S93"/>
  <c r="AA93"/>
  <c r="AI93"/>
  <c r="K94"/>
  <c r="S94"/>
  <c r="AA94"/>
  <c r="AI94"/>
  <c r="K95"/>
  <c r="S95"/>
  <c r="AA95"/>
  <c r="AI95"/>
  <c r="K96"/>
  <c r="S96"/>
  <c r="AA96"/>
  <c r="AI96"/>
  <c r="S97"/>
  <c r="AI97"/>
  <c r="AO97"/>
  <c r="K98"/>
  <c r="AA98"/>
  <c r="I99"/>
  <c r="S99"/>
  <c r="AI99"/>
  <c r="K100"/>
  <c r="AA100"/>
  <c r="I101"/>
  <c r="S101"/>
  <c r="AI101"/>
  <c r="K102"/>
  <c r="AA102"/>
  <c r="S103"/>
  <c r="Y103"/>
  <c r="AI103"/>
  <c r="K104"/>
  <c r="AA104"/>
  <c r="I105"/>
  <c r="S105"/>
  <c r="AI105"/>
  <c r="K106"/>
  <c r="AA106"/>
  <c r="I107"/>
  <c r="S107"/>
  <c r="AI107"/>
  <c r="K108"/>
  <c r="AA108"/>
  <c r="I109"/>
  <c r="S109"/>
  <c r="AI112"/>
  <c r="AL113"/>
  <c r="K117"/>
  <c r="AA117"/>
  <c r="AQ117"/>
  <c r="AH121"/>
  <c r="V132"/>
  <c r="AH137"/>
  <c r="AI113"/>
  <c r="S113"/>
  <c r="AN114"/>
  <c r="AP114"/>
  <c r="AK114"/>
  <c r="AL114"/>
  <c r="AF129"/>
  <c r="AG129"/>
  <c r="AC129"/>
  <c r="AD129"/>
  <c r="AE129"/>
  <c r="I140"/>
  <c r="AN140"/>
  <c r="AP140"/>
  <c r="X144"/>
  <c r="Y144"/>
  <c r="U144"/>
  <c r="V144"/>
  <c r="W144"/>
  <c r="Z144"/>
  <c r="AM97"/>
  <c r="G99"/>
  <c r="O100"/>
  <c r="G101"/>
  <c r="W103"/>
  <c r="G105"/>
  <c r="G107"/>
  <c r="G109"/>
  <c r="AN113"/>
  <c r="AM113"/>
  <c r="AO113"/>
  <c r="AI115"/>
  <c r="S115"/>
  <c r="P117"/>
  <c r="Q117"/>
  <c r="M117"/>
  <c r="N117"/>
  <c r="O117"/>
  <c r="F125"/>
  <c r="X125"/>
  <c r="Y125"/>
  <c r="U125"/>
  <c r="V125"/>
  <c r="W125"/>
  <c r="X128"/>
  <c r="Y128"/>
  <c r="U128"/>
  <c r="W128"/>
  <c r="Z128"/>
  <c r="AF136"/>
  <c r="AG136"/>
  <c r="AC136"/>
  <c r="AE136"/>
  <c r="AH136"/>
  <c r="X141"/>
  <c r="Y141"/>
  <c r="U141"/>
  <c r="V141"/>
  <c r="W141"/>
  <c r="N144"/>
  <c r="AN119"/>
  <c r="AO119"/>
  <c r="AK119"/>
  <c r="AN123"/>
  <c r="AO123"/>
  <c r="AK123"/>
  <c r="P127"/>
  <c r="Q127"/>
  <c r="M127"/>
  <c r="AF131"/>
  <c r="AG131"/>
  <c r="AC131"/>
  <c r="AN135"/>
  <c r="AO135"/>
  <c r="AK135"/>
  <c r="AN139"/>
  <c r="AO139"/>
  <c r="AK139"/>
  <c r="AN143"/>
  <c r="AO143"/>
  <c r="AK143"/>
  <c r="X147"/>
  <c r="Y147"/>
  <c r="U147"/>
  <c r="AN151"/>
  <c r="AO151"/>
  <c r="AK151"/>
  <c r="AF155"/>
  <c r="AG155"/>
  <c r="AC155"/>
  <c r="AN159"/>
  <c r="AO159"/>
  <c r="AK159"/>
  <c r="Q163"/>
  <c r="AN163"/>
  <c r="AO163"/>
  <c r="AK163"/>
  <c r="AN167"/>
  <c r="AO167"/>
  <c r="AK167"/>
  <c r="AF171"/>
  <c r="AG171"/>
  <c r="AC171"/>
  <c r="AN171"/>
  <c r="AN175"/>
  <c r="AO175"/>
  <c r="AK175"/>
  <c r="AF179"/>
  <c r="AN183"/>
  <c r="AO183"/>
  <c r="AK183"/>
  <c r="I187"/>
  <c r="AF187"/>
  <c r="AG187"/>
  <c r="AC187"/>
  <c r="AN191"/>
  <c r="AO191"/>
  <c r="AK191"/>
  <c r="H195"/>
  <c r="I195"/>
  <c r="M195"/>
  <c r="M196"/>
  <c r="AF196"/>
  <c r="AG196"/>
  <c r="AC196"/>
  <c r="AH196"/>
  <c r="AD196"/>
  <c r="AI199"/>
  <c r="AA199"/>
  <c r="S199"/>
  <c r="K199"/>
  <c r="AI207"/>
  <c r="AA207"/>
  <c r="S207"/>
  <c r="K207"/>
  <c r="I265"/>
  <c r="J265"/>
  <c r="F265"/>
  <c r="G265"/>
  <c r="H265"/>
  <c r="Y241"/>
  <c r="U241"/>
  <c r="V241"/>
  <c r="X241"/>
  <c r="Z241"/>
  <c r="W241"/>
  <c r="Q221"/>
  <c r="M221"/>
  <c r="R221"/>
  <c r="N221"/>
  <c r="O221"/>
  <c r="P221"/>
  <c r="K114"/>
  <c r="AA114"/>
  <c r="K116"/>
  <c r="AA116"/>
  <c r="O145"/>
  <c r="AM149"/>
  <c r="Z152"/>
  <c r="W153"/>
  <c r="R156"/>
  <c r="Z156"/>
  <c r="AM157"/>
  <c r="Z160"/>
  <c r="AM161"/>
  <c r="R164"/>
  <c r="O165"/>
  <c r="AE165"/>
  <c r="AP168"/>
  <c r="W169"/>
  <c r="R172"/>
  <c r="Z172"/>
  <c r="AM173"/>
  <c r="Z176"/>
  <c r="W177"/>
  <c r="AM181"/>
  <c r="Z184"/>
  <c r="G185"/>
  <c r="W185"/>
  <c r="R188"/>
  <c r="AM189"/>
  <c r="Z192"/>
  <c r="AM193"/>
  <c r="T344"/>
  <c r="T348"/>
  <c r="U118"/>
  <c r="AF118"/>
  <c r="AG118"/>
  <c r="AC118"/>
  <c r="P122"/>
  <c r="Q122"/>
  <c r="M122"/>
  <c r="AC122"/>
  <c r="AF126"/>
  <c r="AG126"/>
  <c r="AC126"/>
  <c r="AO126"/>
  <c r="AF130"/>
  <c r="AG130"/>
  <c r="AC130"/>
  <c r="AK134"/>
  <c r="AF138"/>
  <c r="AG138"/>
  <c r="AC138"/>
  <c r="AF142"/>
  <c r="AG142"/>
  <c r="AC142"/>
  <c r="P146"/>
  <c r="Q146"/>
  <c r="M146"/>
  <c r="AF150"/>
  <c r="AG150"/>
  <c r="AC150"/>
  <c r="P154"/>
  <c r="Q154"/>
  <c r="M154"/>
  <c r="AF154"/>
  <c r="AG154"/>
  <c r="AF158"/>
  <c r="AG158"/>
  <c r="AC158"/>
  <c r="AN158"/>
  <c r="AO158"/>
  <c r="I162"/>
  <c r="P162"/>
  <c r="Q162"/>
  <c r="M162"/>
  <c r="H166"/>
  <c r="Q166"/>
  <c r="AF166"/>
  <c r="AG166"/>
  <c r="AC166"/>
  <c r="AO166"/>
  <c r="P170"/>
  <c r="Q170"/>
  <c r="M170"/>
  <c r="H174"/>
  <c r="AF174"/>
  <c r="AG174"/>
  <c r="AC174"/>
  <c r="H178"/>
  <c r="AF182"/>
  <c r="AG182"/>
  <c r="AC182"/>
  <c r="H186"/>
  <c r="P186"/>
  <c r="Q186"/>
  <c r="M186"/>
  <c r="AF190"/>
  <c r="AG190"/>
  <c r="AC190"/>
  <c r="P194"/>
  <c r="Q194"/>
  <c r="M194"/>
  <c r="P197"/>
  <c r="Q197"/>
  <c r="M197"/>
  <c r="R197"/>
  <c r="N197"/>
  <c r="X201"/>
  <c r="Y201"/>
  <c r="U201"/>
  <c r="Z201"/>
  <c r="V201"/>
  <c r="M205"/>
  <c r="R250"/>
  <c r="N250"/>
  <c r="O250"/>
  <c r="P250"/>
  <c r="Q250"/>
  <c r="M250"/>
  <c r="J238"/>
  <c r="F238"/>
  <c r="I238"/>
  <c r="G238"/>
  <c r="H238"/>
  <c r="J226"/>
  <c r="F226"/>
  <c r="G226"/>
  <c r="H226"/>
  <c r="I226"/>
  <c r="Z218"/>
  <c r="V218"/>
  <c r="Y218"/>
  <c r="W218"/>
  <c r="U218"/>
  <c r="X218"/>
  <c r="R214"/>
  <c r="N214"/>
  <c r="Q214"/>
  <c r="O214"/>
  <c r="P214"/>
  <c r="M214"/>
  <c r="Y257"/>
  <c r="U257"/>
  <c r="V257"/>
  <c r="Z257"/>
  <c r="W257"/>
  <c r="X257"/>
  <c r="Q237"/>
  <c r="M237"/>
  <c r="R237"/>
  <c r="N237"/>
  <c r="O237"/>
  <c r="P237"/>
  <c r="I217"/>
  <c r="J217"/>
  <c r="F217"/>
  <c r="G217"/>
  <c r="H217"/>
  <c r="W152"/>
  <c r="O156"/>
  <c r="W160"/>
  <c r="O164"/>
  <c r="AM168"/>
  <c r="W172"/>
  <c r="G176"/>
  <c r="W176"/>
  <c r="W184"/>
  <c r="O188"/>
  <c r="W192"/>
  <c r="P145"/>
  <c r="Q145"/>
  <c r="M145"/>
  <c r="AN149"/>
  <c r="AO149"/>
  <c r="AK149"/>
  <c r="X153"/>
  <c r="Y153"/>
  <c r="U153"/>
  <c r="AN157"/>
  <c r="AO157"/>
  <c r="AK157"/>
  <c r="AN161"/>
  <c r="AO161"/>
  <c r="AK161"/>
  <c r="P165"/>
  <c r="Q165"/>
  <c r="M165"/>
  <c r="AF165"/>
  <c r="X169"/>
  <c r="Y169"/>
  <c r="U169"/>
  <c r="Q173"/>
  <c r="M173"/>
  <c r="AN173"/>
  <c r="AO173"/>
  <c r="AK173"/>
  <c r="X177"/>
  <c r="Y177"/>
  <c r="U177"/>
  <c r="I181"/>
  <c r="AN181"/>
  <c r="AO181"/>
  <c r="AK181"/>
  <c r="H185"/>
  <c r="X185"/>
  <c r="Y185"/>
  <c r="U185"/>
  <c r="AN189"/>
  <c r="AO189"/>
  <c r="AK189"/>
  <c r="AN193"/>
  <c r="AO193"/>
  <c r="AK193"/>
  <c r="AI203"/>
  <c r="AA203"/>
  <c r="S203"/>
  <c r="K203"/>
  <c r="AH278"/>
  <c r="AD278"/>
  <c r="AE278"/>
  <c r="AF278"/>
  <c r="AG278"/>
  <c r="AC278"/>
  <c r="AH274"/>
  <c r="AD274"/>
  <c r="AE274"/>
  <c r="AF274"/>
  <c r="AC274"/>
  <c r="AG274"/>
  <c r="AH270"/>
  <c r="AD270"/>
  <c r="AE270"/>
  <c r="AF270"/>
  <c r="AG270"/>
  <c r="AC270"/>
  <c r="AH266"/>
  <c r="AD266"/>
  <c r="AE266"/>
  <c r="AG266"/>
  <c r="AF266"/>
  <c r="AC266"/>
  <c r="AH262"/>
  <c r="AD262"/>
  <c r="AE262"/>
  <c r="AG262"/>
  <c r="AC262"/>
  <c r="AF262"/>
  <c r="Z258"/>
  <c r="V258"/>
  <c r="W258"/>
  <c r="U258"/>
  <c r="X258"/>
  <c r="Y258"/>
  <c r="Z254"/>
  <c r="V254"/>
  <c r="W254"/>
  <c r="U254"/>
  <c r="X254"/>
  <c r="Y254"/>
  <c r="Z246"/>
  <c r="V246"/>
  <c r="W246"/>
  <c r="X246"/>
  <c r="Y246"/>
  <c r="U246"/>
  <c r="Z242"/>
  <c r="V242"/>
  <c r="W242"/>
  <c r="Y242"/>
  <c r="X242"/>
  <c r="U242"/>
  <c r="Z234"/>
  <c r="V234"/>
  <c r="W234"/>
  <c r="Y234"/>
  <c r="X234"/>
  <c r="U234"/>
  <c r="Z230"/>
  <c r="V230"/>
  <c r="W230"/>
  <c r="Y230"/>
  <c r="X230"/>
  <c r="U230"/>
  <c r="R210"/>
  <c r="N210"/>
  <c r="O210"/>
  <c r="Q210"/>
  <c r="P210"/>
  <c r="M210"/>
  <c r="Y273"/>
  <c r="U273"/>
  <c r="Z273"/>
  <c r="V273"/>
  <c r="W273"/>
  <c r="X273"/>
  <c r="Q253"/>
  <c r="M253"/>
  <c r="R253"/>
  <c r="N253"/>
  <c r="P253"/>
  <c r="O253"/>
  <c r="I233"/>
  <c r="J233"/>
  <c r="H233"/>
  <c r="F233"/>
  <c r="G233"/>
  <c r="Y209"/>
  <c r="U209"/>
  <c r="V209"/>
  <c r="Z209"/>
  <c r="W209"/>
  <c r="X209"/>
  <c r="T282"/>
  <c r="AB216"/>
  <c r="X152"/>
  <c r="Y152"/>
  <c r="U152"/>
  <c r="P156"/>
  <c r="Q156"/>
  <c r="M156"/>
  <c r="X160"/>
  <c r="Y160"/>
  <c r="U160"/>
  <c r="P164"/>
  <c r="Q164"/>
  <c r="M164"/>
  <c r="Y164"/>
  <c r="Y168"/>
  <c r="AN168"/>
  <c r="AO168"/>
  <c r="AK168"/>
  <c r="P172"/>
  <c r="X172"/>
  <c r="Y172"/>
  <c r="U172"/>
  <c r="X176"/>
  <c r="Y176"/>
  <c r="U176"/>
  <c r="X184"/>
  <c r="Y184"/>
  <c r="U184"/>
  <c r="P188"/>
  <c r="Q188"/>
  <c r="M188"/>
  <c r="X192"/>
  <c r="Y192"/>
  <c r="U192"/>
  <c r="Q269"/>
  <c r="M269"/>
  <c r="P269"/>
  <c r="R269"/>
  <c r="N269"/>
  <c r="O269"/>
  <c r="I249"/>
  <c r="J249"/>
  <c r="F249"/>
  <c r="H249"/>
  <c r="G249"/>
  <c r="Y225"/>
  <c r="U225"/>
  <c r="Z225"/>
  <c r="V225"/>
  <c r="W225"/>
  <c r="X225"/>
  <c r="Z250"/>
  <c r="V250"/>
  <c r="U250"/>
  <c r="W250"/>
  <c r="Y250"/>
  <c r="X250"/>
  <c r="R238"/>
  <c r="N238"/>
  <c r="O238"/>
  <c r="P238"/>
  <c r="M238"/>
  <c r="Q238"/>
  <c r="R226"/>
  <c r="N226"/>
  <c r="O226"/>
  <c r="M226"/>
  <c r="P226"/>
  <c r="Q226"/>
  <c r="J222"/>
  <c r="F222"/>
  <c r="G222"/>
  <c r="H222"/>
  <c r="I222"/>
  <c r="Z214"/>
  <c r="V214"/>
  <c r="W214"/>
  <c r="Y214"/>
  <c r="X214"/>
  <c r="U214"/>
  <c r="J278"/>
  <c r="F278"/>
  <c r="G278"/>
  <c r="H278"/>
  <c r="I278"/>
  <c r="J274"/>
  <c r="F274"/>
  <c r="G274"/>
  <c r="H274"/>
  <c r="I274"/>
  <c r="J270"/>
  <c r="F270"/>
  <c r="G270"/>
  <c r="H270"/>
  <c r="I270"/>
  <c r="J266"/>
  <c r="F266"/>
  <c r="G266"/>
  <c r="H266"/>
  <c r="I266"/>
  <c r="J262"/>
  <c r="F262"/>
  <c r="G262"/>
  <c r="H262"/>
  <c r="I262"/>
  <c r="AH254"/>
  <c r="AD254"/>
  <c r="AE254"/>
  <c r="AC254"/>
  <c r="AF254"/>
  <c r="AG254"/>
  <c r="AH246"/>
  <c r="AD246"/>
  <c r="AE246"/>
  <c r="AC246"/>
  <c r="AG246"/>
  <c r="AF246"/>
  <c r="AH242"/>
  <c r="AD242"/>
  <c r="AE242"/>
  <c r="AC242"/>
  <c r="AF242"/>
  <c r="AG242"/>
  <c r="AH238"/>
  <c r="AD238"/>
  <c r="AE238"/>
  <c r="AF238"/>
  <c r="AG238"/>
  <c r="AC238"/>
  <c r="AH230"/>
  <c r="AD230"/>
  <c r="AE230"/>
  <c r="AF230"/>
  <c r="AG230"/>
  <c r="AC230"/>
  <c r="Z210"/>
  <c r="V210"/>
  <c r="W210"/>
  <c r="U210"/>
  <c r="X210"/>
  <c r="Y210"/>
  <c r="I277"/>
  <c r="J277"/>
  <c r="F277"/>
  <c r="G277"/>
  <c r="H277"/>
  <c r="Y269"/>
  <c r="U269"/>
  <c r="Z269"/>
  <c r="V269"/>
  <c r="W269"/>
  <c r="X269"/>
  <c r="Q265"/>
  <c r="M265"/>
  <c r="N265"/>
  <c r="R265"/>
  <c r="P265"/>
  <c r="O265"/>
  <c r="I261"/>
  <c r="F261"/>
  <c r="J261"/>
  <c r="G261"/>
  <c r="H261"/>
  <c r="Y253"/>
  <c r="U253"/>
  <c r="Z253"/>
  <c r="V253"/>
  <c r="X253"/>
  <c r="W253"/>
  <c r="Q249"/>
  <c r="M249"/>
  <c r="R249"/>
  <c r="N249"/>
  <c r="O249"/>
  <c r="P249"/>
  <c r="I245"/>
  <c r="F245"/>
  <c r="J245"/>
  <c r="G245"/>
  <c r="H245"/>
  <c r="Y237"/>
  <c r="U237"/>
  <c r="Z237"/>
  <c r="V237"/>
  <c r="W237"/>
  <c r="X237"/>
  <c r="Q233"/>
  <c r="M233"/>
  <c r="R233"/>
  <c r="N233"/>
  <c r="O233"/>
  <c r="P233"/>
  <c r="I229"/>
  <c r="F229"/>
  <c r="J229"/>
  <c r="H229"/>
  <c r="G229"/>
  <c r="Y221"/>
  <c r="U221"/>
  <c r="Z221"/>
  <c r="V221"/>
  <c r="X221"/>
  <c r="W221"/>
  <c r="Q217"/>
  <c r="M217"/>
  <c r="R217"/>
  <c r="N217"/>
  <c r="P217"/>
  <c r="O217"/>
  <c r="I213"/>
  <c r="J213"/>
  <c r="F213"/>
  <c r="H213"/>
  <c r="G213"/>
  <c r="AB256"/>
  <c r="AB244"/>
  <c r="AB240"/>
  <c r="T322"/>
  <c r="AB310"/>
  <c r="L314"/>
  <c r="AS314" s="1"/>
  <c r="T340"/>
  <c r="T294"/>
  <c r="L303"/>
  <c r="AS303" s="1"/>
  <c r="AB291"/>
  <c r="T329"/>
  <c r="AB315"/>
  <c r="AB268"/>
  <c r="AB208"/>
  <c r="AB306"/>
  <c r="T314"/>
  <c r="T326"/>
  <c r="L348"/>
  <c r="AS348" s="1"/>
  <c r="AJ290"/>
  <c r="T283"/>
  <c r="T291"/>
  <c r="AB321"/>
  <c r="L329"/>
  <c r="AS329" s="1"/>
  <c r="AB351"/>
  <c r="AB319"/>
  <c r="L353"/>
  <c r="AS353" s="1"/>
  <c r="AJ307"/>
  <c r="L334"/>
  <c r="AS334" s="1"/>
  <c r="AJ286"/>
  <c r="L283"/>
  <c r="AS283" s="1"/>
  <c r="AJ305"/>
  <c r="AB325"/>
  <c r="L333"/>
  <c r="AS333" s="1"/>
  <c r="L322"/>
  <c r="AS322" s="1"/>
  <c r="AB282"/>
  <c r="AB286"/>
  <c r="L321"/>
  <c r="AS321" s="1"/>
  <c r="AJ311"/>
  <c r="T330"/>
  <c r="T310"/>
  <c r="T303"/>
  <c r="L298"/>
  <c r="AS298" s="1"/>
  <c r="AJ283"/>
  <c r="AB329"/>
  <c r="L339"/>
  <c r="AS339" s="1"/>
  <c r="AJ273"/>
  <c r="AJ265"/>
  <c r="AJ257"/>
  <c r="AJ249"/>
  <c r="AJ241"/>
  <c r="AJ233"/>
  <c r="AJ225"/>
  <c r="AJ217"/>
  <c r="AJ209"/>
  <c r="AH250"/>
  <c r="AD250"/>
  <c r="AE250"/>
  <c r="AF250"/>
  <c r="AG250"/>
  <c r="AC250"/>
  <c r="Z238"/>
  <c r="V238"/>
  <c r="Y238"/>
  <c r="W238"/>
  <c r="U238"/>
  <c r="X238"/>
  <c r="Z226"/>
  <c r="V226"/>
  <c r="U226"/>
  <c r="W226"/>
  <c r="Y226"/>
  <c r="X226"/>
  <c r="R222"/>
  <c r="N222"/>
  <c r="O222"/>
  <c r="M222"/>
  <c r="P222"/>
  <c r="Q222"/>
  <c r="J218"/>
  <c r="F218"/>
  <c r="G218"/>
  <c r="I218"/>
  <c r="H218"/>
  <c r="AH210"/>
  <c r="AD210"/>
  <c r="AE210"/>
  <c r="AG210"/>
  <c r="AF210"/>
  <c r="AC210"/>
  <c r="R278"/>
  <c r="N278"/>
  <c r="O278"/>
  <c r="P278"/>
  <c r="Q278"/>
  <c r="M278"/>
  <c r="R274"/>
  <c r="N274"/>
  <c r="O274"/>
  <c r="Q274"/>
  <c r="P274"/>
  <c r="M274"/>
  <c r="R270"/>
  <c r="N270"/>
  <c r="Q270"/>
  <c r="O270"/>
  <c r="M270"/>
  <c r="P270"/>
  <c r="R266"/>
  <c r="N266"/>
  <c r="O266"/>
  <c r="M266"/>
  <c r="Q266"/>
  <c r="P266"/>
  <c r="R262"/>
  <c r="N262"/>
  <c r="O262"/>
  <c r="M262"/>
  <c r="Q262"/>
  <c r="P262"/>
  <c r="J258"/>
  <c r="F258"/>
  <c r="G258"/>
  <c r="H258"/>
  <c r="I258"/>
  <c r="J254"/>
  <c r="F254"/>
  <c r="G254"/>
  <c r="I254"/>
  <c r="H254"/>
  <c r="J246"/>
  <c r="F246"/>
  <c r="G246"/>
  <c r="H246"/>
  <c r="I246"/>
  <c r="J242"/>
  <c r="F242"/>
  <c r="G242"/>
  <c r="I242"/>
  <c r="H242"/>
  <c r="J234"/>
  <c r="F234"/>
  <c r="G234"/>
  <c r="H234"/>
  <c r="I234"/>
  <c r="J230"/>
  <c r="F230"/>
  <c r="G230"/>
  <c r="I230"/>
  <c r="H230"/>
  <c r="Q277"/>
  <c r="M277"/>
  <c r="R277"/>
  <c r="N277"/>
  <c r="O277"/>
  <c r="P277"/>
  <c r="I273"/>
  <c r="J273"/>
  <c r="F273"/>
  <c r="G273"/>
  <c r="H273"/>
  <c r="Y265"/>
  <c r="U265"/>
  <c r="V265"/>
  <c r="X265"/>
  <c r="Z265"/>
  <c r="W265"/>
  <c r="Q261"/>
  <c r="M261"/>
  <c r="N261"/>
  <c r="P261"/>
  <c r="R261"/>
  <c r="O261"/>
  <c r="I257"/>
  <c r="F257"/>
  <c r="J257"/>
  <c r="G257"/>
  <c r="H257"/>
  <c r="Y249"/>
  <c r="U249"/>
  <c r="Z249"/>
  <c r="V249"/>
  <c r="W249"/>
  <c r="X249"/>
  <c r="Q245"/>
  <c r="M245"/>
  <c r="N245"/>
  <c r="P245"/>
  <c r="R245"/>
  <c r="O245"/>
  <c r="I241"/>
  <c r="F241"/>
  <c r="J241"/>
  <c r="H241"/>
  <c r="G241"/>
  <c r="Y233"/>
  <c r="U233"/>
  <c r="Z233"/>
  <c r="V233"/>
  <c r="X233"/>
  <c r="W233"/>
  <c r="Q229"/>
  <c r="M229"/>
  <c r="N229"/>
  <c r="R229"/>
  <c r="O229"/>
  <c r="P229"/>
  <c r="I225"/>
  <c r="J225"/>
  <c r="H225"/>
  <c r="F225"/>
  <c r="G225"/>
  <c r="Y217"/>
  <c r="U217"/>
  <c r="Z217"/>
  <c r="V217"/>
  <c r="W217"/>
  <c r="X217"/>
  <c r="Q213"/>
  <c r="M213"/>
  <c r="R213"/>
  <c r="N213"/>
  <c r="O213"/>
  <c r="P213"/>
  <c r="I209"/>
  <c r="J209"/>
  <c r="F209"/>
  <c r="G209"/>
  <c r="H209"/>
  <c r="J198"/>
  <c r="AD198"/>
  <c r="AH198"/>
  <c r="AD206"/>
  <c r="AH206"/>
  <c r="AB228"/>
  <c r="AB318"/>
  <c r="L326"/>
  <c r="AS326" s="1"/>
  <c r="AB352"/>
  <c r="T286"/>
  <c r="AB287"/>
  <c r="AB295"/>
  <c r="AB304"/>
  <c r="AB333"/>
  <c r="L343"/>
  <c r="AS343" s="1"/>
  <c r="AB307"/>
  <c r="AB302"/>
  <c r="T299"/>
  <c r="L310"/>
  <c r="AS310" s="1"/>
  <c r="T290"/>
  <c r="L302"/>
  <c r="AS302" s="1"/>
  <c r="L295"/>
  <c r="AS295" s="1"/>
  <c r="L315"/>
  <c r="AS315" s="1"/>
  <c r="T319"/>
  <c r="AJ314"/>
  <c r="T352"/>
  <c r="AJ295"/>
  <c r="L351"/>
  <c r="AS351" s="1"/>
  <c r="L307"/>
  <c r="AS307" s="1"/>
  <c r="L340"/>
  <c r="AS340" s="1"/>
  <c r="T302"/>
  <c r="AJ291"/>
  <c r="AB347"/>
  <c r="AJ234"/>
  <c r="AJ222"/>
  <c r="AJ218"/>
  <c r="AJ277"/>
  <c r="J250"/>
  <c r="F250"/>
  <c r="G250"/>
  <c r="I250"/>
  <c r="H250"/>
  <c r="AH226"/>
  <c r="AD226"/>
  <c r="AC226"/>
  <c r="AE226"/>
  <c r="AF226"/>
  <c r="AG226"/>
  <c r="Z222"/>
  <c r="V222"/>
  <c r="U222"/>
  <c r="W222"/>
  <c r="X222"/>
  <c r="Y222"/>
  <c r="R218"/>
  <c r="N218"/>
  <c r="O218"/>
  <c r="P218"/>
  <c r="Q218"/>
  <c r="M218"/>
  <c r="J214"/>
  <c r="F214"/>
  <c r="G214"/>
  <c r="I214"/>
  <c r="H214"/>
  <c r="Z278"/>
  <c r="V278"/>
  <c r="W278"/>
  <c r="X278"/>
  <c r="Y278"/>
  <c r="U278"/>
  <c r="Z274"/>
  <c r="V274"/>
  <c r="W274"/>
  <c r="X274"/>
  <c r="U274"/>
  <c r="Y274"/>
  <c r="Z270"/>
  <c r="V270"/>
  <c r="W270"/>
  <c r="Y270"/>
  <c r="X270"/>
  <c r="U270"/>
  <c r="Z266"/>
  <c r="V266"/>
  <c r="W266"/>
  <c r="U266"/>
  <c r="X266"/>
  <c r="Y266"/>
  <c r="Z262"/>
  <c r="V262"/>
  <c r="W262"/>
  <c r="X262"/>
  <c r="Y262"/>
  <c r="U262"/>
  <c r="R258"/>
  <c r="N258"/>
  <c r="O258"/>
  <c r="Q258"/>
  <c r="P258"/>
  <c r="M258"/>
  <c r="R254"/>
  <c r="N254"/>
  <c r="O254"/>
  <c r="M254"/>
  <c r="P254"/>
  <c r="Q254"/>
  <c r="R246"/>
  <c r="N246"/>
  <c r="O246"/>
  <c r="M246"/>
  <c r="Q246"/>
  <c r="P246"/>
  <c r="R242"/>
  <c r="N242"/>
  <c r="O242"/>
  <c r="M242"/>
  <c r="P242"/>
  <c r="Q242"/>
  <c r="R234"/>
  <c r="N234"/>
  <c r="O234"/>
  <c r="Q234"/>
  <c r="P234"/>
  <c r="M234"/>
  <c r="R230"/>
  <c r="N230"/>
  <c r="O230"/>
  <c r="M230"/>
  <c r="P230"/>
  <c r="Q230"/>
  <c r="J210"/>
  <c r="F210"/>
  <c r="G210"/>
  <c r="H210"/>
  <c r="I210"/>
  <c r="Y277"/>
  <c r="U277"/>
  <c r="Z277"/>
  <c r="V277"/>
  <c r="W277"/>
  <c r="X277"/>
  <c r="Q273"/>
  <c r="M273"/>
  <c r="R273"/>
  <c r="N273"/>
  <c r="O273"/>
  <c r="P273"/>
  <c r="I269"/>
  <c r="J269"/>
  <c r="F269"/>
  <c r="G269"/>
  <c r="H269"/>
  <c r="Y261"/>
  <c r="U261"/>
  <c r="V261"/>
  <c r="X261"/>
  <c r="Z261"/>
  <c r="W261"/>
  <c r="Q257"/>
  <c r="M257"/>
  <c r="N257"/>
  <c r="R257"/>
  <c r="P257"/>
  <c r="O257"/>
  <c r="I253"/>
  <c r="J253"/>
  <c r="F253"/>
  <c r="G253"/>
  <c r="H253"/>
  <c r="Y245"/>
  <c r="U245"/>
  <c r="V245"/>
  <c r="X245"/>
  <c r="Z245"/>
  <c r="W245"/>
  <c r="Q241"/>
  <c r="M241"/>
  <c r="N241"/>
  <c r="R241"/>
  <c r="O241"/>
  <c r="P241"/>
  <c r="I237"/>
  <c r="J237"/>
  <c r="F237"/>
  <c r="H237"/>
  <c r="G237"/>
  <c r="Y229"/>
  <c r="U229"/>
  <c r="V229"/>
  <c r="X229"/>
  <c r="Z229"/>
  <c r="W229"/>
  <c r="Q225"/>
  <c r="M225"/>
  <c r="R225"/>
  <c r="N225"/>
  <c r="O225"/>
  <c r="P225"/>
  <c r="I221"/>
  <c r="J221"/>
  <c r="F221"/>
  <c r="G221"/>
  <c r="H221"/>
  <c r="Y213"/>
  <c r="U213"/>
  <c r="Z213"/>
  <c r="V213"/>
  <c r="W213"/>
  <c r="X213"/>
  <c r="Q209"/>
  <c r="M209"/>
  <c r="N209"/>
  <c r="P209"/>
  <c r="R209"/>
  <c r="O209"/>
  <c r="AC198"/>
  <c r="K200"/>
  <c r="S200"/>
  <c r="AA200"/>
  <c r="AI200"/>
  <c r="K204"/>
  <c r="S204"/>
  <c r="AA204"/>
  <c r="AI204"/>
  <c r="AC206"/>
  <c r="T306"/>
  <c r="AB353"/>
  <c r="T307"/>
  <c r="AB334"/>
  <c r="L325"/>
  <c r="AS325" s="1"/>
  <c r="AB311"/>
  <c r="AJ319"/>
  <c r="AJ280"/>
  <c r="AJ276"/>
  <c r="AB264"/>
  <c r="AB236"/>
  <c r="AB322"/>
  <c r="AJ352"/>
  <c r="L282"/>
  <c r="AS282" s="1"/>
  <c r="T304"/>
  <c r="T333"/>
  <c r="T311"/>
  <c r="T248"/>
  <c r="AJ322"/>
  <c r="L330"/>
  <c r="AS330" s="1"/>
  <c r="AJ306"/>
  <c r="AJ340"/>
  <c r="L352"/>
  <c r="AS352" s="1"/>
  <c r="AJ282"/>
  <c r="L291"/>
  <c r="AS291" s="1"/>
  <c r="L299"/>
  <c r="AS299" s="1"/>
  <c r="L304"/>
  <c r="AS304" s="1"/>
  <c r="T339"/>
  <c r="T351"/>
  <c r="L311"/>
  <c r="AS311" s="1"/>
  <c r="T334"/>
  <c r="L290"/>
  <c r="AS290" s="1"/>
  <c r="AB294"/>
  <c r="T343"/>
  <c r="AJ315"/>
  <c r="T353"/>
  <c r="AJ326"/>
  <c r="AB348"/>
  <c r="AJ269"/>
  <c r="AJ261"/>
  <c r="AJ253"/>
  <c r="AJ245"/>
  <c r="AJ237"/>
  <c r="AJ229"/>
  <c r="AJ221"/>
  <c r="AJ213"/>
  <c r="T318"/>
  <c r="E55"/>
  <c r="AQ55" s="1"/>
  <c r="E54"/>
  <c r="AI54" s="1"/>
  <c r="E53"/>
  <c r="AQ53" s="1"/>
  <c r="E52"/>
  <c r="AI52" s="1"/>
  <c r="E51"/>
  <c r="AI51" s="1"/>
  <c r="E50"/>
  <c r="AQ50" s="1"/>
  <c r="E49"/>
  <c r="AQ49" s="1"/>
  <c r="AP49" s="1"/>
  <c r="E48"/>
  <c r="AI48" s="1"/>
  <c r="E47"/>
  <c r="AQ47" s="1"/>
  <c r="E46"/>
  <c r="AI46" s="1"/>
  <c r="AE46" s="1"/>
  <c r="E45"/>
  <c r="AA45" s="1"/>
  <c r="E44"/>
  <c r="AA44" s="1"/>
  <c r="E43"/>
  <c r="S43" s="1"/>
  <c r="N43" s="1"/>
  <c r="E42"/>
  <c r="K42" s="1"/>
  <c r="H42" s="1"/>
  <c r="E41"/>
  <c r="K41" s="1"/>
  <c r="H41" s="1"/>
  <c r="E40"/>
  <c r="K40" s="1"/>
  <c r="E39"/>
  <c r="AI39" s="1"/>
  <c r="AF39" s="1"/>
  <c r="E38"/>
  <c r="AA38" s="1"/>
  <c r="W38" s="1"/>
  <c r="E37"/>
  <c r="AA37" s="1"/>
  <c r="E36"/>
  <c r="AA36" s="1"/>
  <c r="E35"/>
  <c r="AI35" s="1"/>
  <c r="AE35" s="1"/>
  <c r="E34"/>
  <c r="AI34" s="1"/>
  <c r="AE34" s="1"/>
  <c r="E33"/>
  <c r="AI33" s="1"/>
  <c r="AF33" s="1"/>
  <c r="E32"/>
  <c r="AA32" s="1"/>
  <c r="W32" s="1"/>
  <c r="E31"/>
  <c r="AA31" s="1"/>
  <c r="X31" s="1"/>
  <c r="E30"/>
  <c r="AA30" s="1"/>
  <c r="E29"/>
  <c r="AI29" s="1"/>
  <c r="AF29" s="1"/>
  <c r="E28"/>
  <c r="AA28" s="1"/>
  <c r="X28" s="1"/>
  <c r="E27"/>
  <c r="AQ27" s="1"/>
  <c r="E26"/>
  <c r="S26" s="1"/>
  <c r="O26" s="1"/>
  <c r="E25"/>
  <c r="AQ25" s="1"/>
  <c r="AM25" s="1"/>
  <c r="E24"/>
  <c r="AA24" s="1"/>
  <c r="W24" s="1"/>
  <c r="E23"/>
  <c r="AQ23" s="1"/>
  <c r="AN23" s="1"/>
  <c r="T224" l="1"/>
  <c r="AC156"/>
  <c r="Y161"/>
  <c r="P149"/>
  <c r="U195"/>
  <c r="Z206"/>
  <c r="AF172"/>
  <c r="Q149"/>
  <c r="G131"/>
  <c r="L223"/>
  <c r="AS223" s="1"/>
  <c r="P193"/>
  <c r="Q189"/>
  <c r="H194"/>
  <c r="X127"/>
  <c r="AG117"/>
  <c r="Q104"/>
  <c r="AG125"/>
  <c r="AE128"/>
  <c r="AM144"/>
  <c r="G194"/>
  <c r="AL107"/>
  <c r="AN184"/>
  <c r="M184"/>
  <c r="Q158"/>
  <c r="AE106"/>
  <c r="Q102"/>
  <c r="I152"/>
  <c r="U173"/>
  <c r="AH160"/>
  <c r="P114"/>
  <c r="F186"/>
  <c r="O184"/>
  <c r="W157"/>
  <c r="G153"/>
  <c r="H141"/>
  <c r="R121"/>
  <c r="R114"/>
  <c r="U133"/>
  <c r="N121"/>
  <c r="N158"/>
  <c r="U164"/>
  <c r="AF160"/>
  <c r="P160"/>
  <c r="P152"/>
  <c r="J196"/>
  <c r="AF193"/>
  <c r="W164"/>
  <c r="O160"/>
  <c r="I194"/>
  <c r="I186"/>
  <c r="AO174"/>
  <c r="I174"/>
  <c r="M158"/>
  <c r="H158"/>
  <c r="Y142"/>
  <c r="M118"/>
  <c r="P171"/>
  <c r="H131"/>
  <c r="I141"/>
  <c r="AN128"/>
  <c r="AC117"/>
  <c r="I144"/>
  <c r="O121"/>
  <c r="P121"/>
  <c r="J186"/>
  <c r="O158"/>
  <c r="N187"/>
  <c r="AB227"/>
  <c r="AG160"/>
  <c r="F196"/>
  <c r="H153"/>
  <c r="J201"/>
  <c r="AK174"/>
  <c r="R160"/>
  <c r="R152"/>
  <c r="P187"/>
  <c r="AG163"/>
  <c r="AO131"/>
  <c r="I131"/>
  <c r="M119"/>
  <c r="F141"/>
  <c r="AP128"/>
  <c r="AO124"/>
  <c r="AO132"/>
  <c r="Q121"/>
  <c r="AP174"/>
  <c r="F169"/>
  <c r="F153"/>
  <c r="J174"/>
  <c r="L174" s="1"/>
  <c r="AS174" s="1"/>
  <c r="AB275"/>
  <c r="X164"/>
  <c r="AC160"/>
  <c r="AC185"/>
  <c r="M157"/>
  <c r="I153"/>
  <c r="AE160"/>
  <c r="F201"/>
  <c r="P158"/>
  <c r="H154"/>
  <c r="W173"/>
  <c r="G169"/>
  <c r="Z164"/>
  <c r="AO147"/>
  <c r="G141"/>
  <c r="AH102"/>
  <c r="Z142"/>
  <c r="G174"/>
  <c r="J194"/>
  <c r="AP131"/>
  <c r="F138"/>
  <c r="L235"/>
  <c r="AS235" s="1"/>
  <c r="AB251"/>
  <c r="AB239"/>
  <c r="T216"/>
  <c r="AM185"/>
  <c r="R176"/>
  <c r="AM165"/>
  <c r="AG147"/>
  <c r="G182"/>
  <c r="AJ240"/>
  <c r="L263"/>
  <c r="AS263" s="1"/>
  <c r="AO165"/>
  <c r="F118"/>
  <c r="F202"/>
  <c r="H205"/>
  <c r="X188"/>
  <c r="AK165"/>
  <c r="G177"/>
  <c r="AL171"/>
  <c r="AK172"/>
  <c r="AG169"/>
  <c r="AG162"/>
  <c r="AG146"/>
  <c r="AF175"/>
  <c r="AO107"/>
  <c r="AF141"/>
  <c r="G136"/>
  <c r="AP107"/>
  <c r="AH98"/>
  <c r="N163"/>
  <c r="AC191"/>
  <c r="U143"/>
  <c r="AF139"/>
  <c r="AC119"/>
  <c r="I128"/>
  <c r="O108"/>
  <c r="H124"/>
  <c r="AE141"/>
  <c r="F133"/>
  <c r="W187"/>
  <c r="AJ216"/>
  <c r="AO164"/>
  <c r="P168"/>
  <c r="AF153"/>
  <c r="U170"/>
  <c r="Q100"/>
  <c r="G129"/>
  <c r="T260"/>
  <c r="T252"/>
  <c r="T244"/>
  <c r="T232"/>
  <c r="T264"/>
  <c r="O176"/>
  <c r="AC162"/>
  <c r="AC146"/>
  <c r="H118"/>
  <c r="R196"/>
  <c r="X155"/>
  <c r="P135"/>
  <c r="AG148"/>
  <c r="M133"/>
  <c r="P120"/>
  <c r="AF116"/>
  <c r="AE98"/>
  <c r="AO148"/>
  <c r="N129"/>
  <c r="I124"/>
  <c r="Y97"/>
  <c r="AG141"/>
  <c r="G133"/>
  <c r="Z101"/>
  <c r="O140"/>
  <c r="H129"/>
  <c r="U113"/>
  <c r="W113"/>
  <c r="AL186"/>
  <c r="L276"/>
  <c r="AS276" s="1"/>
  <c r="L275"/>
  <c r="AS275" s="1"/>
  <c r="AJ252"/>
  <c r="T272"/>
  <c r="AB247"/>
  <c r="AJ264"/>
  <c r="P192"/>
  <c r="AF173"/>
  <c r="Q192"/>
  <c r="P176"/>
  <c r="AG173"/>
  <c r="O192"/>
  <c r="U162"/>
  <c r="Q150"/>
  <c r="I118"/>
  <c r="AE173"/>
  <c r="AE169"/>
  <c r="AK179"/>
  <c r="AN127"/>
  <c r="AC148"/>
  <c r="AE120"/>
  <c r="AK148"/>
  <c r="G124"/>
  <c r="AG98"/>
  <c r="AC141"/>
  <c r="H133"/>
  <c r="AC106"/>
  <c r="AP99"/>
  <c r="I129"/>
  <c r="Y113"/>
  <c r="AJ272"/>
  <c r="AC169"/>
  <c r="I197"/>
  <c r="M192"/>
  <c r="Q180"/>
  <c r="Q176"/>
  <c r="AN185"/>
  <c r="AN126"/>
  <c r="R192"/>
  <c r="Q183"/>
  <c r="AH148"/>
  <c r="AM99"/>
  <c r="AP148"/>
  <c r="V137"/>
  <c r="J124"/>
  <c r="L124" s="1"/>
  <c r="AS124" s="1"/>
  <c r="AG106"/>
  <c r="Y101"/>
  <c r="AD141"/>
  <c r="I133"/>
  <c r="R100"/>
  <c r="F129"/>
  <c r="Z190"/>
  <c r="V107"/>
  <c r="W170"/>
  <c r="L231"/>
  <c r="AS231" s="1"/>
  <c r="L227"/>
  <c r="AS227" s="1"/>
  <c r="AB263"/>
  <c r="V198"/>
  <c r="M180"/>
  <c r="X156"/>
  <c r="M189"/>
  <c r="H189"/>
  <c r="AK177"/>
  <c r="U161"/>
  <c r="AG153"/>
  <c r="AF145"/>
  <c r="AF186"/>
  <c r="P182"/>
  <c r="AN187"/>
  <c r="Y187"/>
  <c r="AC175"/>
  <c r="M163"/>
  <c r="AG151"/>
  <c r="AG139"/>
  <c r="G128"/>
  <c r="J136"/>
  <c r="M108"/>
  <c r="O124"/>
  <c r="R185"/>
  <c r="R189"/>
  <c r="N182"/>
  <c r="G206"/>
  <c r="R163"/>
  <c r="I189"/>
  <c r="AC153"/>
  <c r="AE184"/>
  <c r="Q190"/>
  <c r="Q182"/>
  <c r="X170"/>
  <c r="X166"/>
  <c r="G189"/>
  <c r="AM177"/>
  <c r="W161"/>
  <c r="AF191"/>
  <c r="AF183"/>
  <c r="AN179"/>
  <c r="AF167"/>
  <c r="AG159"/>
  <c r="AC151"/>
  <c r="X143"/>
  <c r="AF119"/>
  <c r="J128"/>
  <c r="AM101"/>
  <c r="Q108"/>
  <c r="H136"/>
  <c r="Q128"/>
  <c r="P137"/>
  <c r="R182"/>
  <c r="AP146"/>
  <c r="X198"/>
  <c r="O182"/>
  <c r="AE186"/>
  <c r="F97"/>
  <c r="AC114"/>
  <c r="AB267"/>
  <c r="N189"/>
  <c r="J206"/>
  <c r="Y156"/>
  <c r="U205"/>
  <c r="P180"/>
  <c r="U156"/>
  <c r="P189"/>
  <c r="AF181"/>
  <c r="O180"/>
  <c r="AE172"/>
  <c r="W156"/>
  <c r="Y170"/>
  <c r="AK146"/>
  <c r="Y122"/>
  <c r="AN118"/>
  <c r="G193"/>
  <c r="R180"/>
  <c r="AG183"/>
  <c r="AC167"/>
  <c r="P163"/>
  <c r="AC159"/>
  <c r="H128"/>
  <c r="AM107"/>
  <c r="G97"/>
  <c r="I148"/>
  <c r="I136"/>
  <c r="AK107"/>
  <c r="AP101"/>
  <c r="O137"/>
  <c r="O190"/>
  <c r="J150"/>
  <c r="R173"/>
  <c r="AB215"/>
  <c r="Z198"/>
  <c r="J197"/>
  <c r="AF188"/>
  <c r="AG172"/>
  <c r="AG181"/>
  <c r="W180"/>
  <c r="M190"/>
  <c r="AG186"/>
  <c r="Y166"/>
  <c r="AK162"/>
  <c r="M150"/>
  <c r="H150"/>
  <c r="M126"/>
  <c r="AO118"/>
  <c r="AH172"/>
  <c r="AO187"/>
  <c r="AO171"/>
  <c r="Y155"/>
  <c r="Y127"/>
  <c r="N133"/>
  <c r="G125"/>
  <c r="AH120"/>
  <c r="AF120"/>
  <c r="X121"/>
  <c r="AO99"/>
  <c r="AH104"/>
  <c r="J97"/>
  <c r="AJ256"/>
  <c r="W198"/>
  <c r="AH170"/>
  <c r="R150"/>
  <c r="N150"/>
  <c r="AD170"/>
  <c r="J182"/>
  <c r="W155"/>
  <c r="AH186"/>
  <c r="V138"/>
  <c r="AL118"/>
  <c r="F131"/>
  <c r="AM146"/>
  <c r="F197"/>
  <c r="AK192"/>
  <c r="AG188"/>
  <c r="AC172"/>
  <c r="I168"/>
  <c r="AC181"/>
  <c r="AF161"/>
  <c r="AK153"/>
  <c r="AE188"/>
  <c r="AC186"/>
  <c r="H182"/>
  <c r="U166"/>
  <c r="I150"/>
  <c r="AN146"/>
  <c r="H146"/>
  <c r="AK118"/>
  <c r="AH188"/>
  <c r="J168"/>
  <c r="AK187"/>
  <c r="AK171"/>
  <c r="AN155"/>
  <c r="U155"/>
  <c r="O133"/>
  <c r="P133"/>
  <c r="H125"/>
  <c r="L125" s="1"/>
  <c r="AS125" s="1"/>
  <c r="AG120"/>
  <c r="W121"/>
  <c r="I97"/>
  <c r="U107"/>
  <c r="O150"/>
  <c r="V166"/>
  <c r="V155"/>
  <c r="F150"/>
  <c r="AP118"/>
  <c r="AL187"/>
  <c r="AB231"/>
  <c r="T220"/>
  <c r="T212"/>
  <c r="AB223"/>
  <c r="L280"/>
  <c r="AS280" s="1"/>
  <c r="T228"/>
  <c r="AB211"/>
  <c r="T256"/>
  <c r="T276"/>
  <c r="AJ232"/>
  <c r="U198"/>
  <c r="R201"/>
  <c r="H197"/>
  <c r="AC188"/>
  <c r="AM160"/>
  <c r="AD205"/>
  <c r="P190"/>
  <c r="I182"/>
  <c r="AO146"/>
  <c r="I146"/>
  <c r="I122"/>
  <c r="I155"/>
  <c r="Q133"/>
  <c r="I125"/>
  <c r="AC120"/>
  <c r="Y120"/>
  <c r="AK99"/>
  <c r="AN144"/>
  <c r="AP187"/>
  <c r="W166"/>
  <c r="J146"/>
  <c r="N190"/>
  <c r="AL99"/>
  <c r="O198"/>
  <c r="T240"/>
  <c r="AJ208"/>
  <c r="T268"/>
  <c r="AF192"/>
  <c r="H192"/>
  <c r="I188"/>
  <c r="AC180"/>
  <c r="AO156"/>
  <c r="AG193"/>
  <c r="I185"/>
  <c r="AG165"/>
  <c r="I165"/>
  <c r="Q161"/>
  <c r="M166"/>
  <c r="U142"/>
  <c r="H138"/>
  <c r="O185"/>
  <c r="AP164"/>
  <c r="M175"/>
  <c r="Q171"/>
  <c r="P167"/>
  <c r="I163"/>
  <c r="AK147"/>
  <c r="P144"/>
  <c r="AO128"/>
  <c r="W99"/>
  <c r="AK124"/>
  <c r="AO105"/>
  <c r="Y99"/>
  <c r="AN136"/>
  <c r="V133"/>
  <c r="J103"/>
  <c r="F144"/>
  <c r="AK129"/>
  <c r="O114"/>
  <c r="J187"/>
  <c r="AJ248"/>
  <c r="R166"/>
  <c r="T166" s="1"/>
  <c r="H103"/>
  <c r="AB271"/>
  <c r="R202"/>
  <c r="F154"/>
  <c r="AL185"/>
  <c r="J169"/>
  <c r="O174"/>
  <c r="AH165"/>
  <c r="F162"/>
  <c r="AN105"/>
  <c r="J118"/>
  <c r="F103"/>
  <c r="AD193"/>
  <c r="G142"/>
  <c r="Q172"/>
  <c r="AK164"/>
  <c r="Q160"/>
  <c r="Q193"/>
  <c r="X165"/>
  <c r="AF157"/>
  <c r="O172"/>
  <c r="AE157"/>
  <c r="O144"/>
  <c r="AP136"/>
  <c r="Y136"/>
  <c r="U99"/>
  <c r="AD165"/>
  <c r="V99"/>
  <c r="J138"/>
  <c r="U206"/>
  <c r="I192"/>
  <c r="P184"/>
  <c r="M176"/>
  <c r="H176"/>
  <c r="M172"/>
  <c r="M160"/>
  <c r="H160"/>
  <c r="AF156"/>
  <c r="Q152"/>
  <c r="Z196"/>
  <c r="H196"/>
  <c r="AC193"/>
  <c r="M193"/>
  <c r="AO185"/>
  <c r="AF185"/>
  <c r="M185"/>
  <c r="AN177"/>
  <c r="X173"/>
  <c r="AN169"/>
  <c r="H169"/>
  <c r="L169" s="1"/>
  <c r="AS169" s="1"/>
  <c r="Y165"/>
  <c r="M149"/>
  <c r="G192"/>
  <c r="AM164"/>
  <c r="AE156"/>
  <c r="O152"/>
  <c r="H201"/>
  <c r="P174"/>
  <c r="I166"/>
  <c r="AK158"/>
  <c r="AC154"/>
  <c r="AJ154" s="1"/>
  <c r="H142"/>
  <c r="I138"/>
  <c r="AN134"/>
  <c r="P126"/>
  <c r="P118"/>
  <c r="J192"/>
  <c r="R184"/>
  <c r="AP180"/>
  <c r="J164"/>
  <c r="N196"/>
  <c r="P196"/>
  <c r="Q187"/>
  <c r="Q159"/>
  <c r="Q151"/>
  <c r="P147"/>
  <c r="AC143"/>
  <c r="H143"/>
  <c r="I139"/>
  <c r="AD148"/>
  <c r="R144"/>
  <c r="Q144"/>
  <c r="Q136"/>
  <c r="AK128"/>
  <c r="AD117"/>
  <c r="AM105"/>
  <c r="AE102"/>
  <c r="AL148"/>
  <c r="AC132"/>
  <c r="AM124"/>
  <c r="AL121"/>
  <c r="AG102"/>
  <c r="AO136"/>
  <c r="U136"/>
  <c r="W133"/>
  <c r="X133"/>
  <c r="AK105"/>
  <c r="R102"/>
  <c r="Z148"/>
  <c r="G144"/>
  <c r="AL129"/>
  <c r="Q114"/>
  <c r="Z171"/>
  <c r="AM154"/>
  <c r="Q184"/>
  <c r="I176"/>
  <c r="AN164"/>
  <c r="I160"/>
  <c r="AG156"/>
  <c r="AG152"/>
  <c r="M152"/>
  <c r="I196"/>
  <c r="AK185"/>
  <c r="AG185"/>
  <c r="Y173"/>
  <c r="P173"/>
  <c r="U165"/>
  <c r="W168"/>
  <c r="G160"/>
  <c r="I201"/>
  <c r="AO190"/>
  <c r="U174"/>
  <c r="AO170"/>
  <c r="P166"/>
  <c r="H162"/>
  <c r="AO154"/>
  <c r="AE193"/>
  <c r="W181"/>
  <c r="J176"/>
  <c r="O173"/>
  <c r="Z168"/>
  <c r="O161"/>
  <c r="J160"/>
  <c r="AH156"/>
  <c r="Q196"/>
  <c r="P191"/>
  <c r="H187"/>
  <c r="M139"/>
  <c r="AE148"/>
  <c r="AM128"/>
  <c r="AE117"/>
  <c r="AF117"/>
  <c r="G103"/>
  <c r="AM148"/>
  <c r="H137"/>
  <c r="AP124"/>
  <c r="AN124"/>
  <c r="H121"/>
  <c r="AL132"/>
  <c r="AC144"/>
  <c r="AK136"/>
  <c r="W136"/>
  <c r="Y133"/>
  <c r="AP105"/>
  <c r="J144"/>
  <c r="AM129"/>
  <c r="AN129"/>
  <c r="Z173"/>
  <c r="R130"/>
  <c r="AM158"/>
  <c r="F187"/>
  <c r="L101"/>
  <c r="AS101" s="1"/>
  <c r="L255"/>
  <c r="AS255" s="1"/>
  <c r="N198"/>
  <c r="U168"/>
  <c r="AF177"/>
  <c r="X157"/>
  <c r="AN145"/>
  <c r="AN178"/>
  <c r="AF170"/>
  <c r="AK166"/>
  <c r="X138"/>
  <c r="H134"/>
  <c r="AN122"/>
  <c r="G181"/>
  <c r="AE177"/>
  <c r="AH164"/>
  <c r="AM145"/>
  <c r="Q191"/>
  <c r="M183"/>
  <c r="Q167"/>
  <c r="M159"/>
  <c r="AO155"/>
  <c r="M151"/>
  <c r="AK131"/>
  <c r="X131"/>
  <c r="H123"/>
  <c r="F148"/>
  <c r="Z107"/>
  <c r="AP155"/>
  <c r="AE170"/>
  <c r="F171"/>
  <c r="R198"/>
  <c r="AG201"/>
  <c r="AK188"/>
  <c r="AG177"/>
  <c r="Y157"/>
  <c r="AO145"/>
  <c r="AE164"/>
  <c r="H190"/>
  <c r="Y186"/>
  <c r="AO178"/>
  <c r="AG170"/>
  <c r="I170"/>
  <c r="L162"/>
  <c r="AS162" s="1"/>
  <c r="U154"/>
  <c r="X150"/>
  <c r="Y138"/>
  <c r="AO122"/>
  <c r="P175"/>
  <c r="Y131"/>
  <c r="M123"/>
  <c r="AK125"/>
  <c r="H113"/>
  <c r="W107"/>
  <c r="G148"/>
  <c r="Y140"/>
  <c r="Y107"/>
  <c r="G146"/>
  <c r="M198"/>
  <c r="F198"/>
  <c r="L198" s="1"/>
  <c r="AS198" s="1"/>
  <c r="X168"/>
  <c r="U157"/>
  <c r="AF205"/>
  <c r="U138"/>
  <c r="Y126"/>
  <c r="U135"/>
  <c r="AN131"/>
  <c r="U131"/>
  <c r="J148"/>
  <c r="J113"/>
  <c r="AL131"/>
  <c r="F165"/>
  <c r="L267"/>
  <c r="AS267" s="1"/>
  <c r="Z138"/>
  <c r="V131"/>
  <c r="P198"/>
  <c r="AL195"/>
  <c r="Z131"/>
  <c r="V157"/>
  <c r="J189"/>
  <c r="K37"/>
  <c r="H37" s="1"/>
  <c r="L120"/>
  <c r="AS120" s="1"/>
  <c r="AB235"/>
  <c r="AB255"/>
  <c r="L219"/>
  <c r="AS219" s="1"/>
  <c r="AJ212"/>
  <c r="T208"/>
  <c r="L215"/>
  <c r="AS215" s="1"/>
  <c r="AI30"/>
  <c r="AF30" s="1"/>
  <c r="AB259"/>
  <c r="M114"/>
  <c r="L251"/>
  <c r="AS251" s="1"/>
  <c r="AQ51"/>
  <c r="AP51" s="1"/>
  <c r="S54"/>
  <c r="N54" s="1"/>
  <c r="T122"/>
  <c r="S24"/>
  <c r="O24" s="1"/>
  <c r="AI37"/>
  <c r="AE37" s="1"/>
  <c r="L212"/>
  <c r="AS212" s="1"/>
  <c r="L236"/>
  <c r="AS236" s="1"/>
  <c r="L244"/>
  <c r="AS244" s="1"/>
  <c r="L260"/>
  <c r="AS260" s="1"/>
  <c r="L272"/>
  <c r="AS272" s="1"/>
  <c r="AM171"/>
  <c r="V170"/>
  <c r="AL158"/>
  <c r="L239"/>
  <c r="AS239" s="1"/>
  <c r="L107"/>
  <c r="AS107" s="1"/>
  <c r="T280"/>
  <c r="AJ228"/>
  <c r="L211"/>
  <c r="AS211" s="1"/>
  <c r="AB280"/>
  <c r="T243"/>
  <c r="AJ224"/>
  <c r="AQ32"/>
  <c r="AM32" s="1"/>
  <c r="S44"/>
  <c r="R44" s="1"/>
  <c r="K47"/>
  <c r="G47" s="1"/>
  <c r="I205"/>
  <c r="AC201"/>
  <c r="Y197"/>
  <c r="Y188"/>
  <c r="AG176"/>
  <c r="AG168"/>
  <c r="H164"/>
  <c r="AK156"/>
  <c r="AK152"/>
  <c r="P153"/>
  <c r="AF149"/>
  <c r="AG145"/>
  <c r="W188"/>
  <c r="AM172"/>
  <c r="AM156"/>
  <c r="AF197"/>
  <c r="M178"/>
  <c r="I142"/>
  <c r="AN138"/>
  <c r="U122"/>
  <c r="J188"/>
  <c r="J184"/>
  <c r="O169"/>
  <c r="AP156"/>
  <c r="X171"/>
  <c r="X163"/>
  <c r="Q147"/>
  <c r="AE116"/>
  <c r="M141"/>
  <c r="U120"/>
  <c r="Q137"/>
  <c r="J132"/>
  <c r="T219"/>
  <c r="R153"/>
  <c r="R147"/>
  <c r="L228"/>
  <c r="AS228" s="1"/>
  <c r="L264"/>
  <c r="AS264" s="1"/>
  <c r="R195"/>
  <c r="V182"/>
  <c r="R169"/>
  <c r="V150"/>
  <c r="J142"/>
  <c r="Z189"/>
  <c r="AB219"/>
  <c r="AJ260"/>
  <c r="L243"/>
  <c r="AS243" s="1"/>
  <c r="AJ244"/>
  <c r="AB243"/>
  <c r="K29"/>
  <c r="G29" s="1"/>
  <c r="AA33"/>
  <c r="W33" s="1"/>
  <c r="AQ36"/>
  <c r="AN36" s="1"/>
  <c r="J205"/>
  <c r="AH201"/>
  <c r="U188"/>
  <c r="H184"/>
  <c r="AN172"/>
  <c r="I164"/>
  <c r="H193"/>
  <c r="AF189"/>
  <c r="M181"/>
  <c r="P177"/>
  <c r="Q153"/>
  <c r="AG149"/>
  <c r="AC145"/>
  <c r="AD197"/>
  <c r="Y194"/>
  <c r="Y182"/>
  <c r="X174"/>
  <c r="X162"/>
  <c r="U158"/>
  <c r="AO138"/>
  <c r="H130"/>
  <c r="AF122"/>
  <c r="AE149"/>
  <c r="AF195"/>
  <c r="P195"/>
  <c r="Y171"/>
  <c r="Y163"/>
  <c r="M147"/>
  <c r="H135"/>
  <c r="AG116"/>
  <c r="AL137"/>
  <c r="O132"/>
  <c r="W120"/>
  <c r="M137"/>
  <c r="AJ279"/>
  <c r="Z154"/>
  <c r="V174"/>
  <c r="N157"/>
  <c r="O206"/>
  <c r="AJ220"/>
  <c r="AL138"/>
  <c r="AL142"/>
  <c r="V171"/>
  <c r="K33"/>
  <c r="H33" s="1"/>
  <c r="AA40"/>
  <c r="X40" s="1"/>
  <c r="AA43"/>
  <c r="Z43" s="1"/>
  <c r="F205"/>
  <c r="AD201"/>
  <c r="AF201"/>
  <c r="H188"/>
  <c r="L188" s="1"/>
  <c r="AS188" s="1"/>
  <c r="I184"/>
  <c r="AO172"/>
  <c r="AN156"/>
  <c r="AP196"/>
  <c r="M153"/>
  <c r="G188"/>
  <c r="G184"/>
  <c r="G164"/>
  <c r="AO195"/>
  <c r="Y174"/>
  <c r="AK138"/>
  <c r="W189"/>
  <c r="Z188"/>
  <c r="AP172"/>
  <c r="O153"/>
  <c r="Q195"/>
  <c r="U171"/>
  <c r="AR163"/>
  <c r="AO141"/>
  <c r="R137"/>
  <c r="AD116"/>
  <c r="AO101"/>
  <c r="Z120"/>
  <c r="X120"/>
  <c r="AH116"/>
  <c r="AP103"/>
  <c r="Y148"/>
  <c r="W129"/>
  <c r="Y206"/>
  <c r="Z174"/>
  <c r="AP138"/>
  <c r="AD161"/>
  <c r="N147"/>
  <c r="AJ236"/>
  <c r="AQ26"/>
  <c r="AL26" s="1"/>
  <c r="K30"/>
  <c r="H30" s="1"/>
  <c r="K32"/>
  <c r="G32" s="1"/>
  <c r="K36"/>
  <c r="H36" s="1"/>
  <c r="K51"/>
  <c r="J51" s="1"/>
  <c r="U202"/>
  <c r="N206"/>
  <c r="V202"/>
  <c r="L257"/>
  <c r="AS257" s="1"/>
  <c r="Z205"/>
  <c r="U197"/>
  <c r="AO184"/>
  <c r="AF184"/>
  <c r="X180"/>
  <c r="AC176"/>
  <c r="H172"/>
  <c r="AN160"/>
  <c r="AB160"/>
  <c r="AG189"/>
  <c r="X189"/>
  <c r="P169"/>
  <c r="AR161"/>
  <c r="AG161"/>
  <c r="AM184"/>
  <c r="AG197"/>
  <c r="AK195"/>
  <c r="T194"/>
  <c r="AN186"/>
  <c r="U186"/>
  <c r="U182"/>
  <c r="T154"/>
  <c r="Y150"/>
  <c r="AN142"/>
  <c r="AJ138"/>
  <c r="P138"/>
  <c r="AF134"/>
  <c r="U126"/>
  <c r="AE189"/>
  <c r="AP188"/>
  <c r="Z180"/>
  <c r="AE161"/>
  <c r="AM153"/>
  <c r="AC147"/>
  <c r="Q135"/>
  <c r="AO127"/>
  <c r="H119"/>
  <c r="AK141"/>
  <c r="R120"/>
  <c r="AE104"/>
  <c r="O102"/>
  <c r="AO140"/>
  <c r="AE132"/>
  <c r="R132"/>
  <c r="P132"/>
  <c r="AM121"/>
  <c r="AN121"/>
  <c r="Y121"/>
  <c r="I121"/>
  <c r="F132"/>
  <c r="P148"/>
  <c r="N141"/>
  <c r="AH128"/>
  <c r="AF128"/>
  <c r="AC125"/>
  <c r="P125"/>
  <c r="AO120"/>
  <c r="U97"/>
  <c r="AP144"/>
  <c r="AO144"/>
  <c r="R140"/>
  <c r="P140"/>
  <c r="H132"/>
  <c r="T170"/>
  <c r="X206"/>
  <c r="AD189"/>
  <c r="R157"/>
  <c r="L232"/>
  <c r="AS232" s="1"/>
  <c r="L240"/>
  <c r="AS240" s="1"/>
  <c r="L268"/>
  <c r="AS268" s="1"/>
  <c r="AP186"/>
  <c r="V158"/>
  <c r="Z182"/>
  <c r="AH161"/>
  <c r="Z150"/>
  <c r="AE147"/>
  <c r="AM142"/>
  <c r="T127"/>
  <c r="R206"/>
  <c r="V205"/>
  <c r="X205"/>
  <c r="Z197"/>
  <c r="AN188"/>
  <c r="AK184"/>
  <c r="AG184"/>
  <c r="Y180"/>
  <c r="I172"/>
  <c r="AO160"/>
  <c r="AC189"/>
  <c r="Y189"/>
  <c r="AB169"/>
  <c r="Q169"/>
  <c r="P157"/>
  <c r="AN153"/>
  <c r="AM188"/>
  <c r="AE176"/>
  <c r="G172"/>
  <c r="AC197"/>
  <c r="AP195"/>
  <c r="AO186"/>
  <c r="L182"/>
  <c r="AS182" s="1"/>
  <c r="AN162"/>
  <c r="X158"/>
  <c r="X154"/>
  <c r="U150"/>
  <c r="AO142"/>
  <c r="Q138"/>
  <c r="AG134"/>
  <c r="X130"/>
  <c r="X118"/>
  <c r="AH184"/>
  <c r="AP160"/>
  <c r="O157"/>
  <c r="X195"/>
  <c r="H191"/>
  <c r="H179"/>
  <c r="AF143"/>
  <c r="AL141"/>
  <c r="AP116"/>
  <c r="AK140"/>
  <c r="AH132"/>
  <c r="AF132"/>
  <c r="Q132"/>
  <c r="AO121"/>
  <c r="U121"/>
  <c r="F121"/>
  <c r="AG104"/>
  <c r="O148"/>
  <c r="O141"/>
  <c r="P141"/>
  <c r="AG128"/>
  <c r="AD125"/>
  <c r="O125"/>
  <c r="AK120"/>
  <c r="Z97"/>
  <c r="AK144"/>
  <c r="Q140"/>
  <c r="I132"/>
  <c r="T235"/>
  <c r="T247"/>
  <c r="T251"/>
  <c r="Z186"/>
  <c r="J155"/>
  <c r="AJ268"/>
  <c r="AL153"/>
  <c r="Z158"/>
  <c r="X97"/>
  <c r="W182"/>
  <c r="AD147"/>
  <c r="AP142"/>
  <c r="V118"/>
  <c r="T146"/>
  <c r="T236"/>
  <c r="S27"/>
  <c r="O27" s="1"/>
  <c r="AQ29"/>
  <c r="AN29" s="1"/>
  <c r="S38"/>
  <c r="P38" s="1"/>
  <c r="M206"/>
  <c r="L214"/>
  <c r="AS214" s="1"/>
  <c r="V206"/>
  <c r="L242"/>
  <c r="AS242" s="1"/>
  <c r="L218"/>
  <c r="AS218" s="1"/>
  <c r="Y205"/>
  <c r="V197"/>
  <c r="X197"/>
  <c r="AO188"/>
  <c r="AC184"/>
  <c r="U180"/>
  <c r="AF176"/>
  <c r="H168"/>
  <c r="L168" s="1"/>
  <c r="AS168" s="1"/>
  <c r="AK160"/>
  <c r="AB152"/>
  <c r="U189"/>
  <c r="M169"/>
  <c r="AO153"/>
  <c r="L153"/>
  <c r="AS153" s="1"/>
  <c r="G168"/>
  <c r="AH197"/>
  <c r="AN195"/>
  <c r="AK186"/>
  <c r="Y158"/>
  <c r="Y118"/>
  <c r="AP184"/>
  <c r="AH176"/>
  <c r="J172"/>
  <c r="I175"/>
  <c r="I159"/>
  <c r="AF147"/>
  <c r="AM141"/>
  <c r="AN141"/>
  <c r="W101"/>
  <c r="W97"/>
  <c r="AM140"/>
  <c r="AG132"/>
  <c r="M132"/>
  <c r="AK121"/>
  <c r="V121"/>
  <c r="G121"/>
  <c r="Q141"/>
  <c r="AC128"/>
  <c r="AE125"/>
  <c r="AF125"/>
  <c r="AM120"/>
  <c r="M140"/>
  <c r="T227"/>
  <c r="T259"/>
  <c r="L252"/>
  <c r="AS252" s="1"/>
  <c r="T186"/>
  <c r="Q206"/>
  <c r="L105"/>
  <c r="AS105" s="1"/>
  <c r="Z118"/>
  <c r="L247"/>
  <c r="AS247" s="1"/>
  <c r="AL150"/>
  <c r="AP150"/>
  <c r="O155"/>
  <c r="R155"/>
  <c r="AL182"/>
  <c r="AP182"/>
  <c r="F157"/>
  <c r="J157"/>
  <c r="O187"/>
  <c r="R187"/>
  <c r="AL174"/>
  <c r="AM174"/>
  <c r="F158"/>
  <c r="J158"/>
  <c r="G158"/>
  <c r="AD185"/>
  <c r="AH185"/>
  <c r="I206"/>
  <c r="H206"/>
  <c r="F166"/>
  <c r="L166" s="1"/>
  <c r="AS166" s="1"/>
  <c r="G166"/>
  <c r="AM155"/>
  <c r="AL155"/>
  <c r="AQ39"/>
  <c r="AN39" s="1"/>
  <c r="AI49"/>
  <c r="AD49" s="1"/>
  <c r="K26"/>
  <c r="H26" s="1"/>
  <c r="AA27"/>
  <c r="X27" s="1"/>
  <c r="AQ30"/>
  <c r="AN30" s="1"/>
  <c r="AI31"/>
  <c r="AF31" s="1"/>
  <c r="S32"/>
  <c r="P32" s="1"/>
  <c r="AQ33"/>
  <c r="AN33" s="1"/>
  <c r="AQ34"/>
  <c r="AN34" s="1"/>
  <c r="AA35"/>
  <c r="X35" s="1"/>
  <c r="AI36"/>
  <c r="AF36" s="1"/>
  <c r="S37"/>
  <c r="P37" s="1"/>
  <c r="K38"/>
  <c r="G38" s="1"/>
  <c r="AQ38"/>
  <c r="AM38" s="1"/>
  <c r="AA39"/>
  <c r="W39" s="1"/>
  <c r="AI40"/>
  <c r="AF40" s="1"/>
  <c r="K43"/>
  <c r="G43" s="1"/>
  <c r="K44"/>
  <c r="H44" s="1"/>
  <c r="AA47"/>
  <c r="W47" s="1"/>
  <c r="AQ48"/>
  <c r="AN48" s="1"/>
  <c r="AA49"/>
  <c r="X49" s="1"/>
  <c r="AA52"/>
  <c r="U52" s="1"/>
  <c r="N201"/>
  <c r="P201"/>
  <c r="AG192"/>
  <c r="AN180"/>
  <c r="Q168"/>
  <c r="AL196"/>
  <c r="AN196"/>
  <c r="AB177"/>
  <c r="Q177"/>
  <c r="AO169"/>
  <c r="M161"/>
  <c r="AG157"/>
  <c r="I157"/>
  <c r="AB153"/>
  <c r="X149"/>
  <c r="X145"/>
  <c r="AE192"/>
  <c r="AE180"/>
  <c r="R205"/>
  <c r="U194"/>
  <c r="AK190"/>
  <c r="X190"/>
  <c r="AK182"/>
  <c r="X178"/>
  <c r="Q174"/>
  <c r="AK170"/>
  <c r="AK154"/>
  <c r="I154"/>
  <c r="AN150"/>
  <c r="X146"/>
  <c r="X134"/>
  <c r="AJ130"/>
  <c r="Y130"/>
  <c r="P130"/>
  <c r="H126"/>
  <c r="AH192"/>
  <c r="O177"/>
  <c r="G165"/>
  <c r="G157"/>
  <c r="AG195"/>
  <c r="U187"/>
  <c r="AG179"/>
  <c r="X179"/>
  <c r="H171"/>
  <c r="H167"/>
  <c r="AC163"/>
  <c r="M155"/>
  <c r="H151"/>
  <c r="P131"/>
  <c r="AR123"/>
  <c r="M136"/>
  <c r="AL125"/>
  <c r="G113"/>
  <c r="W105"/>
  <c r="AM103"/>
  <c r="AM137"/>
  <c r="AN137"/>
  <c r="I137"/>
  <c r="AF114"/>
  <c r="Y105"/>
  <c r="R148"/>
  <c r="Q148"/>
  <c r="M128"/>
  <c r="M104"/>
  <c r="AK132"/>
  <c r="R124"/>
  <c r="P124"/>
  <c r="AR56"/>
  <c r="T211"/>
  <c r="T267"/>
  <c r="T275"/>
  <c r="T162"/>
  <c r="J154"/>
  <c r="L208"/>
  <c r="AS208" s="1"/>
  <c r="L216"/>
  <c r="AS216" s="1"/>
  <c r="AM182"/>
  <c r="V187"/>
  <c r="AL170"/>
  <c r="X105"/>
  <c r="J171"/>
  <c r="V146"/>
  <c r="AH114"/>
  <c r="L195"/>
  <c r="AS195" s="1"/>
  <c r="J165"/>
  <c r="L99"/>
  <c r="AS99" s="1"/>
  <c r="T116"/>
  <c r="L109"/>
  <c r="AS109" s="1"/>
  <c r="V154"/>
  <c r="W154"/>
  <c r="V186"/>
  <c r="W186"/>
  <c r="G155"/>
  <c r="F155"/>
  <c r="AI23"/>
  <c r="AF23" s="1"/>
  <c r="S31"/>
  <c r="P31" s="1"/>
  <c r="AQ44"/>
  <c r="AL44" s="1"/>
  <c r="Q201"/>
  <c r="AC192"/>
  <c r="AO180"/>
  <c r="AF180"/>
  <c r="M168"/>
  <c r="AO196"/>
  <c r="P185"/>
  <c r="P181"/>
  <c r="AK169"/>
  <c r="I161"/>
  <c r="AC157"/>
  <c r="Y149"/>
  <c r="Y145"/>
  <c r="AM180"/>
  <c r="N205"/>
  <c r="P205"/>
  <c r="Y190"/>
  <c r="Y178"/>
  <c r="P178"/>
  <c r="M174"/>
  <c r="AO150"/>
  <c r="Y146"/>
  <c r="Y134"/>
  <c r="Q130"/>
  <c r="O181"/>
  <c r="AM169"/>
  <c r="H183"/>
  <c r="Y179"/>
  <c r="I171"/>
  <c r="P139"/>
  <c r="X135"/>
  <c r="Q131"/>
  <c r="P123"/>
  <c r="P119"/>
  <c r="O136"/>
  <c r="AG133"/>
  <c r="AM125"/>
  <c r="AN125"/>
  <c r="I113"/>
  <c r="O104"/>
  <c r="T104" s="1"/>
  <c r="AO137"/>
  <c r="F137"/>
  <c r="Y124"/>
  <c r="AE114"/>
  <c r="AO103"/>
  <c r="M148"/>
  <c r="O128"/>
  <c r="AD114"/>
  <c r="U105"/>
  <c r="AM132"/>
  <c r="Q124"/>
  <c r="AR106"/>
  <c r="AR102"/>
  <c r="AR98"/>
  <c r="T215"/>
  <c r="T223"/>
  <c r="T239"/>
  <c r="T255"/>
  <c r="T263"/>
  <c r="T271"/>
  <c r="AB279"/>
  <c r="AD157"/>
  <c r="AL154"/>
  <c r="L220"/>
  <c r="AS220" s="1"/>
  <c r="N155"/>
  <c r="AM150"/>
  <c r="Z187"/>
  <c r="AP170"/>
  <c r="V105"/>
  <c r="AL190"/>
  <c r="W146"/>
  <c r="AL169"/>
  <c r="L271"/>
  <c r="AS271" s="1"/>
  <c r="I198"/>
  <c r="G198"/>
  <c r="F190"/>
  <c r="J190"/>
  <c r="G190"/>
  <c r="AD153"/>
  <c r="AH153"/>
  <c r="V142"/>
  <c r="W142"/>
  <c r="AL166"/>
  <c r="AM166"/>
  <c r="AP166"/>
  <c r="AQ31"/>
  <c r="AN31" s="1"/>
  <c r="AQ35"/>
  <c r="AN35" s="1"/>
  <c r="AQ28"/>
  <c r="AN28" s="1"/>
  <c r="AA34"/>
  <c r="X34" s="1"/>
  <c r="S35"/>
  <c r="P35" s="1"/>
  <c r="AI38"/>
  <c r="S39"/>
  <c r="P39" s="1"/>
  <c r="AA48"/>
  <c r="X48" s="1"/>
  <c r="S49"/>
  <c r="P49" s="1"/>
  <c r="M202"/>
  <c r="L209"/>
  <c r="AS209" s="1"/>
  <c r="L225"/>
  <c r="AS225" s="1"/>
  <c r="K23"/>
  <c r="H23" s="1"/>
  <c r="S28"/>
  <c r="P28" s="1"/>
  <c r="AA29"/>
  <c r="W29" s="1"/>
  <c r="S30"/>
  <c r="O30" s="1"/>
  <c r="K31"/>
  <c r="G31" s="1"/>
  <c r="AI32"/>
  <c r="S33"/>
  <c r="P33" s="1"/>
  <c r="K34"/>
  <c r="G34" s="1"/>
  <c r="K35"/>
  <c r="H35" s="1"/>
  <c r="AQ37"/>
  <c r="AN37" s="1"/>
  <c r="K39"/>
  <c r="G39" s="1"/>
  <c r="AQ43"/>
  <c r="AP43" s="1"/>
  <c r="AI44"/>
  <c r="AF44" s="1"/>
  <c r="K48"/>
  <c r="H48" s="1"/>
  <c r="K49"/>
  <c r="J49" s="1"/>
  <c r="AA51"/>
  <c r="X51" s="1"/>
  <c r="K52"/>
  <c r="I52" s="1"/>
  <c r="AQ52"/>
  <c r="M201"/>
  <c r="AB192"/>
  <c r="AB184"/>
  <c r="AK180"/>
  <c r="AG180"/>
  <c r="AK176"/>
  <c r="AB176"/>
  <c r="AB273"/>
  <c r="AB230"/>
  <c r="AB242"/>
  <c r="AB258"/>
  <c r="AJ270"/>
  <c r="AJ278"/>
  <c r="AK196"/>
  <c r="AR193"/>
  <c r="AB185"/>
  <c r="Q185"/>
  <c r="AR181"/>
  <c r="U149"/>
  <c r="U145"/>
  <c r="T145"/>
  <c r="O168"/>
  <c r="Q205"/>
  <c r="AN190"/>
  <c r="U190"/>
  <c r="AN182"/>
  <c r="AN170"/>
  <c r="AN154"/>
  <c r="AK150"/>
  <c r="U146"/>
  <c r="M130"/>
  <c r="AH180"/>
  <c r="R168"/>
  <c r="P155"/>
  <c r="AR139"/>
  <c r="R136"/>
  <c r="P136"/>
  <c r="AO125"/>
  <c r="AK137"/>
  <c r="G137"/>
  <c r="AJ129"/>
  <c r="AR114"/>
  <c r="R128"/>
  <c r="P128"/>
  <c r="AP132"/>
  <c r="X129"/>
  <c r="M124"/>
  <c r="V190"/>
  <c r="N174"/>
  <c r="N130"/>
  <c r="AN27"/>
  <c r="AM27"/>
  <c r="X36"/>
  <c r="W36"/>
  <c r="AP55"/>
  <c r="AM55"/>
  <c r="X30"/>
  <c r="W30"/>
  <c r="X45"/>
  <c r="W45"/>
  <c r="AH51"/>
  <c r="AE51"/>
  <c r="AH52"/>
  <c r="AE52"/>
  <c r="AH54"/>
  <c r="AE54"/>
  <c r="X37"/>
  <c r="W37"/>
  <c r="H40"/>
  <c r="G40"/>
  <c r="AP47"/>
  <c r="AM47"/>
  <c r="AH48"/>
  <c r="AE48"/>
  <c r="X44"/>
  <c r="W44"/>
  <c r="AN50"/>
  <c r="AM50"/>
  <c r="AP53"/>
  <c r="AM53"/>
  <c r="W191"/>
  <c r="Z191"/>
  <c r="V191"/>
  <c r="V183"/>
  <c r="W183"/>
  <c r="Z183"/>
  <c r="V175"/>
  <c r="W175"/>
  <c r="Z175"/>
  <c r="Z167"/>
  <c r="V167"/>
  <c r="W167"/>
  <c r="W159"/>
  <c r="Z159"/>
  <c r="V159"/>
  <c r="V151"/>
  <c r="W151"/>
  <c r="Z151"/>
  <c r="AL194"/>
  <c r="AP194"/>
  <c r="AM194"/>
  <c r="N143"/>
  <c r="O143"/>
  <c r="R143"/>
  <c r="W139"/>
  <c r="V139"/>
  <c r="Z139"/>
  <c r="W119"/>
  <c r="V119"/>
  <c r="Z119"/>
  <c r="P106"/>
  <c r="N106"/>
  <c r="P98"/>
  <c r="N98"/>
  <c r="V193"/>
  <c r="Z193"/>
  <c r="AD194"/>
  <c r="AE194"/>
  <c r="AH194"/>
  <c r="F173"/>
  <c r="J173"/>
  <c r="F161"/>
  <c r="J161"/>
  <c r="G147"/>
  <c r="J147"/>
  <c r="F147"/>
  <c r="N142"/>
  <c r="O142"/>
  <c r="R142"/>
  <c r="AF108"/>
  <c r="AD108"/>
  <c r="AF100"/>
  <c r="AD100"/>
  <c r="V181"/>
  <c r="Z181"/>
  <c r="AD178"/>
  <c r="AE178"/>
  <c r="AH178"/>
  <c r="V123"/>
  <c r="Z123"/>
  <c r="W123"/>
  <c r="AH135"/>
  <c r="AD135"/>
  <c r="AE135"/>
  <c r="AD123"/>
  <c r="AH123"/>
  <c r="AE123"/>
  <c r="AD127"/>
  <c r="AH127"/>
  <c r="AE127"/>
  <c r="F149"/>
  <c r="J149"/>
  <c r="N134"/>
  <c r="R134"/>
  <c r="O134"/>
  <c r="F127"/>
  <c r="J127"/>
  <c r="G127"/>
  <c r="F177"/>
  <c r="J177"/>
  <c r="AL130"/>
  <c r="AM130"/>
  <c r="AP130"/>
  <c r="AG202"/>
  <c r="AE202"/>
  <c r="AF202"/>
  <c r="O179"/>
  <c r="R179"/>
  <c r="N179"/>
  <c r="F145"/>
  <c r="J145"/>
  <c r="AH191"/>
  <c r="AD191"/>
  <c r="AE191"/>
  <c r="AE183"/>
  <c r="AH183"/>
  <c r="AD183"/>
  <c r="AD175"/>
  <c r="AE175"/>
  <c r="AH175"/>
  <c r="AD167"/>
  <c r="AE167"/>
  <c r="AH167"/>
  <c r="AH159"/>
  <c r="AD159"/>
  <c r="AE159"/>
  <c r="AE151"/>
  <c r="AH151"/>
  <c r="AD151"/>
  <c r="N193"/>
  <c r="R193"/>
  <c r="V162"/>
  <c r="W162"/>
  <c r="Z162"/>
  <c r="V143"/>
  <c r="W143"/>
  <c r="Z143"/>
  <c r="AE139"/>
  <c r="AD139"/>
  <c r="AH139"/>
  <c r="AE119"/>
  <c r="AD119"/>
  <c r="AH119"/>
  <c r="P108"/>
  <c r="N108"/>
  <c r="P100"/>
  <c r="N100"/>
  <c r="V161"/>
  <c r="Z161"/>
  <c r="AL165"/>
  <c r="AP165"/>
  <c r="W195"/>
  <c r="V195"/>
  <c r="Z195"/>
  <c r="AD173"/>
  <c r="AH173"/>
  <c r="AD169"/>
  <c r="AH169"/>
  <c r="AD162"/>
  <c r="AE162"/>
  <c r="AH162"/>
  <c r="AM147"/>
  <c r="AL147"/>
  <c r="AP147"/>
  <c r="N118"/>
  <c r="O118"/>
  <c r="R118"/>
  <c r="AF102"/>
  <c r="AD102"/>
  <c r="AD181"/>
  <c r="AH181"/>
  <c r="F178"/>
  <c r="J178"/>
  <c r="G178"/>
  <c r="V126"/>
  <c r="W126"/>
  <c r="Z126"/>
  <c r="AD134"/>
  <c r="AH134"/>
  <c r="AE134"/>
  <c r="V122"/>
  <c r="W122"/>
  <c r="Z122"/>
  <c r="AD149"/>
  <c r="AH149"/>
  <c r="V127"/>
  <c r="Z127"/>
  <c r="W127"/>
  <c r="N126"/>
  <c r="R126"/>
  <c r="O126"/>
  <c r="AD177"/>
  <c r="AH177"/>
  <c r="F130"/>
  <c r="G130"/>
  <c r="J130"/>
  <c r="I202"/>
  <c r="H202"/>
  <c r="L202" s="1"/>
  <c r="AS202" s="1"/>
  <c r="G202"/>
  <c r="AM179"/>
  <c r="AL179"/>
  <c r="AP179"/>
  <c r="AL134"/>
  <c r="AM134"/>
  <c r="AP134"/>
  <c r="AA41"/>
  <c r="W41" s="1"/>
  <c r="S53"/>
  <c r="M53" s="1"/>
  <c r="S55"/>
  <c r="Q55" s="1"/>
  <c r="AI55"/>
  <c r="AC55" s="1"/>
  <c r="AA23"/>
  <c r="X23" s="1"/>
  <c r="K24"/>
  <c r="G24" s="1"/>
  <c r="AQ24"/>
  <c r="AM24" s="1"/>
  <c r="AA25"/>
  <c r="W25" s="1"/>
  <c r="AI26"/>
  <c r="AF26" s="1"/>
  <c r="K27"/>
  <c r="I27" s="1"/>
  <c r="AI27"/>
  <c r="AE27" s="1"/>
  <c r="K28"/>
  <c r="H28" s="1"/>
  <c r="S29"/>
  <c r="O29" s="1"/>
  <c r="S34"/>
  <c r="P34" s="1"/>
  <c r="S36"/>
  <c r="P36" s="1"/>
  <c r="S40"/>
  <c r="Q40" s="1"/>
  <c r="AQ40"/>
  <c r="AN40" s="1"/>
  <c r="S41"/>
  <c r="Q41" s="1"/>
  <c r="AQ41"/>
  <c r="AM41" s="1"/>
  <c r="AA42"/>
  <c r="X42" s="1"/>
  <c r="AI43"/>
  <c r="AF43" s="1"/>
  <c r="S45"/>
  <c r="N45" s="1"/>
  <c r="AQ45"/>
  <c r="AN45" s="1"/>
  <c r="S46"/>
  <c r="Q46" s="1"/>
  <c r="AI47"/>
  <c r="AD47" s="1"/>
  <c r="G48"/>
  <c r="S50"/>
  <c r="M50" s="1"/>
  <c r="AI50"/>
  <c r="AC50" s="1"/>
  <c r="AA54"/>
  <c r="Y54" s="1"/>
  <c r="AQ54"/>
  <c r="AO54" s="1"/>
  <c r="AJ198"/>
  <c r="T209"/>
  <c r="T257"/>
  <c r="L269"/>
  <c r="AS269" s="1"/>
  <c r="AB262"/>
  <c r="AB266"/>
  <c r="AB270"/>
  <c r="AB278"/>
  <c r="AB222"/>
  <c r="L250"/>
  <c r="AS250" s="1"/>
  <c r="AD202"/>
  <c r="T217"/>
  <c r="L229"/>
  <c r="AS229" s="1"/>
  <c r="AB237"/>
  <c r="L262"/>
  <c r="AS262" s="1"/>
  <c r="L278"/>
  <c r="AS278" s="1"/>
  <c r="AB250"/>
  <c r="H180"/>
  <c r="AC168"/>
  <c r="AF164"/>
  <c r="H156"/>
  <c r="AC152"/>
  <c r="AJ274"/>
  <c r="V196"/>
  <c r="X196"/>
  <c r="Y193"/>
  <c r="H173"/>
  <c r="T165"/>
  <c r="H149"/>
  <c r="G180"/>
  <c r="G156"/>
  <c r="AG205"/>
  <c r="AN194"/>
  <c r="AN130"/>
  <c r="J180"/>
  <c r="J156"/>
  <c r="G145"/>
  <c r="AJ196"/>
  <c r="AJ187"/>
  <c r="P179"/>
  <c r="AJ171"/>
  <c r="AJ155"/>
  <c r="M143"/>
  <c r="Y139"/>
  <c r="AF135"/>
  <c r="AJ131"/>
  <c r="AF127"/>
  <c r="H127"/>
  <c r="AC123"/>
  <c r="Y123"/>
  <c r="AC133"/>
  <c r="Q120"/>
  <c r="AK116"/>
  <c r="O98"/>
  <c r="U140"/>
  <c r="G140"/>
  <c r="W137"/>
  <c r="X137"/>
  <c r="O129"/>
  <c r="P129"/>
  <c r="U124"/>
  <c r="AO116"/>
  <c r="AD144"/>
  <c r="Q125"/>
  <c r="AC108"/>
  <c r="AC100"/>
  <c r="U148"/>
  <c r="Y129"/>
  <c r="AR91"/>
  <c r="AR83"/>
  <c r="T279"/>
  <c r="L224"/>
  <c r="AS224" s="1"/>
  <c r="L256"/>
  <c r="AS256" s="1"/>
  <c r="F191"/>
  <c r="G191"/>
  <c r="J191"/>
  <c r="J183"/>
  <c r="F183"/>
  <c r="G183"/>
  <c r="G175"/>
  <c r="J175"/>
  <c r="F175"/>
  <c r="F167"/>
  <c r="G167"/>
  <c r="J167"/>
  <c r="F159"/>
  <c r="G159"/>
  <c r="J159"/>
  <c r="J151"/>
  <c r="F151"/>
  <c r="G151"/>
  <c r="AL162"/>
  <c r="AP162"/>
  <c r="AM162"/>
  <c r="AD143"/>
  <c r="AE143"/>
  <c r="AH143"/>
  <c r="G139"/>
  <c r="F139"/>
  <c r="J139"/>
  <c r="G119"/>
  <c r="J119"/>
  <c r="F119"/>
  <c r="P102"/>
  <c r="N102"/>
  <c r="AE195"/>
  <c r="AH195"/>
  <c r="AD195"/>
  <c r="F170"/>
  <c r="J170"/>
  <c r="G170"/>
  <c r="W163"/>
  <c r="V163"/>
  <c r="Z163"/>
  <c r="N138"/>
  <c r="O138"/>
  <c r="R138"/>
  <c r="AF104"/>
  <c r="AD104"/>
  <c r="F181"/>
  <c r="J181"/>
  <c r="AL178"/>
  <c r="AP178"/>
  <c r="AM178"/>
  <c r="AL126"/>
  <c r="AM126"/>
  <c r="AP126"/>
  <c r="AD145"/>
  <c r="AH145"/>
  <c r="J135"/>
  <c r="F135"/>
  <c r="G135"/>
  <c r="AD122"/>
  <c r="AH122"/>
  <c r="AE122"/>
  <c r="AN101"/>
  <c r="AL101"/>
  <c r="AL122"/>
  <c r="AM122"/>
  <c r="AP122"/>
  <c r="N149"/>
  <c r="R149"/>
  <c r="T149" s="1"/>
  <c r="AL127"/>
  <c r="AP127"/>
  <c r="AM127"/>
  <c r="X101"/>
  <c r="V101"/>
  <c r="R135"/>
  <c r="N135"/>
  <c r="O135"/>
  <c r="AL177"/>
  <c r="AP177"/>
  <c r="Y202"/>
  <c r="W202"/>
  <c r="X202"/>
  <c r="G179"/>
  <c r="F179"/>
  <c r="J179"/>
  <c r="AL145"/>
  <c r="AP145"/>
  <c r="F134"/>
  <c r="G134"/>
  <c r="J134"/>
  <c r="AI25"/>
  <c r="AE25" s="1"/>
  <c r="AI42"/>
  <c r="AF42" s="1"/>
  <c r="AA46"/>
  <c r="X46" s="1"/>
  <c r="AI53"/>
  <c r="AG53" s="1"/>
  <c r="S51"/>
  <c r="Q51" s="1"/>
  <c r="AA55"/>
  <c r="V55" s="1"/>
  <c r="AH202"/>
  <c r="AB210"/>
  <c r="AN192"/>
  <c r="I180"/>
  <c r="AN176"/>
  <c r="AG164"/>
  <c r="I156"/>
  <c r="AN152"/>
  <c r="Y196"/>
  <c r="U193"/>
  <c r="AR189"/>
  <c r="X181"/>
  <c r="I173"/>
  <c r="I149"/>
  <c r="AE168"/>
  <c r="AE152"/>
  <c r="AC205"/>
  <c r="AO194"/>
  <c r="AF194"/>
  <c r="L194"/>
  <c r="AS194" s="1"/>
  <c r="AF178"/>
  <c r="AJ142"/>
  <c r="P142"/>
  <c r="P134"/>
  <c r="AO130"/>
  <c r="AJ126"/>
  <c r="AJ118"/>
  <c r="W193"/>
  <c r="G173"/>
  <c r="AH168"/>
  <c r="AH152"/>
  <c r="G149"/>
  <c r="AR191"/>
  <c r="X191"/>
  <c r="AR183"/>
  <c r="X183"/>
  <c r="Q179"/>
  <c r="AR175"/>
  <c r="X175"/>
  <c r="AR167"/>
  <c r="X167"/>
  <c r="AR159"/>
  <c r="X159"/>
  <c r="AR151"/>
  <c r="X151"/>
  <c r="AB147"/>
  <c r="AR143"/>
  <c r="U139"/>
  <c r="AR135"/>
  <c r="AG135"/>
  <c r="AG127"/>
  <c r="I127"/>
  <c r="U123"/>
  <c r="AR119"/>
  <c r="X119"/>
  <c r="AD133"/>
  <c r="AB128"/>
  <c r="M120"/>
  <c r="AL116"/>
  <c r="O106"/>
  <c r="W140"/>
  <c r="J140"/>
  <c r="Y137"/>
  <c r="Q129"/>
  <c r="W124"/>
  <c r="AG108"/>
  <c r="AG100"/>
  <c r="AE144"/>
  <c r="AF144"/>
  <c r="M125"/>
  <c r="AH108"/>
  <c r="M106"/>
  <c r="AH100"/>
  <c r="M98"/>
  <c r="V148"/>
  <c r="U129"/>
  <c r="T231"/>
  <c r="N191"/>
  <c r="O191"/>
  <c r="R191"/>
  <c r="N183"/>
  <c r="O183"/>
  <c r="R183"/>
  <c r="R175"/>
  <c r="N175"/>
  <c r="O175"/>
  <c r="O167"/>
  <c r="R167"/>
  <c r="N167"/>
  <c r="N159"/>
  <c r="O159"/>
  <c r="R159"/>
  <c r="N151"/>
  <c r="O151"/>
  <c r="R151"/>
  <c r="V194"/>
  <c r="W194"/>
  <c r="Z194"/>
  <c r="G163"/>
  <c r="F163"/>
  <c r="J163"/>
  <c r="N161"/>
  <c r="R161"/>
  <c r="F143"/>
  <c r="G143"/>
  <c r="J143"/>
  <c r="O139"/>
  <c r="R139"/>
  <c r="N139"/>
  <c r="O119"/>
  <c r="N119"/>
  <c r="R119"/>
  <c r="P104"/>
  <c r="N104"/>
  <c r="AE163"/>
  <c r="AH163"/>
  <c r="AD163"/>
  <c r="F193"/>
  <c r="J193"/>
  <c r="O171"/>
  <c r="N171"/>
  <c r="R171"/>
  <c r="V165"/>
  <c r="Z165"/>
  <c r="AD146"/>
  <c r="AE146"/>
  <c r="AH146"/>
  <c r="AF106"/>
  <c r="AD106"/>
  <c r="AF98"/>
  <c r="AD98"/>
  <c r="N181"/>
  <c r="R181"/>
  <c r="V178"/>
  <c r="W178"/>
  <c r="Z178"/>
  <c r="N178"/>
  <c r="O178"/>
  <c r="R178"/>
  <c r="F126"/>
  <c r="G126"/>
  <c r="J126"/>
  <c r="Z135"/>
  <c r="V135"/>
  <c r="W135"/>
  <c r="F123"/>
  <c r="J123"/>
  <c r="G123"/>
  <c r="N123"/>
  <c r="R123"/>
  <c r="O123"/>
  <c r="F122"/>
  <c r="G122"/>
  <c r="J122"/>
  <c r="V149"/>
  <c r="Z149"/>
  <c r="AE179"/>
  <c r="AD179"/>
  <c r="AH179"/>
  <c r="N131"/>
  <c r="R131"/>
  <c r="O131"/>
  <c r="AN103"/>
  <c r="AL103"/>
  <c r="N177"/>
  <c r="R177"/>
  <c r="V130"/>
  <c r="W130"/>
  <c r="Z130"/>
  <c r="Q202"/>
  <c r="O202"/>
  <c r="P202"/>
  <c r="W179"/>
  <c r="V179"/>
  <c r="Z179"/>
  <c r="V145"/>
  <c r="Z145"/>
  <c r="V134"/>
  <c r="W134"/>
  <c r="Z134"/>
  <c r="S23"/>
  <c r="N23" s="1"/>
  <c r="AI24"/>
  <c r="AE24" s="1"/>
  <c r="S25"/>
  <c r="P25" s="1"/>
  <c r="AA26"/>
  <c r="X26" s="1"/>
  <c r="AI28"/>
  <c r="AF28" s="1"/>
  <c r="AI41"/>
  <c r="AD41" s="1"/>
  <c r="S42"/>
  <c r="P42" s="1"/>
  <c r="AQ42"/>
  <c r="AP42" s="1"/>
  <c r="K45"/>
  <c r="I45" s="1"/>
  <c r="AI45"/>
  <c r="AD45" s="1"/>
  <c r="AQ46"/>
  <c r="AL46" s="1"/>
  <c r="S48"/>
  <c r="Q48" s="1"/>
  <c r="K53"/>
  <c r="I53" s="1"/>
  <c r="AA53"/>
  <c r="Y53" s="1"/>
  <c r="O54"/>
  <c r="K55"/>
  <c r="F55" s="1"/>
  <c r="T241"/>
  <c r="AB274"/>
  <c r="K25"/>
  <c r="H25" s="1"/>
  <c r="K46"/>
  <c r="F46" s="1"/>
  <c r="S47"/>
  <c r="N47" s="1"/>
  <c r="AM49"/>
  <c r="K50"/>
  <c r="F50" s="1"/>
  <c r="AA50"/>
  <c r="U50" s="1"/>
  <c r="S52"/>
  <c r="M52" s="1"/>
  <c r="K54"/>
  <c r="F54" s="1"/>
  <c r="AJ206"/>
  <c r="L234"/>
  <c r="AS234" s="1"/>
  <c r="L258"/>
  <c r="AS258" s="1"/>
  <c r="AJ210"/>
  <c r="T222"/>
  <c r="AB226"/>
  <c r="AB238"/>
  <c r="AO192"/>
  <c r="AO176"/>
  <c r="AF168"/>
  <c r="AC164"/>
  <c r="AO152"/>
  <c r="AF152"/>
  <c r="H152"/>
  <c r="U196"/>
  <c r="L185"/>
  <c r="AS185" s="1"/>
  <c r="Y181"/>
  <c r="H177"/>
  <c r="H161"/>
  <c r="H145"/>
  <c r="AM192"/>
  <c r="AM176"/>
  <c r="AM152"/>
  <c r="G152"/>
  <c r="L217"/>
  <c r="AS217" s="1"/>
  <c r="AH205"/>
  <c r="T197"/>
  <c r="AK194"/>
  <c r="AG194"/>
  <c r="AG178"/>
  <c r="Q142"/>
  <c r="Q134"/>
  <c r="AK130"/>
  <c r="AP192"/>
  <c r="AP176"/>
  <c r="AP152"/>
  <c r="J152"/>
  <c r="Y191"/>
  <c r="Y183"/>
  <c r="M179"/>
  <c r="Y175"/>
  <c r="Y167"/>
  <c r="Y159"/>
  <c r="Y151"/>
  <c r="H147"/>
  <c r="P143"/>
  <c r="AC135"/>
  <c r="AC127"/>
  <c r="AF123"/>
  <c r="Y119"/>
  <c r="AJ136"/>
  <c r="AE133"/>
  <c r="AF133"/>
  <c r="O120"/>
  <c r="T117"/>
  <c r="AN116"/>
  <c r="AR113"/>
  <c r="AE100"/>
  <c r="AB144"/>
  <c r="Z140"/>
  <c r="X140"/>
  <c r="H140"/>
  <c r="U137"/>
  <c r="M129"/>
  <c r="Z124"/>
  <c r="X124"/>
  <c r="Q106"/>
  <c r="Q98"/>
  <c r="AH144"/>
  <c r="AR133"/>
  <c r="N125"/>
  <c r="R106"/>
  <c r="R98"/>
  <c r="W148"/>
  <c r="V129"/>
  <c r="AR94"/>
  <c r="AR86"/>
  <c r="AR78"/>
  <c r="L248"/>
  <c r="AS248" s="1"/>
  <c r="G204"/>
  <c r="H204"/>
  <c r="I204"/>
  <c r="F204"/>
  <c r="J204"/>
  <c r="G200"/>
  <c r="H200"/>
  <c r="I200"/>
  <c r="F200"/>
  <c r="J200"/>
  <c r="J203"/>
  <c r="F203"/>
  <c r="G203"/>
  <c r="H203"/>
  <c r="I203"/>
  <c r="H114"/>
  <c r="J114"/>
  <c r="F114"/>
  <c r="G114"/>
  <c r="I114"/>
  <c r="Z207"/>
  <c r="V207"/>
  <c r="W207"/>
  <c r="X207"/>
  <c r="Y207"/>
  <c r="U207"/>
  <c r="R199"/>
  <c r="N199"/>
  <c r="O199"/>
  <c r="P199"/>
  <c r="M199"/>
  <c r="Q199"/>
  <c r="P113"/>
  <c r="R113"/>
  <c r="M113"/>
  <c r="N113"/>
  <c r="O113"/>
  <c r="Q113"/>
  <c r="X117"/>
  <c r="Y117"/>
  <c r="U117"/>
  <c r="V117"/>
  <c r="W117"/>
  <c r="Z117"/>
  <c r="H108"/>
  <c r="I108"/>
  <c r="J108"/>
  <c r="F108"/>
  <c r="G108"/>
  <c r="P107"/>
  <c r="Q107"/>
  <c r="R107"/>
  <c r="M107"/>
  <c r="N107"/>
  <c r="O107"/>
  <c r="X104"/>
  <c r="Y104"/>
  <c r="Z104"/>
  <c r="U104"/>
  <c r="V104"/>
  <c r="W104"/>
  <c r="AF103"/>
  <c r="AG103"/>
  <c r="AH103"/>
  <c r="AC103"/>
  <c r="AD103"/>
  <c r="AE103"/>
  <c r="H100"/>
  <c r="I100"/>
  <c r="J100"/>
  <c r="F100"/>
  <c r="G100"/>
  <c r="P99"/>
  <c r="Q99"/>
  <c r="R99"/>
  <c r="M99"/>
  <c r="N99"/>
  <c r="O99"/>
  <c r="Y96"/>
  <c r="U96"/>
  <c r="Z96"/>
  <c r="V96"/>
  <c r="W96"/>
  <c r="X96"/>
  <c r="Y95"/>
  <c r="U95"/>
  <c r="Z95"/>
  <c r="V95"/>
  <c r="W95"/>
  <c r="X95"/>
  <c r="Y94"/>
  <c r="U94"/>
  <c r="Z94"/>
  <c r="V94"/>
  <c r="W94"/>
  <c r="X94"/>
  <c r="Y93"/>
  <c r="U93"/>
  <c r="Z93"/>
  <c r="V93"/>
  <c r="W93"/>
  <c r="X93"/>
  <c r="Y92"/>
  <c r="U92"/>
  <c r="Z92"/>
  <c r="V92"/>
  <c r="W92"/>
  <c r="X92"/>
  <c r="Y91"/>
  <c r="U91"/>
  <c r="Z91"/>
  <c r="V91"/>
  <c r="W91"/>
  <c r="X91"/>
  <c r="Y90"/>
  <c r="U90"/>
  <c r="Z90"/>
  <c r="V90"/>
  <c r="W90"/>
  <c r="X90"/>
  <c r="Y89"/>
  <c r="U89"/>
  <c r="Z89"/>
  <c r="V89"/>
  <c r="W89"/>
  <c r="X89"/>
  <c r="Y88"/>
  <c r="U88"/>
  <c r="Z88"/>
  <c r="V88"/>
  <c r="W88"/>
  <c r="X88"/>
  <c r="Y87"/>
  <c r="U87"/>
  <c r="Z87"/>
  <c r="V87"/>
  <c r="W87"/>
  <c r="X87"/>
  <c r="Y86"/>
  <c r="U86"/>
  <c r="Z86"/>
  <c r="V86"/>
  <c r="W86"/>
  <c r="X86"/>
  <c r="Y85"/>
  <c r="U85"/>
  <c r="Z85"/>
  <c r="V85"/>
  <c r="W85"/>
  <c r="X85"/>
  <c r="Y84"/>
  <c r="U84"/>
  <c r="Z84"/>
  <c r="V84"/>
  <c r="W84"/>
  <c r="X84"/>
  <c r="Y83"/>
  <c r="U83"/>
  <c r="Z83"/>
  <c r="V83"/>
  <c r="W83"/>
  <c r="X83"/>
  <c r="Y82"/>
  <c r="U82"/>
  <c r="Z82"/>
  <c r="V82"/>
  <c r="W82"/>
  <c r="X82"/>
  <c r="Y81"/>
  <c r="U81"/>
  <c r="Z81"/>
  <c r="V81"/>
  <c r="W81"/>
  <c r="X81"/>
  <c r="Y80"/>
  <c r="U80"/>
  <c r="Z80"/>
  <c r="V80"/>
  <c r="W80"/>
  <c r="X80"/>
  <c r="Y79"/>
  <c r="U79"/>
  <c r="Z79"/>
  <c r="V79"/>
  <c r="W79"/>
  <c r="X79"/>
  <c r="Y78"/>
  <c r="U78"/>
  <c r="Z78"/>
  <c r="V78"/>
  <c r="W78"/>
  <c r="X78"/>
  <c r="Y77"/>
  <c r="U77"/>
  <c r="Z77"/>
  <c r="V77"/>
  <c r="W77"/>
  <c r="X77"/>
  <c r="Z76"/>
  <c r="V76"/>
  <c r="W76"/>
  <c r="U76"/>
  <c r="X76"/>
  <c r="Y76"/>
  <c r="Y75"/>
  <c r="U75"/>
  <c r="Z75"/>
  <c r="V75"/>
  <c r="W75"/>
  <c r="X75"/>
  <c r="AG74"/>
  <c r="AC74"/>
  <c r="AH74"/>
  <c r="AD74"/>
  <c r="AE74"/>
  <c r="AF74"/>
  <c r="AO73"/>
  <c r="AP73"/>
  <c r="AL73"/>
  <c r="AM73"/>
  <c r="AK73"/>
  <c r="AN73"/>
  <c r="J73"/>
  <c r="F73"/>
  <c r="G73"/>
  <c r="I73"/>
  <c r="H73"/>
  <c r="M72"/>
  <c r="R72"/>
  <c r="N72"/>
  <c r="O72"/>
  <c r="Q72"/>
  <c r="P72"/>
  <c r="Y71"/>
  <c r="Z71"/>
  <c r="V71"/>
  <c r="W71"/>
  <c r="U71"/>
  <c r="X71"/>
  <c r="AC70"/>
  <c r="AH70"/>
  <c r="AD70"/>
  <c r="AE70"/>
  <c r="AG70"/>
  <c r="AF70"/>
  <c r="AG69"/>
  <c r="AH69"/>
  <c r="AD69"/>
  <c r="AE69"/>
  <c r="AF69"/>
  <c r="AC69"/>
  <c r="AP68"/>
  <c r="AL68"/>
  <c r="AM68"/>
  <c r="AK68"/>
  <c r="AN68"/>
  <c r="AO68"/>
  <c r="J68"/>
  <c r="F68"/>
  <c r="G68"/>
  <c r="I68"/>
  <c r="H68"/>
  <c r="R67"/>
  <c r="N67"/>
  <c r="O67"/>
  <c r="Q67"/>
  <c r="P67"/>
  <c r="M67"/>
  <c r="Z66"/>
  <c r="V66"/>
  <c r="W66"/>
  <c r="U66"/>
  <c r="X66"/>
  <c r="Y66"/>
  <c r="AH65"/>
  <c r="AD65"/>
  <c r="AE65"/>
  <c r="AC65"/>
  <c r="AF65"/>
  <c r="AG65"/>
  <c r="AP64"/>
  <c r="AL64"/>
  <c r="AM64"/>
  <c r="AN64"/>
  <c r="AO64"/>
  <c r="AK64"/>
  <c r="J64"/>
  <c r="F64"/>
  <c r="G64"/>
  <c r="H64"/>
  <c r="I64"/>
  <c r="R63"/>
  <c r="N63"/>
  <c r="O63"/>
  <c r="P63"/>
  <c r="Q63"/>
  <c r="M63"/>
  <c r="Q62"/>
  <c r="R62"/>
  <c r="N62"/>
  <c r="O62"/>
  <c r="M62"/>
  <c r="P62"/>
  <c r="Z61"/>
  <c r="V61"/>
  <c r="W61"/>
  <c r="U61"/>
  <c r="X61"/>
  <c r="Y61"/>
  <c r="AC60"/>
  <c r="AH60"/>
  <c r="AD60"/>
  <c r="AE60"/>
  <c r="AG60"/>
  <c r="AF60"/>
  <c r="AC59"/>
  <c r="AH59"/>
  <c r="AD59"/>
  <c r="AE59"/>
  <c r="AG59"/>
  <c r="AF59"/>
  <c r="AP58"/>
  <c r="AL58"/>
  <c r="AM58"/>
  <c r="AO58"/>
  <c r="AN58"/>
  <c r="AK58"/>
  <c r="J58"/>
  <c r="F58"/>
  <c r="G58"/>
  <c r="H58"/>
  <c r="I58"/>
  <c r="Q57"/>
  <c r="R57"/>
  <c r="N57"/>
  <c r="O57"/>
  <c r="M57"/>
  <c r="P57"/>
  <c r="M56"/>
  <c r="R56"/>
  <c r="N56"/>
  <c r="O56"/>
  <c r="Q56"/>
  <c r="P56"/>
  <c r="W112"/>
  <c r="X112"/>
  <c r="V112"/>
  <c r="Y112"/>
  <c r="Z112"/>
  <c r="U112"/>
  <c r="W111"/>
  <c r="X111"/>
  <c r="V111"/>
  <c r="Y111"/>
  <c r="Z111"/>
  <c r="U111"/>
  <c r="G110"/>
  <c r="H110"/>
  <c r="F110"/>
  <c r="I110"/>
  <c r="J110"/>
  <c r="AM110"/>
  <c r="AN110"/>
  <c r="AL110"/>
  <c r="AO110"/>
  <c r="AP110"/>
  <c r="AK110"/>
  <c r="AM109"/>
  <c r="AN109"/>
  <c r="AL109"/>
  <c r="AO109"/>
  <c r="AP109"/>
  <c r="AK109"/>
  <c r="AM23"/>
  <c r="O28"/>
  <c r="AE29"/>
  <c r="AE33"/>
  <c r="O34"/>
  <c r="AE39"/>
  <c r="G41"/>
  <c r="G42"/>
  <c r="AL23"/>
  <c r="V24"/>
  <c r="AL25"/>
  <c r="N26"/>
  <c r="AP27"/>
  <c r="N28"/>
  <c r="V28"/>
  <c r="AD29"/>
  <c r="AL29"/>
  <c r="V30"/>
  <c r="V31"/>
  <c r="V32"/>
  <c r="AD32"/>
  <c r="AL32"/>
  <c r="Z33"/>
  <c r="AH33"/>
  <c r="AD34"/>
  <c r="AH35"/>
  <c r="AP35"/>
  <c r="Z36"/>
  <c r="AP36"/>
  <c r="V37"/>
  <c r="AP37"/>
  <c r="Z38"/>
  <c r="AH38"/>
  <c r="AP38"/>
  <c r="AH39"/>
  <c r="F40"/>
  <c r="F41"/>
  <c r="F42"/>
  <c r="R43"/>
  <c r="V44"/>
  <c r="V45"/>
  <c r="AH46"/>
  <c r="AL47"/>
  <c r="J48"/>
  <c r="AD48"/>
  <c r="AL49"/>
  <c r="AD50"/>
  <c r="AP50"/>
  <c r="U24"/>
  <c r="AK25"/>
  <c r="AO25"/>
  <c r="M26"/>
  <c r="Q26"/>
  <c r="AK27"/>
  <c r="AO27"/>
  <c r="M28"/>
  <c r="Q28"/>
  <c r="U28"/>
  <c r="Y28"/>
  <c r="AC29"/>
  <c r="AG29"/>
  <c r="AO29"/>
  <c r="U30"/>
  <c r="Y30"/>
  <c r="U31"/>
  <c r="Y31"/>
  <c r="M32"/>
  <c r="U32"/>
  <c r="Y32"/>
  <c r="AC32"/>
  <c r="AG32"/>
  <c r="AK32"/>
  <c r="AO32"/>
  <c r="U33"/>
  <c r="Y33"/>
  <c r="AC33"/>
  <c r="AG33"/>
  <c r="M34"/>
  <c r="Q34"/>
  <c r="AC34"/>
  <c r="AG34"/>
  <c r="AC35"/>
  <c r="AG35"/>
  <c r="AK35"/>
  <c r="AO35"/>
  <c r="U36"/>
  <c r="Y36"/>
  <c r="AC36"/>
  <c r="U37"/>
  <c r="Y37"/>
  <c r="AK37"/>
  <c r="AO37"/>
  <c r="U38"/>
  <c r="Y38"/>
  <c r="AC38"/>
  <c r="AG38"/>
  <c r="U39"/>
  <c r="AC39"/>
  <c r="AG39"/>
  <c r="I40"/>
  <c r="I41"/>
  <c r="I42"/>
  <c r="M43"/>
  <c r="Q43"/>
  <c r="U44"/>
  <c r="Y44"/>
  <c r="U45"/>
  <c r="Y45"/>
  <c r="AC46"/>
  <c r="AG46"/>
  <c r="AK47"/>
  <c r="AO47"/>
  <c r="I48"/>
  <c r="AC48"/>
  <c r="AG48"/>
  <c r="AK49"/>
  <c r="AO49"/>
  <c r="AG50"/>
  <c r="AK50"/>
  <c r="AO50"/>
  <c r="AC51"/>
  <c r="AG51"/>
  <c r="AC52"/>
  <c r="AG52"/>
  <c r="AK52"/>
  <c r="AO52"/>
  <c r="Q53"/>
  <c r="AK53"/>
  <c r="AO53"/>
  <c r="AC54"/>
  <c r="AG54"/>
  <c r="AK55"/>
  <c r="AO55"/>
  <c r="AB229"/>
  <c r="L237"/>
  <c r="AS237" s="1"/>
  <c r="T273"/>
  <c r="L210"/>
  <c r="AS210" s="1"/>
  <c r="AJ226"/>
  <c r="L241"/>
  <c r="AS241" s="1"/>
  <c r="AB249"/>
  <c r="T261"/>
  <c r="L246"/>
  <c r="AS246" s="1"/>
  <c r="L213"/>
  <c r="AS213" s="1"/>
  <c r="T249"/>
  <c r="L261"/>
  <c r="AS261" s="1"/>
  <c r="T265"/>
  <c r="AB269"/>
  <c r="L277"/>
  <c r="AS277" s="1"/>
  <c r="L270"/>
  <c r="AS270" s="1"/>
  <c r="AB214"/>
  <c r="T226"/>
  <c r="T269"/>
  <c r="AB172"/>
  <c r="AR168"/>
  <c r="L233"/>
  <c r="AS233" s="1"/>
  <c r="AB234"/>
  <c r="AB246"/>
  <c r="AB254"/>
  <c r="AJ266"/>
  <c r="T237"/>
  <c r="AB218"/>
  <c r="L226"/>
  <c r="AS226" s="1"/>
  <c r="T250"/>
  <c r="AR158"/>
  <c r="T221"/>
  <c r="AB141"/>
  <c r="L141"/>
  <c r="AS141" s="1"/>
  <c r="AB125"/>
  <c r="AJ140"/>
  <c r="AJ124"/>
  <c r="AR89"/>
  <c r="AR59"/>
  <c r="AB115"/>
  <c r="AR62"/>
  <c r="O204"/>
  <c r="P204"/>
  <c r="Q204"/>
  <c r="M204"/>
  <c r="N204"/>
  <c r="R204"/>
  <c r="O200"/>
  <c r="P200"/>
  <c r="Q200"/>
  <c r="M200"/>
  <c r="N200"/>
  <c r="R200"/>
  <c r="AH203"/>
  <c r="AD203"/>
  <c r="AE203"/>
  <c r="AF203"/>
  <c r="AG203"/>
  <c r="AC203"/>
  <c r="X114"/>
  <c r="Z114"/>
  <c r="U114"/>
  <c r="V114"/>
  <c r="W114"/>
  <c r="Y114"/>
  <c r="R207"/>
  <c r="N207"/>
  <c r="O207"/>
  <c r="P207"/>
  <c r="M207"/>
  <c r="Q207"/>
  <c r="J199"/>
  <c r="F199"/>
  <c r="G199"/>
  <c r="H199"/>
  <c r="I199"/>
  <c r="AF115"/>
  <c r="AH115"/>
  <c r="AC115"/>
  <c r="AD115"/>
  <c r="AE115"/>
  <c r="AG115"/>
  <c r="AN117"/>
  <c r="AO117"/>
  <c r="AK117"/>
  <c r="AL117"/>
  <c r="AM117"/>
  <c r="AP117"/>
  <c r="P109"/>
  <c r="Q109"/>
  <c r="R109"/>
  <c r="M109"/>
  <c r="N109"/>
  <c r="O109"/>
  <c r="X106"/>
  <c r="Y106"/>
  <c r="Z106"/>
  <c r="U106"/>
  <c r="V106"/>
  <c r="W106"/>
  <c r="AF105"/>
  <c r="AG105"/>
  <c r="AH105"/>
  <c r="AC105"/>
  <c r="AD105"/>
  <c r="AE105"/>
  <c r="H102"/>
  <c r="I102"/>
  <c r="J102"/>
  <c r="F102"/>
  <c r="G102"/>
  <c r="P101"/>
  <c r="Q101"/>
  <c r="R101"/>
  <c r="M101"/>
  <c r="N101"/>
  <c r="O101"/>
  <c r="X98"/>
  <c r="Y98"/>
  <c r="Z98"/>
  <c r="U98"/>
  <c r="V98"/>
  <c r="W98"/>
  <c r="AF97"/>
  <c r="AG97"/>
  <c r="AH97"/>
  <c r="AC97"/>
  <c r="AD97"/>
  <c r="AE97"/>
  <c r="AG96"/>
  <c r="AC96"/>
  <c r="AH96"/>
  <c r="AD96"/>
  <c r="AE96"/>
  <c r="AF96"/>
  <c r="AG95"/>
  <c r="AC95"/>
  <c r="AH95"/>
  <c r="AD95"/>
  <c r="AE95"/>
  <c r="AF95"/>
  <c r="AG94"/>
  <c r="AC94"/>
  <c r="AH94"/>
  <c r="AD94"/>
  <c r="AE94"/>
  <c r="AF94"/>
  <c r="AG93"/>
  <c r="AC93"/>
  <c r="AH93"/>
  <c r="AD93"/>
  <c r="AE93"/>
  <c r="AF93"/>
  <c r="AG92"/>
  <c r="AC92"/>
  <c r="AH92"/>
  <c r="AD92"/>
  <c r="AE92"/>
  <c r="AF92"/>
  <c r="AG91"/>
  <c r="AC91"/>
  <c r="AH91"/>
  <c r="AD91"/>
  <c r="AE91"/>
  <c r="AF91"/>
  <c r="AG90"/>
  <c r="AC90"/>
  <c r="AH90"/>
  <c r="AD90"/>
  <c r="AE90"/>
  <c r="AF90"/>
  <c r="AG89"/>
  <c r="AC89"/>
  <c r="AH89"/>
  <c r="AD89"/>
  <c r="AE89"/>
  <c r="AF89"/>
  <c r="AG88"/>
  <c r="AC88"/>
  <c r="AH88"/>
  <c r="AD88"/>
  <c r="AE88"/>
  <c r="AF88"/>
  <c r="AG87"/>
  <c r="AC87"/>
  <c r="AH87"/>
  <c r="AD87"/>
  <c r="AE87"/>
  <c r="AF87"/>
  <c r="AG86"/>
  <c r="AC86"/>
  <c r="AH86"/>
  <c r="AD86"/>
  <c r="AE86"/>
  <c r="AF86"/>
  <c r="AG85"/>
  <c r="AC85"/>
  <c r="AH85"/>
  <c r="AD85"/>
  <c r="AE85"/>
  <c r="AF85"/>
  <c r="AG84"/>
  <c r="AC84"/>
  <c r="AH84"/>
  <c r="AD84"/>
  <c r="AE84"/>
  <c r="AF84"/>
  <c r="AG83"/>
  <c r="AC83"/>
  <c r="AH83"/>
  <c r="AD83"/>
  <c r="AE83"/>
  <c r="AF83"/>
  <c r="AG82"/>
  <c r="AC82"/>
  <c r="AH82"/>
  <c r="AD82"/>
  <c r="AE82"/>
  <c r="AF82"/>
  <c r="AG81"/>
  <c r="AC81"/>
  <c r="AH81"/>
  <c r="AD81"/>
  <c r="AE81"/>
  <c r="AF81"/>
  <c r="AG80"/>
  <c r="AC80"/>
  <c r="AH80"/>
  <c r="AD80"/>
  <c r="AE80"/>
  <c r="AF80"/>
  <c r="AG79"/>
  <c r="AC79"/>
  <c r="AH79"/>
  <c r="AD79"/>
  <c r="AE79"/>
  <c r="AF79"/>
  <c r="AG78"/>
  <c r="AC78"/>
  <c r="AH78"/>
  <c r="AD78"/>
  <c r="AE78"/>
  <c r="AF78"/>
  <c r="AG77"/>
  <c r="AC77"/>
  <c r="AH77"/>
  <c r="AD77"/>
  <c r="AE77"/>
  <c r="AF77"/>
  <c r="AG76"/>
  <c r="AC76"/>
  <c r="AH76"/>
  <c r="AD76"/>
  <c r="AE76"/>
  <c r="AF76"/>
  <c r="AG75"/>
  <c r="AC75"/>
  <c r="AH75"/>
  <c r="AD75"/>
  <c r="AE75"/>
  <c r="AF75"/>
  <c r="AO74"/>
  <c r="AK74"/>
  <c r="AP74"/>
  <c r="AL74"/>
  <c r="AM74"/>
  <c r="AN74"/>
  <c r="I74"/>
  <c r="J74"/>
  <c r="F74"/>
  <c r="G74"/>
  <c r="H74"/>
  <c r="M73"/>
  <c r="R73"/>
  <c r="N73"/>
  <c r="O73"/>
  <c r="Q73"/>
  <c r="P73"/>
  <c r="Y72"/>
  <c r="Z72"/>
  <c r="V72"/>
  <c r="W72"/>
  <c r="X72"/>
  <c r="U72"/>
  <c r="AG71"/>
  <c r="AH71"/>
  <c r="AD71"/>
  <c r="AE71"/>
  <c r="AF71"/>
  <c r="AC71"/>
  <c r="AK70"/>
  <c r="AP70"/>
  <c r="AL70"/>
  <c r="AM70"/>
  <c r="AO70"/>
  <c r="AN70"/>
  <c r="I70"/>
  <c r="J70"/>
  <c r="F70"/>
  <c r="G70"/>
  <c r="H70"/>
  <c r="J69"/>
  <c r="F69"/>
  <c r="G69"/>
  <c r="H69"/>
  <c r="I69"/>
  <c r="R68"/>
  <c r="N68"/>
  <c r="O68"/>
  <c r="Q68"/>
  <c r="P68"/>
  <c r="M68"/>
  <c r="Z67"/>
  <c r="V67"/>
  <c r="W67"/>
  <c r="Y67"/>
  <c r="X67"/>
  <c r="U67"/>
  <c r="AH66"/>
  <c r="AD66"/>
  <c r="AE66"/>
  <c r="AG66"/>
  <c r="AC66"/>
  <c r="AF66"/>
  <c r="AP65"/>
  <c r="AL65"/>
  <c r="AM65"/>
  <c r="AN65"/>
  <c r="AO65"/>
  <c r="AK65"/>
  <c r="J65"/>
  <c r="F65"/>
  <c r="G65"/>
  <c r="H65"/>
  <c r="I65"/>
  <c r="R64"/>
  <c r="N64"/>
  <c r="O64"/>
  <c r="M64"/>
  <c r="P64"/>
  <c r="Q64"/>
  <c r="Z63"/>
  <c r="V63"/>
  <c r="W63"/>
  <c r="X63"/>
  <c r="Y63"/>
  <c r="U63"/>
  <c r="Z62"/>
  <c r="V62"/>
  <c r="W62"/>
  <c r="U62"/>
  <c r="X62"/>
  <c r="Y62"/>
  <c r="AH61"/>
  <c r="AD61"/>
  <c r="AE61"/>
  <c r="AC61"/>
  <c r="AF61"/>
  <c r="AG61"/>
  <c r="AP60"/>
  <c r="AL60"/>
  <c r="AM60"/>
  <c r="AO60"/>
  <c r="AK60"/>
  <c r="AN60"/>
  <c r="I60"/>
  <c r="J60"/>
  <c r="F60"/>
  <c r="G60"/>
  <c r="H60"/>
  <c r="J59"/>
  <c r="F59"/>
  <c r="G59"/>
  <c r="I59"/>
  <c r="H59"/>
  <c r="M58"/>
  <c r="R58"/>
  <c r="N58"/>
  <c r="O58"/>
  <c r="Q58"/>
  <c r="P58"/>
  <c r="Z57"/>
  <c r="V57"/>
  <c r="W57"/>
  <c r="Y57"/>
  <c r="X57"/>
  <c r="U57"/>
  <c r="U56"/>
  <c r="Z56"/>
  <c r="V56"/>
  <c r="Y56"/>
  <c r="W56"/>
  <c r="X56"/>
  <c r="O112"/>
  <c r="P112"/>
  <c r="N112"/>
  <c r="Q112"/>
  <c r="R112"/>
  <c r="M112"/>
  <c r="O111"/>
  <c r="P111"/>
  <c r="N111"/>
  <c r="Q111"/>
  <c r="R111"/>
  <c r="M111"/>
  <c r="AE110"/>
  <c r="AF110"/>
  <c r="AD110"/>
  <c r="AG110"/>
  <c r="AH110"/>
  <c r="AC110"/>
  <c r="AE109"/>
  <c r="AF109"/>
  <c r="AD109"/>
  <c r="AG109"/>
  <c r="AH109"/>
  <c r="AC109"/>
  <c r="W28"/>
  <c r="W31"/>
  <c r="AM35"/>
  <c r="O43"/>
  <c r="AP23"/>
  <c r="Z24"/>
  <c r="AP25"/>
  <c r="R26"/>
  <c r="AL27"/>
  <c r="R28"/>
  <c r="Z28"/>
  <c r="AH29"/>
  <c r="Z30"/>
  <c r="Z31"/>
  <c r="Z32"/>
  <c r="AH32"/>
  <c r="AP32"/>
  <c r="V33"/>
  <c r="AD33"/>
  <c r="R34"/>
  <c r="AH34"/>
  <c r="AD35"/>
  <c r="AL35"/>
  <c r="V36"/>
  <c r="Z37"/>
  <c r="AL37"/>
  <c r="V38"/>
  <c r="AD38"/>
  <c r="AD39"/>
  <c r="J40"/>
  <c r="J41"/>
  <c r="J42"/>
  <c r="V43"/>
  <c r="Z44"/>
  <c r="Z45"/>
  <c r="AD46"/>
  <c r="F48"/>
  <c r="AL50"/>
  <c r="AK23"/>
  <c r="AO23"/>
  <c r="Y24"/>
  <c r="X24"/>
  <c r="AN25"/>
  <c r="P26"/>
  <c r="X32"/>
  <c r="AN32"/>
  <c r="X33"/>
  <c r="AF34"/>
  <c r="AF35"/>
  <c r="X38"/>
  <c r="X39"/>
  <c r="P43"/>
  <c r="AF46"/>
  <c r="AN47"/>
  <c r="AF48"/>
  <c r="AF49"/>
  <c r="AN49"/>
  <c r="AF50"/>
  <c r="AF51"/>
  <c r="AF52"/>
  <c r="AN52"/>
  <c r="P53"/>
  <c r="AN53"/>
  <c r="AF54"/>
  <c r="AN55"/>
  <c r="AB213"/>
  <c r="L221"/>
  <c r="AS221" s="1"/>
  <c r="AB277"/>
  <c r="T230"/>
  <c r="T242"/>
  <c r="T254"/>
  <c r="T213"/>
  <c r="T229"/>
  <c r="AB233"/>
  <c r="T245"/>
  <c r="T277"/>
  <c r="T266"/>
  <c r="T274"/>
  <c r="AJ250"/>
  <c r="T233"/>
  <c r="L245"/>
  <c r="AS245" s="1"/>
  <c r="AB253"/>
  <c r="AJ238"/>
  <c r="AJ242"/>
  <c r="AJ254"/>
  <c r="L266"/>
  <c r="AS266" s="1"/>
  <c r="AB225"/>
  <c r="L249"/>
  <c r="AS249" s="1"/>
  <c r="T253"/>
  <c r="AJ262"/>
  <c r="AB257"/>
  <c r="AJ190"/>
  <c r="AJ182"/>
  <c r="AJ174"/>
  <c r="AJ166"/>
  <c r="AJ158"/>
  <c r="AJ150"/>
  <c r="T188"/>
  <c r="T164"/>
  <c r="T156"/>
  <c r="AB241"/>
  <c r="L265"/>
  <c r="AS265" s="1"/>
  <c r="AB103"/>
  <c r="AR97"/>
  <c r="L144"/>
  <c r="AS144" s="1"/>
  <c r="L129"/>
  <c r="AS129" s="1"/>
  <c r="AR90"/>
  <c r="AR82"/>
  <c r="AR95"/>
  <c r="AR87"/>
  <c r="AR79"/>
  <c r="AR69"/>
  <c r="AR108"/>
  <c r="AR104"/>
  <c r="AR100"/>
  <c r="AR92"/>
  <c r="AR84"/>
  <c r="AR76"/>
  <c r="AR93"/>
  <c r="W204"/>
  <c r="X204"/>
  <c r="Y204"/>
  <c r="U204"/>
  <c r="V204"/>
  <c r="Z204"/>
  <c r="W200"/>
  <c r="X200"/>
  <c r="Y200"/>
  <c r="U200"/>
  <c r="V200"/>
  <c r="Z200"/>
  <c r="Z203"/>
  <c r="V203"/>
  <c r="W203"/>
  <c r="X203"/>
  <c r="U203"/>
  <c r="Y203"/>
  <c r="H116"/>
  <c r="J116"/>
  <c r="F116"/>
  <c r="G116"/>
  <c r="I116"/>
  <c r="J207"/>
  <c r="F207"/>
  <c r="G207"/>
  <c r="H207"/>
  <c r="I207"/>
  <c r="AH199"/>
  <c r="AD199"/>
  <c r="AE199"/>
  <c r="AF199"/>
  <c r="AC199"/>
  <c r="AG199"/>
  <c r="P115"/>
  <c r="R115"/>
  <c r="M115"/>
  <c r="N115"/>
  <c r="O115"/>
  <c r="Q115"/>
  <c r="AF112"/>
  <c r="AE112"/>
  <c r="AG112"/>
  <c r="AD112"/>
  <c r="AH112"/>
  <c r="AC112"/>
  <c r="X108"/>
  <c r="Y108"/>
  <c r="Z108"/>
  <c r="U108"/>
  <c r="V108"/>
  <c r="W108"/>
  <c r="AF107"/>
  <c r="AG107"/>
  <c r="AH107"/>
  <c r="AC107"/>
  <c r="AD107"/>
  <c r="AE107"/>
  <c r="H104"/>
  <c r="I104"/>
  <c r="J104"/>
  <c r="F104"/>
  <c r="G104"/>
  <c r="P103"/>
  <c r="Q103"/>
  <c r="R103"/>
  <c r="M103"/>
  <c r="N103"/>
  <c r="O103"/>
  <c r="X100"/>
  <c r="Y100"/>
  <c r="Z100"/>
  <c r="U100"/>
  <c r="V100"/>
  <c r="W100"/>
  <c r="AF99"/>
  <c r="AG99"/>
  <c r="AH99"/>
  <c r="AC99"/>
  <c r="AD99"/>
  <c r="AE99"/>
  <c r="I96"/>
  <c r="J96"/>
  <c r="F96"/>
  <c r="G96"/>
  <c r="H96"/>
  <c r="I95"/>
  <c r="J95"/>
  <c r="F95"/>
  <c r="G95"/>
  <c r="H95"/>
  <c r="I94"/>
  <c r="J94"/>
  <c r="F94"/>
  <c r="G94"/>
  <c r="H94"/>
  <c r="I93"/>
  <c r="J93"/>
  <c r="F93"/>
  <c r="G93"/>
  <c r="H93"/>
  <c r="I92"/>
  <c r="J92"/>
  <c r="F92"/>
  <c r="G92"/>
  <c r="H92"/>
  <c r="I91"/>
  <c r="J91"/>
  <c r="F91"/>
  <c r="G91"/>
  <c r="H91"/>
  <c r="I90"/>
  <c r="J90"/>
  <c r="F90"/>
  <c r="G90"/>
  <c r="H90"/>
  <c r="I89"/>
  <c r="J89"/>
  <c r="F89"/>
  <c r="G89"/>
  <c r="H89"/>
  <c r="I88"/>
  <c r="J88"/>
  <c r="F88"/>
  <c r="G88"/>
  <c r="H88"/>
  <c r="I87"/>
  <c r="J87"/>
  <c r="F87"/>
  <c r="G87"/>
  <c r="H87"/>
  <c r="I86"/>
  <c r="J86"/>
  <c r="F86"/>
  <c r="G86"/>
  <c r="H86"/>
  <c r="I85"/>
  <c r="J85"/>
  <c r="F85"/>
  <c r="G85"/>
  <c r="H85"/>
  <c r="I84"/>
  <c r="J84"/>
  <c r="F84"/>
  <c r="G84"/>
  <c r="H84"/>
  <c r="I83"/>
  <c r="J83"/>
  <c r="F83"/>
  <c r="G83"/>
  <c r="H83"/>
  <c r="I82"/>
  <c r="J82"/>
  <c r="F82"/>
  <c r="G82"/>
  <c r="H82"/>
  <c r="I81"/>
  <c r="J81"/>
  <c r="F81"/>
  <c r="G81"/>
  <c r="H81"/>
  <c r="I80"/>
  <c r="J80"/>
  <c r="F80"/>
  <c r="G80"/>
  <c r="H80"/>
  <c r="I79"/>
  <c r="J79"/>
  <c r="F79"/>
  <c r="G79"/>
  <c r="H79"/>
  <c r="I78"/>
  <c r="J78"/>
  <c r="F78"/>
  <c r="G78"/>
  <c r="H78"/>
  <c r="I77"/>
  <c r="J77"/>
  <c r="F77"/>
  <c r="G77"/>
  <c r="H77"/>
  <c r="I76"/>
  <c r="J76"/>
  <c r="F76"/>
  <c r="G76"/>
  <c r="H76"/>
  <c r="I75"/>
  <c r="J75"/>
  <c r="F75"/>
  <c r="G75"/>
  <c r="H75"/>
  <c r="Q74"/>
  <c r="R74"/>
  <c r="N74"/>
  <c r="O74"/>
  <c r="M74"/>
  <c r="P74"/>
  <c r="Y73"/>
  <c r="Z73"/>
  <c r="V73"/>
  <c r="W73"/>
  <c r="X73"/>
  <c r="U73"/>
  <c r="AG72"/>
  <c r="AH72"/>
  <c r="AD72"/>
  <c r="AE72"/>
  <c r="AC72"/>
  <c r="AF72"/>
  <c r="AO71"/>
  <c r="AP71"/>
  <c r="AL71"/>
  <c r="AM71"/>
  <c r="AN71"/>
  <c r="AK71"/>
  <c r="J71"/>
  <c r="F71"/>
  <c r="G71"/>
  <c r="I71"/>
  <c r="H71"/>
  <c r="Q70"/>
  <c r="R70"/>
  <c r="N70"/>
  <c r="O70"/>
  <c r="P70"/>
  <c r="M70"/>
  <c r="R69"/>
  <c r="N69"/>
  <c r="O69"/>
  <c r="M69"/>
  <c r="P69"/>
  <c r="Q69"/>
  <c r="Z68"/>
  <c r="V68"/>
  <c r="W68"/>
  <c r="Y68"/>
  <c r="X68"/>
  <c r="U68"/>
  <c r="AH67"/>
  <c r="AD67"/>
  <c r="AE67"/>
  <c r="AG67"/>
  <c r="AF67"/>
  <c r="AC67"/>
  <c r="AP66"/>
  <c r="AL66"/>
  <c r="AM66"/>
  <c r="AO66"/>
  <c r="AK66"/>
  <c r="AN66"/>
  <c r="J66"/>
  <c r="F66"/>
  <c r="G66"/>
  <c r="H66"/>
  <c r="I66"/>
  <c r="R65"/>
  <c r="N65"/>
  <c r="O65"/>
  <c r="M65"/>
  <c r="P65"/>
  <c r="Q65"/>
  <c r="Z64"/>
  <c r="V64"/>
  <c r="W64"/>
  <c r="U64"/>
  <c r="X64"/>
  <c r="Y64"/>
  <c r="AG63"/>
  <c r="AH63"/>
  <c r="AD63"/>
  <c r="AE63"/>
  <c r="AF63"/>
  <c r="AC63"/>
  <c r="AC62"/>
  <c r="AH62"/>
  <c r="AD62"/>
  <c r="AE62"/>
  <c r="AG62"/>
  <c r="AF62"/>
  <c r="AP61"/>
  <c r="AL61"/>
  <c r="AM61"/>
  <c r="AK61"/>
  <c r="AN61"/>
  <c r="AO61"/>
  <c r="I61"/>
  <c r="J61"/>
  <c r="F61"/>
  <c r="G61"/>
  <c r="H61"/>
  <c r="R60"/>
  <c r="N60"/>
  <c r="O60"/>
  <c r="Q60"/>
  <c r="M60"/>
  <c r="P60"/>
  <c r="Q59"/>
  <c r="R59"/>
  <c r="N59"/>
  <c r="O59"/>
  <c r="P59"/>
  <c r="M59"/>
  <c r="Z58"/>
  <c r="V58"/>
  <c r="W58"/>
  <c r="Y58"/>
  <c r="X58"/>
  <c r="U58"/>
  <c r="AC57"/>
  <c r="AH57"/>
  <c r="AD57"/>
  <c r="AE57"/>
  <c r="AF57"/>
  <c r="AG57"/>
  <c r="AG56"/>
  <c r="AH56"/>
  <c r="AD56"/>
  <c r="AE56"/>
  <c r="AC56"/>
  <c r="AF56"/>
  <c r="H115"/>
  <c r="G115"/>
  <c r="I115"/>
  <c r="F115"/>
  <c r="J115"/>
  <c r="G112"/>
  <c r="H112"/>
  <c r="F112"/>
  <c r="I112"/>
  <c r="J112"/>
  <c r="G111"/>
  <c r="H111"/>
  <c r="F111"/>
  <c r="I111"/>
  <c r="J111"/>
  <c r="AM111"/>
  <c r="AN111"/>
  <c r="AL111"/>
  <c r="AO111"/>
  <c r="AP111"/>
  <c r="AK111"/>
  <c r="W110"/>
  <c r="X110"/>
  <c r="V110"/>
  <c r="Y110"/>
  <c r="Z110"/>
  <c r="U110"/>
  <c r="W109"/>
  <c r="X109"/>
  <c r="V109"/>
  <c r="Y109"/>
  <c r="Z109"/>
  <c r="U109"/>
  <c r="AB261"/>
  <c r="T218"/>
  <c r="AB217"/>
  <c r="T238"/>
  <c r="T214"/>
  <c r="T100"/>
  <c r="AJ137"/>
  <c r="AJ121"/>
  <c r="AR81"/>
  <c r="AE204"/>
  <c r="AF204"/>
  <c r="AG204"/>
  <c r="AC204"/>
  <c r="AD204"/>
  <c r="AH204"/>
  <c r="AE200"/>
  <c r="AF200"/>
  <c r="AG200"/>
  <c r="AC200"/>
  <c r="AD200"/>
  <c r="AH200"/>
  <c r="R203"/>
  <c r="N203"/>
  <c r="O203"/>
  <c r="P203"/>
  <c r="Q203"/>
  <c r="M203"/>
  <c r="X116"/>
  <c r="Z116"/>
  <c r="U116"/>
  <c r="V116"/>
  <c r="Y116"/>
  <c r="W116"/>
  <c r="AH207"/>
  <c r="AD207"/>
  <c r="AE207"/>
  <c r="AF207"/>
  <c r="AC207"/>
  <c r="AG207"/>
  <c r="Z199"/>
  <c r="V199"/>
  <c r="W199"/>
  <c r="X199"/>
  <c r="Y199"/>
  <c r="U199"/>
  <c r="AF113"/>
  <c r="AH113"/>
  <c r="AC113"/>
  <c r="AD113"/>
  <c r="AG113"/>
  <c r="AE113"/>
  <c r="H117"/>
  <c r="G117"/>
  <c r="I117"/>
  <c r="F117"/>
  <c r="J117"/>
  <c r="H106"/>
  <c r="I106"/>
  <c r="J106"/>
  <c r="F106"/>
  <c r="G106"/>
  <c r="P105"/>
  <c r="Q105"/>
  <c r="R105"/>
  <c r="M105"/>
  <c r="N105"/>
  <c r="O105"/>
  <c r="X102"/>
  <c r="Y102"/>
  <c r="Z102"/>
  <c r="U102"/>
  <c r="V102"/>
  <c r="W102"/>
  <c r="AF101"/>
  <c r="AG101"/>
  <c r="AH101"/>
  <c r="AC101"/>
  <c r="AD101"/>
  <c r="AE101"/>
  <c r="H98"/>
  <c r="I98"/>
  <c r="J98"/>
  <c r="F98"/>
  <c r="G98"/>
  <c r="P97"/>
  <c r="Q97"/>
  <c r="R97"/>
  <c r="M97"/>
  <c r="N97"/>
  <c r="O97"/>
  <c r="Q96"/>
  <c r="M96"/>
  <c r="R96"/>
  <c r="N96"/>
  <c r="O96"/>
  <c r="P96"/>
  <c r="Q95"/>
  <c r="M95"/>
  <c r="R95"/>
  <c r="N95"/>
  <c r="O95"/>
  <c r="P95"/>
  <c r="Q94"/>
  <c r="M94"/>
  <c r="R94"/>
  <c r="N94"/>
  <c r="O94"/>
  <c r="P94"/>
  <c r="Q93"/>
  <c r="M93"/>
  <c r="R93"/>
  <c r="N93"/>
  <c r="O93"/>
  <c r="P93"/>
  <c r="Q92"/>
  <c r="M92"/>
  <c r="R92"/>
  <c r="N92"/>
  <c r="O92"/>
  <c r="P92"/>
  <c r="Q91"/>
  <c r="M91"/>
  <c r="R91"/>
  <c r="N91"/>
  <c r="O91"/>
  <c r="P91"/>
  <c r="Q90"/>
  <c r="M90"/>
  <c r="R90"/>
  <c r="N90"/>
  <c r="O90"/>
  <c r="P90"/>
  <c r="Q89"/>
  <c r="M89"/>
  <c r="R89"/>
  <c r="N89"/>
  <c r="O89"/>
  <c r="P89"/>
  <c r="Q88"/>
  <c r="M88"/>
  <c r="R88"/>
  <c r="N88"/>
  <c r="O88"/>
  <c r="P88"/>
  <c r="Q87"/>
  <c r="M87"/>
  <c r="R87"/>
  <c r="N87"/>
  <c r="O87"/>
  <c r="P87"/>
  <c r="Q86"/>
  <c r="M86"/>
  <c r="R86"/>
  <c r="N86"/>
  <c r="O86"/>
  <c r="P86"/>
  <c r="Q85"/>
  <c r="M85"/>
  <c r="R85"/>
  <c r="N85"/>
  <c r="O85"/>
  <c r="P85"/>
  <c r="Q84"/>
  <c r="M84"/>
  <c r="R84"/>
  <c r="N84"/>
  <c r="O84"/>
  <c r="P84"/>
  <c r="Q83"/>
  <c r="M83"/>
  <c r="R83"/>
  <c r="N83"/>
  <c r="O83"/>
  <c r="P83"/>
  <c r="Q82"/>
  <c r="M82"/>
  <c r="R82"/>
  <c r="N82"/>
  <c r="O82"/>
  <c r="P82"/>
  <c r="Q81"/>
  <c r="M81"/>
  <c r="R81"/>
  <c r="N81"/>
  <c r="O81"/>
  <c r="P81"/>
  <c r="Q80"/>
  <c r="M80"/>
  <c r="R80"/>
  <c r="N80"/>
  <c r="O80"/>
  <c r="P80"/>
  <c r="Q79"/>
  <c r="M79"/>
  <c r="R79"/>
  <c r="N79"/>
  <c r="O79"/>
  <c r="P79"/>
  <c r="Q78"/>
  <c r="M78"/>
  <c r="R78"/>
  <c r="N78"/>
  <c r="O78"/>
  <c r="P78"/>
  <c r="Q77"/>
  <c r="M77"/>
  <c r="R77"/>
  <c r="N77"/>
  <c r="O77"/>
  <c r="P77"/>
  <c r="Q76"/>
  <c r="M76"/>
  <c r="R76"/>
  <c r="N76"/>
  <c r="O76"/>
  <c r="P76"/>
  <c r="Q75"/>
  <c r="M75"/>
  <c r="R75"/>
  <c r="N75"/>
  <c r="O75"/>
  <c r="P75"/>
  <c r="Y74"/>
  <c r="U74"/>
  <c r="Z74"/>
  <c r="V74"/>
  <c r="W74"/>
  <c r="X74"/>
  <c r="AG73"/>
  <c r="AH73"/>
  <c r="AD73"/>
  <c r="AE73"/>
  <c r="AC73"/>
  <c r="AF73"/>
  <c r="AO72"/>
  <c r="AP72"/>
  <c r="AL72"/>
  <c r="AM72"/>
  <c r="AK72"/>
  <c r="AN72"/>
  <c r="J72"/>
  <c r="F72"/>
  <c r="G72"/>
  <c r="H72"/>
  <c r="I72"/>
  <c r="M71"/>
  <c r="R71"/>
  <c r="N71"/>
  <c r="O71"/>
  <c r="P71"/>
  <c r="Q71"/>
  <c r="Z70"/>
  <c r="V70"/>
  <c r="W70"/>
  <c r="U70"/>
  <c r="X70"/>
  <c r="Y70"/>
  <c r="U69"/>
  <c r="Z69"/>
  <c r="V69"/>
  <c r="W69"/>
  <c r="Y69"/>
  <c r="X69"/>
  <c r="AH68"/>
  <c r="AD68"/>
  <c r="AE68"/>
  <c r="AC68"/>
  <c r="AF68"/>
  <c r="AG68"/>
  <c r="AP67"/>
  <c r="AL67"/>
  <c r="AM67"/>
  <c r="AO67"/>
  <c r="AK67"/>
  <c r="AN67"/>
  <c r="J67"/>
  <c r="F67"/>
  <c r="G67"/>
  <c r="I67"/>
  <c r="H67"/>
  <c r="R66"/>
  <c r="N66"/>
  <c r="O66"/>
  <c r="M66"/>
  <c r="P66"/>
  <c r="Q66"/>
  <c r="Z65"/>
  <c r="V65"/>
  <c r="W65"/>
  <c r="U65"/>
  <c r="X65"/>
  <c r="Y65"/>
  <c r="AH64"/>
  <c r="AD64"/>
  <c r="AE64"/>
  <c r="AC64"/>
  <c r="AF64"/>
  <c r="AG64"/>
  <c r="AP63"/>
  <c r="AL63"/>
  <c r="AM63"/>
  <c r="AN63"/>
  <c r="AO63"/>
  <c r="AK63"/>
  <c r="I63"/>
  <c r="J63"/>
  <c r="F63"/>
  <c r="G63"/>
  <c r="H63"/>
  <c r="J62"/>
  <c r="F62"/>
  <c r="G62"/>
  <c r="H62"/>
  <c r="I62"/>
  <c r="R61"/>
  <c r="N61"/>
  <c r="O61"/>
  <c r="M61"/>
  <c r="P61"/>
  <c r="Q61"/>
  <c r="Z60"/>
  <c r="V60"/>
  <c r="W60"/>
  <c r="Y60"/>
  <c r="X60"/>
  <c r="U60"/>
  <c r="Z59"/>
  <c r="V59"/>
  <c r="W59"/>
  <c r="Y59"/>
  <c r="X59"/>
  <c r="U59"/>
  <c r="AH58"/>
  <c r="AD58"/>
  <c r="AE58"/>
  <c r="AG58"/>
  <c r="AF58"/>
  <c r="AC58"/>
  <c r="AK57"/>
  <c r="AP57"/>
  <c r="AL57"/>
  <c r="AM57"/>
  <c r="AN57"/>
  <c r="AO57"/>
  <c r="J57"/>
  <c r="F57"/>
  <c r="I57"/>
  <c r="G57"/>
  <c r="H57"/>
  <c r="J56"/>
  <c r="F56"/>
  <c r="G56"/>
  <c r="H56"/>
  <c r="I56"/>
  <c r="AN115"/>
  <c r="AM115"/>
  <c r="AO115"/>
  <c r="AK115"/>
  <c r="AL115"/>
  <c r="AP115"/>
  <c r="AN112"/>
  <c r="AP112"/>
  <c r="AK112"/>
  <c r="AL112"/>
  <c r="AO112"/>
  <c r="AM112"/>
  <c r="AE111"/>
  <c r="AF111"/>
  <c r="AD111"/>
  <c r="AG111"/>
  <c r="AH111"/>
  <c r="AC111"/>
  <c r="O110"/>
  <c r="P110"/>
  <c r="N110"/>
  <c r="Q110"/>
  <c r="R110"/>
  <c r="M110"/>
  <c r="AD51"/>
  <c r="V52"/>
  <c r="AD52"/>
  <c r="AL52"/>
  <c r="AL53"/>
  <c r="AD54"/>
  <c r="AL55"/>
  <c r="T225"/>
  <c r="AB245"/>
  <c r="L253"/>
  <c r="AS253" s="1"/>
  <c r="T234"/>
  <c r="T246"/>
  <c r="T258"/>
  <c r="AB265"/>
  <c r="L273"/>
  <c r="AS273" s="1"/>
  <c r="L230"/>
  <c r="AS230" s="1"/>
  <c r="L254"/>
  <c r="AS254" s="1"/>
  <c r="T262"/>
  <c r="T270"/>
  <c r="T278"/>
  <c r="AB221"/>
  <c r="AJ230"/>
  <c r="AJ246"/>
  <c r="L274"/>
  <c r="AS274" s="1"/>
  <c r="L222"/>
  <c r="AS222" s="1"/>
  <c r="AB209"/>
  <c r="T210"/>
  <c r="AR173"/>
  <c r="AR157"/>
  <c r="AR149"/>
  <c r="L238"/>
  <c r="AS238" s="1"/>
  <c r="AB201"/>
  <c r="AJ186"/>
  <c r="AJ170"/>
  <c r="AB101"/>
  <c r="AB132"/>
  <c r="AR75"/>
  <c r="AR85"/>
  <c r="AR96"/>
  <c r="AR88"/>
  <c r="AR80"/>
  <c r="AR77"/>
  <c r="E22"/>
  <c r="S22" s="1"/>
  <c r="R22" s="1"/>
  <c r="E21"/>
  <c r="E20"/>
  <c r="E19"/>
  <c r="E18"/>
  <c r="E17"/>
  <c r="AQ17" s="1"/>
  <c r="E16"/>
  <c r="E15"/>
  <c r="E14"/>
  <c r="E13"/>
  <c r="E12"/>
  <c r="E11"/>
  <c r="E10"/>
  <c r="E9"/>
  <c r="AQ7"/>
  <c r="AJ102" l="1"/>
  <c r="T121"/>
  <c r="AM37"/>
  <c r="T189"/>
  <c r="Y52"/>
  <c r="AO38"/>
  <c r="U35"/>
  <c r="AG31"/>
  <c r="AN41"/>
  <c r="AL38"/>
  <c r="U55"/>
  <c r="AO41"/>
  <c r="L186"/>
  <c r="AS186" s="1"/>
  <c r="AB131"/>
  <c r="AB157"/>
  <c r="T184"/>
  <c r="L160"/>
  <c r="AS160" s="1"/>
  <c r="T172"/>
  <c r="AR118"/>
  <c r="T180"/>
  <c r="T182"/>
  <c r="L118"/>
  <c r="AS118" s="1"/>
  <c r="T158"/>
  <c r="AB133"/>
  <c r="L128"/>
  <c r="AS128" s="1"/>
  <c r="AJ141"/>
  <c r="AN38"/>
  <c r="N38"/>
  <c r="M38"/>
  <c r="Y35"/>
  <c r="AO26"/>
  <c r="R38"/>
  <c r="AE31"/>
  <c r="O38"/>
  <c r="AB142"/>
  <c r="L137"/>
  <c r="AS137" s="1"/>
  <c r="X52"/>
  <c r="J44"/>
  <c r="W35"/>
  <c r="AC53"/>
  <c r="AC49"/>
  <c r="I44"/>
  <c r="Q38"/>
  <c r="F44"/>
  <c r="Z35"/>
  <c r="T118"/>
  <c r="AD53"/>
  <c r="H51"/>
  <c r="AH49"/>
  <c r="V35"/>
  <c r="AH31"/>
  <c r="AG49"/>
  <c r="AK38"/>
  <c r="AC31"/>
  <c r="AD31"/>
  <c r="G44"/>
  <c r="AR174"/>
  <c r="AR128"/>
  <c r="T152"/>
  <c r="T160"/>
  <c r="AR129"/>
  <c r="AR187"/>
  <c r="L131"/>
  <c r="AS131" s="1"/>
  <c r="AB155"/>
  <c r="T150"/>
  <c r="T163"/>
  <c r="AJ106"/>
  <c r="AB113"/>
  <c r="L133"/>
  <c r="AS133" s="1"/>
  <c r="L201"/>
  <c r="AS201" s="1"/>
  <c r="AJ160"/>
  <c r="AB164"/>
  <c r="J32"/>
  <c r="I32"/>
  <c r="AB196"/>
  <c r="L154"/>
  <c r="AS154" s="1"/>
  <c r="AR101"/>
  <c r="AB138"/>
  <c r="AR131"/>
  <c r="AJ117"/>
  <c r="AR136"/>
  <c r="L196"/>
  <c r="AS196" s="1"/>
  <c r="AJ165"/>
  <c r="AM45"/>
  <c r="P29"/>
  <c r="F45"/>
  <c r="AO36"/>
  <c r="N34"/>
  <c r="O44"/>
  <c r="AR177"/>
  <c r="AJ173"/>
  <c r="AB99"/>
  <c r="AB156"/>
  <c r="AB170"/>
  <c r="AR107"/>
  <c r="P47"/>
  <c r="H32"/>
  <c r="AK28"/>
  <c r="AP45"/>
  <c r="J33"/>
  <c r="F32"/>
  <c r="L32" s="1"/>
  <c r="AS32" s="1"/>
  <c r="G33"/>
  <c r="T161"/>
  <c r="AJ177"/>
  <c r="AF37"/>
  <c r="H29"/>
  <c r="AD37"/>
  <c r="AP31"/>
  <c r="AP29"/>
  <c r="AE36"/>
  <c r="AM29"/>
  <c r="AC44"/>
  <c r="Y39"/>
  <c r="AG37"/>
  <c r="AG36"/>
  <c r="Q32"/>
  <c r="AG27"/>
  <c r="I26"/>
  <c r="AH37"/>
  <c r="N32"/>
  <c r="G35"/>
  <c r="L206"/>
  <c r="AS206" s="1"/>
  <c r="V53"/>
  <c r="AL51"/>
  <c r="X47"/>
  <c r="AF24"/>
  <c r="V47"/>
  <c r="AK51"/>
  <c r="U47"/>
  <c r="R47"/>
  <c r="AH36"/>
  <c r="F26"/>
  <c r="AB180"/>
  <c r="AR141"/>
  <c r="AF45"/>
  <c r="V39"/>
  <c r="AD36"/>
  <c r="R32"/>
  <c r="J26"/>
  <c r="Y47"/>
  <c r="AK29"/>
  <c r="Z47"/>
  <c r="Z39"/>
  <c r="AR165"/>
  <c r="AR185"/>
  <c r="AR146"/>
  <c r="T108"/>
  <c r="AR99"/>
  <c r="T192"/>
  <c r="AJ98"/>
  <c r="F52"/>
  <c r="P52"/>
  <c r="H31"/>
  <c r="J31"/>
  <c r="O47"/>
  <c r="AE28"/>
  <c r="M47"/>
  <c r="I35"/>
  <c r="R49"/>
  <c r="F31"/>
  <c r="AR190"/>
  <c r="AB150"/>
  <c r="T157"/>
  <c r="AJ197"/>
  <c r="L176"/>
  <c r="AS176" s="1"/>
  <c r="AB166"/>
  <c r="AB198"/>
  <c r="AR171"/>
  <c r="AJ172"/>
  <c r="L97"/>
  <c r="AS97" s="1"/>
  <c r="L136"/>
  <c r="AS136" s="1"/>
  <c r="AJ148"/>
  <c r="AJ120"/>
  <c r="AR148"/>
  <c r="T133"/>
  <c r="T196"/>
  <c r="T176"/>
  <c r="AB146"/>
  <c r="N52"/>
  <c r="F35"/>
  <c r="Q52"/>
  <c r="M49"/>
  <c r="Q47"/>
  <c r="J35"/>
  <c r="AJ169"/>
  <c r="L165"/>
  <c r="AS165" s="1"/>
  <c r="AJ147"/>
  <c r="M23"/>
  <c r="AH44"/>
  <c r="Q49"/>
  <c r="U40"/>
  <c r="I31"/>
  <c r="AG28"/>
  <c r="R35"/>
  <c r="AB165"/>
  <c r="AB190"/>
  <c r="U23"/>
  <c r="AL45"/>
  <c r="AP41"/>
  <c r="Z23"/>
  <c r="AE30"/>
  <c r="AE23"/>
  <c r="I54"/>
  <c r="AO51"/>
  <c r="I51"/>
  <c r="Q50"/>
  <c r="AC30"/>
  <c r="I25"/>
  <c r="V46"/>
  <c r="AD30"/>
  <c r="F29"/>
  <c r="AP26"/>
  <c r="AM26"/>
  <c r="AJ122"/>
  <c r="AB173"/>
  <c r="F51"/>
  <c r="L51" s="1"/>
  <c r="AS51" s="1"/>
  <c r="AN51"/>
  <c r="P50"/>
  <c r="AN26"/>
  <c r="AC23"/>
  <c r="R50"/>
  <c r="AH30"/>
  <c r="J29"/>
  <c r="AK45"/>
  <c r="U41"/>
  <c r="AG30"/>
  <c r="I29"/>
  <c r="AL41"/>
  <c r="W46"/>
  <c r="G51"/>
  <c r="L164"/>
  <c r="AS164" s="1"/>
  <c r="T190"/>
  <c r="AO45"/>
  <c r="AK41"/>
  <c r="AC37"/>
  <c r="AK26"/>
  <c r="AD23"/>
  <c r="AM51"/>
  <c r="AB161"/>
  <c r="T185"/>
  <c r="AJ153"/>
  <c r="AJ125"/>
  <c r="AJ132"/>
  <c r="L121"/>
  <c r="AS121" s="1"/>
  <c r="AR184"/>
  <c r="AB121"/>
  <c r="AR195"/>
  <c r="L189"/>
  <c r="AS189" s="1"/>
  <c r="AR138"/>
  <c r="AB197"/>
  <c r="L148"/>
  <c r="AS148" s="1"/>
  <c r="AB107"/>
  <c r="L113"/>
  <c r="AS113" s="1"/>
  <c r="AJ156"/>
  <c r="T173"/>
  <c r="AR154"/>
  <c r="AB174"/>
  <c r="AB168"/>
  <c r="T114"/>
  <c r="AB136"/>
  <c r="AR124"/>
  <c r="T144"/>
  <c r="AR164"/>
  <c r="AJ193"/>
  <c r="L103"/>
  <c r="AS103" s="1"/>
  <c r="L138"/>
  <c r="AS138" s="1"/>
  <c r="T198"/>
  <c r="AJ188"/>
  <c r="L150"/>
  <c r="AS150" s="1"/>
  <c r="L197"/>
  <c r="AS197" s="1"/>
  <c r="AJ181"/>
  <c r="AR105"/>
  <c r="AF53"/>
  <c r="J28"/>
  <c r="AG55"/>
  <c r="AC45"/>
  <c r="V26"/>
  <c r="V25"/>
  <c r="AB124"/>
  <c r="O49"/>
  <c r="AJ157"/>
  <c r="AR182"/>
  <c r="Y29"/>
  <c r="F49"/>
  <c r="AL28"/>
  <c r="AJ164"/>
  <c r="L146"/>
  <c r="AS146" s="1"/>
  <c r="O45"/>
  <c r="AL36"/>
  <c r="R31"/>
  <c r="J30"/>
  <c r="N27"/>
  <c r="Z25"/>
  <c r="I55"/>
  <c r="Y50"/>
  <c r="I49"/>
  <c r="M44"/>
  <c r="AG42"/>
  <c r="I39"/>
  <c r="AB191"/>
  <c r="H54"/>
  <c r="AG24"/>
  <c r="F37"/>
  <c r="F33"/>
  <c r="R24"/>
  <c r="U48"/>
  <c r="AG45"/>
  <c r="AO44"/>
  <c r="Q44"/>
  <c r="T44" s="1"/>
  <c r="I37"/>
  <c r="AC24"/>
  <c r="AH45"/>
  <c r="J37"/>
  <c r="F30"/>
  <c r="AH27"/>
  <c r="N24"/>
  <c r="AM44"/>
  <c r="AB140"/>
  <c r="AM36"/>
  <c r="AJ149"/>
  <c r="AB154"/>
  <c r="AB205"/>
  <c r="AJ104"/>
  <c r="T102"/>
  <c r="AB206"/>
  <c r="L192"/>
  <c r="AS192" s="1"/>
  <c r="X53"/>
  <c r="P24"/>
  <c r="AH41"/>
  <c r="N37"/>
  <c r="U53"/>
  <c r="AC41"/>
  <c r="M37"/>
  <c r="I33"/>
  <c r="AK24"/>
  <c r="N44"/>
  <c r="G30"/>
  <c r="AB129"/>
  <c r="AJ185"/>
  <c r="AE45"/>
  <c r="P44"/>
  <c r="Q24"/>
  <c r="AH24"/>
  <c r="G37"/>
  <c r="AM33"/>
  <c r="U42"/>
  <c r="AG41"/>
  <c r="AK36"/>
  <c r="AK33"/>
  <c r="I30"/>
  <c r="Q27"/>
  <c r="M24"/>
  <c r="Z42"/>
  <c r="AR145"/>
  <c r="T193"/>
  <c r="AR155"/>
  <c r="L142"/>
  <c r="AS142" s="1"/>
  <c r="L187"/>
  <c r="AS187" s="1"/>
  <c r="AH40"/>
  <c r="AE40"/>
  <c r="O32"/>
  <c r="L184"/>
  <c r="AS184" s="1"/>
  <c r="AR172"/>
  <c r="AB143"/>
  <c r="AR140"/>
  <c r="AR142"/>
  <c r="T140"/>
  <c r="L205"/>
  <c r="AS205" s="1"/>
  <c r="AD24"/>
  <c r="T195"/>
  <c r="T201"/>
  <c r="AB118"/>
  <c r="AR153"/>
  <c r="AB182"/>
  <c r="AF55"/>
  <c r="H47"/>
  <c r="H39"/>
  <c r="N46"/>
  <c r="V42"/>
  <c r="F39"/>
  <c r="R37"/>
  <c r="AL33"/>
  <c r="Z29"/>
  <c r="V27"/>
  <c r="O39"/>
  <c r="M54"/>
  <c r="Y40"/>
  <c r="M39"/>
  <c r="Q37"/>
  <c r="AO33"/>
  <c r="AO28"/>
  <c r="U27"/>
  <c r="J39"/>
  <c r="R36"/>
  <c r="AP33"/>
  <c r="N31"/>
  <c r="AB159"/>
  <c r="AB183"/>
  <c r="L145"/>
  <c r="AS145" s="1"/>
  <c r="AB181"/>
  <c r="T181"/>
  <c r="AJ145"/>
  <c r="AE49"/>
  <c r="G26"/>
  <c r="L157"/>
  <c r="AS157" s="1"/>
  <c r="T153"/>
  <c r="AJ201"/>
  <c r="AL54"/>
  <c r="G49"/>
  <c r="H49"/>
  <c r="X29"/>
  <c r="P27"/>
  <c r="X25"/>
  <c r="AL48"/>
  <c r="R40"/>
  <c r="N39"/>
  <c r="N33"/>
  <c r="AD27"/>
  <c r="W40"/>
  <c r="Q54"/>
  <c r="AK48"/>
  <c r="AC40"/>
  <c r="Q39"/>
  <c r="M33"/>
  <c r="Y27"/>
  <c r="U25"/>
  <c r="F47"/>
  <c r="V40"/>
  <c r="R39"/>
  <c r="R33"/>
  <c r="V29"/>
  <c r="R27"/>
  <c r="O37"/>
  <c r="O33"/>
  <c r="AB151"/>
  <c r="W27"/>
  <c r="L126"/>
  <c r="AS126" s="1"/>
  <c r="T171"/>
  <c r="L143"/>
  <c r="AS143" s="1"/>
  <c r="R54"/>
  <c r="AD55"/>
  <c r="P54"/>
  <c r="P46"/>
  <c r="AF27"/>
  <c r="AP48"/>
  <c r="J47"/>
  <c r="Z40"/>
  <c r="AP28"/>
  <c r="W42"/>
  <c r="AO48"/>
  <c r="I47"/>
  <c r="Q42"/>
  <c r="AG40"/>
  <c r="Q33"/>
  <c r="M31"/>
  <c r="U29"/>
  <c r="AC27"/>
  <c r="M27"/>
  <c r="Y25"/>
  <c r="AD40"/>
  <c r="Z27"/>
  <c r="N25"/>
  <c r="L147"/>
  <c r="AS147" s="1"/>
  <c r="AJ178"/>
  <c r="AM48"/>
  <c r="AR156"/>
  <c r="AR37"/>
  <c r="AR121"/>
  <c r="T136"/>
  <c r="AJ144"/>
  <c r="L155"/>
  <c r="AS155" s="1"/>
  <c r="L158"/>
  <c r="AS158" s="1"/>
  <c r="AB97"/>
  <c r="AJ184"/>
  <c r="AR186"/>
  <c r="T169"/>
  <c r="AR144"/>
  <c r="AB120"/>
  <c r="AJ128"/>
  <c r="AJ161"/>
  <c r="L172"/>
  <c r="AS172" s="1"/>
  <c r="T137"/>
  <c r="AB171"/>
  <c r="AB188"/>
  <c r="AB178"/>
  <c r="AJ163"/>
  <c r="AR134"/>
  <c r="AB126"/>
  <c r="L178"/>
  <c r="AS178" s="1"/>
  <c r="AJ162"/>
  <c r="T155"/>
  <c r="L140"/>
  <c r="AS140" s="1"/>
  <c r="AR122"/>
  <c r="AR178"/>
  <c r="L139"/>
  <c r="AS139" s="1"/>
  <c r="AR166"/>
  <c r="AR125"/>
  <c r="AJ114"/>
  <c r="AJ152"/>
  <c r="AM28"/>
  <c r="AJ134"/>
  <c r="AJ119"/>
  <c r="AJ183"/>
  <c r="AJ194"/>
  <c r="T124"/>
  <c r="T205"/>
  <c r="AB149"/>
  <c r="AR196"/>
  <c r="T174"/>
  <c r="AB187"/>
  <c r="AR170"/>
  <c r="AJ205"/>
  <c r="AB158"/>
  <c r="AR120"/>
  <c r="T132"/>
  <c r="AR160"/>
  <c r="AR188"/>
  <c r="AJ189"/>
  <c r="T141"/>
  <c r="AJ108"/>
  <c r="AJ176"/>
  <c r="F53"/>
  <c r="L57"/>
  <c r="AS57" s="1"/>
  <c r="H52"/>
  <c r="X43"/>
  <c r="Z50"/>
  <c r="N36"/>
  <c r="N35"/>
  <c r="Z26"/>
  <c r="AH25"/>
  <c r="J23"/>
  <c r="O35"/>
  <c r="M46"/>
  <c r="AG44"/>
  <c r="U43"/>
  <c r="Y42"/>
  <c r="M36"/>
  <c r="M35"/>
  <c r="Q31"/>
  <c r="AR27"/>
  <c r="I23"/>
  <c r="AL42"/>
  <c r="N40"/>
  <c r="O36"/>
  <c r="W23"/>
  <c r="O31"/>
  <c r="L134"/>
  <c r="AS134" s="1"/>
  <c r="AR179"/>
  <c r="AB127"/>
  <c r="AJ151"/>
  <c r="AJ175"/>
  <c r="AB186"/>
  <c r="N53"/>
  <c r="W43"/>
  <c r="H55"/>
  <c r="H53"/>
  <c r="P51"/>
  <c r="P48"/>
  <c r="N49"/>
  <c r="AH28"/>
  <c r="F28"/>
  <c r="R23"/>
  <c r="AE44"/>
  <c r="G28"/>
  <c r="Y43"/>
  <c r="M40"/>
  <c r="Q36"/>
  <c r="Q35"/>
  <c r="AB33"/>
  <c r="Q23"/>
  <c r="V50"/>
  <c r="AD44"/>
  <c r="F23"/>
  <c r="L135"/>
  <c r="AS135" s="1"/>
  <c r="AR126"/>
  <c r="AR137"/>
  <c r="T168"/>
  <c r="AR150"/>
  <c r="AJ180"/>
  <c r="T187"/>
  <c r="AB189"/>
  <c r="T147"/>
  <c r="AR55"/>
  <c r="I28"/>
  <c r="AG25"/>
  <c r="Y23"/>
  <c r="J45"/>
  <c r="AD25"/>
  <c r="V23"/>
  <c r="AB139"/>
  <c r="AJ123"/>
  <c r="G23"/>
  <c r="T126"/>
  <c r="AB122"/>
  <c r="AJ167"/>
  <c r="AR103"/>
  <c r="T128"/>
  <c r="AB130"/>
  <c r="AJ116"/>
  <c r="AB105"/>
  <c r="AA22"/>
  <c r="X22" s="1"/>
  <c r="N51"/>
  <c r="AG23"/>
  <c r="Z51"/>
  <c r="R48"/>
  <c r="F38"/>
  <c r="L35"/>
  <c r="AS35" s="1"/>
  <c r="R30"/>
  <c r="AH26"/>
  <c r="AH23"/>
  <c r="AB63"/>
  <c r="AR74"/>
  <c r="AJ76"/>
  <c r="AJ78"/>
  <c r="AJ80"/>
  <c r="AJ82"/>
  <c r="AJ84"/>
  <c r="AJ86"/>
  <c r="AJ88"/>
  <c r="AJ90"/>
  <c r="AJ92"/>
  <c r="AJ94"/>
  <c r="AJ96"/>
  <c r="T109"/>
  <c r="AJ203"/>
  <c r="AR53"/>
  <c r="M51"/>
  <c r="AK42"/>
  <c r="AO40"/>
  <c r="I36"/>
  <c r="J36"/>
  <c r="F25"/>
  <c r="G25"/>
  <c r="T138"/>
  <c r="AJ143"/>
  <c r="AJ100"/>
  <c r="AR116"/>
  <c r="AJ133"/>
  <c r="AR132"/>
  <c r="T148"/>
  <c r="T130"/>
  <c r="L132"/>
  <c r="AS132" s="1"/>
  <c r="AJ192"/>
  <c r="F36"/>
  <c r="J25"/>
  <c r="AM43"/>
  <c r="M48"/>
  <c r="AO42"/>
  <c r="AB39"/>
  <c r="Q30"/>
  <c r="U26"/>
  <c r="AH43"/>
  <c r="J38"/>
  <c r="W26"/>
  <c r="AR176"/>
  <c r="AR192"/>
  <c r="AB163"/>
  <c r="L119"/>
  <c r="AS119" s="1"/>
  <c r="L159"/>
  <c r="AS159" s="1"/>
  <c r="L191"/>
  <c r="AS191" s="1"/>
  <c r="AJ168"/>
  <c r="AR152"/>
  <c r="AN43"/>
  <c r="AF25"/>
  <c r="AH47"/>
  <c r="T34"/>
  <c r="T26"/>
  <c r="G36"/>
  <c r="AJ51"/>
  <c r="AC43"/>
  <c r="Y26"/>
  <c r="AC25"/>
  <c r="T98"/>
  <c r="AB137"/>
  <c r="AB145"/>
  <c r="AB179"/>
  <c r="AJ179"/>
  <c r="AB135"/>
  <c r="L190"/>
  <c r="AS190" s="1"/>
  <c r="T206"/>
  <c r="J52"/>
  <c r="G52"/>
  <c r="Z52"/>
  <c r="W52"/>
  <c r="P55"/>
  <c r="AF47"/>
  <c r="H43"/>
  <c r="P30"/>
  <c r="L48"/>
  <c r="AS48" s="1"/>
  <c r="AL43"/>
  <c r="AD42"/>
  <c r="AL39"/>
  <c r="Z34"/>
  <c r="J24"/>
  <c r="AE42"/>
  <c r="Y55"/>
  <c r="U54"/>
  <c r="AR49"/>
  <c r="U49"/>
  <c r="Y48"/>
  <c r="AC47"/>
  <c r="AG43"/>
  <c r="AK34"/>
  <c r="U34"/>
  <c r="AK30"/>
  <c r="Z49"/>
  <c r="V48"/>
  <c r="AP44"/>
  <c r="F43"/>
  <c r="AL40"/>
  <c r="AP34"/>
  <c r="F34"/>
  <c r="AL30"/>
  <c r="AM34"/>
  <c r="O25"/>
  <c r="T106"/>
  <c r="AB119"/>
  <c r="AM31"/>
  <c r="T202"/>
  <c r="T177"/>
  <c r="T123"/>
  <c r="L123"/>
  <c r="AS123" s="1"/>
  <c r="AJ146"/>
  <c r="L193"/>
  <c r="AS193" s="1"/>
  <c r="AB194"/>
  <c r="AJ202"/>
  <c r="AB202"/>
  <c r="L170"/>
  <c r="AS170" s="1"/>
  <c r="AJ195"/>
  <c r="AR162"/>
  <c r="L151"/>
  <c r="AS151" s="1"/>
  <c r="L175"/>
  <c r="AS175" s="1"/>
  <c r="L183"/>
  <c r="AS183" s="1"/>
  <c r="AB148"/>
  <c r="T120"/>
  <c r="L127"/>
  <c r="AS127" s="1"/>
  <c r="L173"/>
  <c r="AS173" s="1"/>
  <c r="W51"/>
  <c r="AP52"/>
  <c r="AM52"/>
  <c r="AF32"/>
  <c r="AE32"/>
  <c r="AJ32" s="1"/>
  <c r="AF38"/>
  <c r="AE38"/>
  <c r="AJ38" s="1"/>
  <c r="N55"/>
  <c r="AE47"/>
  <c r="X54"/>
  <c r="L33"/>
  <c r="AS33" s="1"/>
  <c r="M55"/>
  <c r="U51"/>
  <c r="Y49"/>
  <c r="AG47"/>
  <c r="AK43"/>
  <c r="AK39"/>
  <c r="I38"/>
  <c r="AO34"/>
  <c r="Y34"/>
  <c r="I34"/>
  <c r="AK31"/>
  <c r="AO30"/>
  <c r="AC26"/>
  <c r="V51"/>
  <c r="AL31"/>
  <c r="N30"/>
  <c r="AM39"/>
  <c r="AB175"/>
  <c r="AR194"/>
  <c r="L177"/>
  <c r="AS177" s="1"/>
  <c r="W49"/>
  <c r="AB193"/>
  <c r="W48"/>
  <c r="L130"/>
  <c r="AS130" s="1"/>
  <c r="AR147"/>
  <c r="AB195"/>
  <c r="AJ139"/>
  <c r="AB162"/>
  <c r="AJ159"/>
  <c r="AJ191"/>
  <c r="AJ127"/>
  <c r="AJ135"/>
  <c r="AB167"/>
  <c r="AR169"/>
  <c r="X55"/>
  <c r="AN44"/>
  <c r="AP39"/>
  <c r="H38"/>
  <c r="H34"/>
  <c r="H24"/>
  <c r="I24"/>
  <c r="V49"/>
  <c r="Z48"/>
  <c r="J43"/>
  <c r="AP40"/>
  <c r="AL34"/>
  <c r="J34"/>
  <c r="AP30"/>
  <c r="AE43"/>
  <c r="W34"/>
  <c r="Y51"/>
  <c r="AR47"/>
  <c r="AK44"/>
  <c r="AO43"/>
  <c r="I43"/>
  <c r="AC42"/>
  <c r="AK40"/>
  <c r="AO39"/>
  <c r="AO31"/>
  <c r="M30"/>
  <c r="AC28"/>
  <c r="AG26"/>
  <c r="AD43"/>
  <c r="AH42"/>
  <c r="V34"/>
  <c r="AD28"/>
  <c r="AD26"/>
  <c r="F24"/>
  <c r="AM40"/>
  <c r="AE26"/>
  <c r="L68"/>
  <c r="AS68" s="1"/>
  <c r="T99"/>
  <c r="L100"/>
  <c r="AS100" s="1"/>
  <c r="T129"/>
  <c r="T142"/>
  <c r="AM30"/>
  <c r="AB134"/>
  <c r="L122"/>
  <c r="AS122" s="1"/>
  <c r="T139"/>
  <c r="L163"/>
  <c r="AS163" s="1"/>
  <c r="T159"/>
  <c r="T167"/>
  <c r="T191"/>
  <c r="AB123"/>
  <c r="AR127"/>
  <c r="L181"/>
  <c r="AS181" s="1"/>
  <c r="L149"/>
  <c r="AS149" s="1"/>
  <c r="L180"/>
  <c r="AS180" s="1"/>
  <c r="AR180"/>
  <c r="L171"/>
  <c r="AS171" s="1"/>
  <c r="X50"/>
  <c r="W50"/>
  <c r="J55"/>
  <c r="G55"/>
  <c r="N48"/>
  <c r="O48"/>
  <c r="AN42"/>
  <c r="AM42"/>
  <c r="AH53"/>
  <c r="AE53"/>
  <c r="N50"/>
  <c r="O50"/>
  <c r="R53"/>
  <c r="O53"/>
  <c r="AR112"/>
  <c r="L56"/>
  <c r="AS56" s="1"/>
  <c r="AR57"/>
  <c r="T61"/>
  <c r="L62"/>
  <c r="AS62" s="1"/>
  <c r="L63"/>
  <c r="AS63" s="1"/>
  <c r="AJ68"/>
  <c r="AB70"/>
  <c r="AR72"/>
  <c r="T75"/>
  <c r="T77"/>
  <c r="T79"/>
  <c r="T81"/>
  <c r="T83"/>
  <c r="T85"/>
  <c r="T87"/>
  <c r="T89"/>
  <c r="T91"/>
  <c r="T93"/>
  <c r="T95"/>
  <c r="T97"/>
  <c r="L98"/>
  <c r="AS98" s="1"/>
  <c r="AB102"/>
  <c r="AJ200"/>
  <c r="AM46"/>
  <c r="AB68"/>
  <c r="L78"/>
  <c r="AS78" s="1"/>
  <c r="L82"/>
  <c r="AS82" s="1"/>
  <c r="L86"/>
  <c r="AS86" s="1"/>
  <c r="L90"/>
  <c r="AS90" s="1"/>
  <c r="L94"/>
  <c r="AS94" s="1"/>
  <c r="T103"/>
  <c r="L104"/>
  <c r="AS104" s="1"/>
  <c r="AB108"/>
  <c r="AJ112"/>
  <c r="AB200"/>
  <c r="AN54"/>
  <c r="P45"/>
  <c r="X41"/>
  <c r="Z46"/>
  <c r="R45"/>
  <c r="R41"/>
  <c r="AP24"/>
  <c r="AK54"/>
  <c r="AJ52"/>
  <c r="AR50"/>
  <c r="AJ48"/>
  <c r="AK46"/>
  <c r="U46"/>
  <c r="Y41"/>
  <c r="AB38"/>
  <c r="J50"/>
  <c r="N41"/>
  <c r="J27"/>
  <c r="T178"/>
  <c r="T151"/>
  <c r="T183"/>
  <c r="L167"/>
  <c r="AS167" s="1"/>
  <c r="T125"/>
  <c r="L156"/>
  <c r="AS156" s="1"/>
  <c r="R52"/>
  <c r="O52"/>
  <c r="J53"/>
  <c r="G53"/>
  <c r="H45"/>
  <c r="G45"/>
  <c r="P23"/>
  <c r="O23"/>
  <c r="R51"/>
  <c r="O51"/>
  <c r="AH50"/>
  <c r="AE50"/>
  <c r="R46"/>
  <c r="O46"/>
  <c r="P40"/>
  <c r="O40"/>
  <c r="R55"/>
  <c r="O55"/>
  <c r="T105"/>
  <c r="L106"/>
  <c r="AS106" s="1"/>
  <c r="AN46"/>
  <c r="AO24"/>
  <c r="R42"/>
  <c r="Z41"/>
  <c r="T28"/>
  <c r="G46"/>
  <c r="O42"/>
  <c r="AJ110"/>
  <c r="AB57"/>
  <c r="AB62"/>
  <c r="AJ66"/>
  <c r="T68"/>
  <c r="L69"/>
  <c r="AS69" s="1"/>
  <c r="L70"/>
  <c r="AS70" s="1"/>
  <c r="AJ97"/>
  <c r="AJ115"/>
  <c r="T204"/>
  <c r="I50"/>
  <c r="AO46"/>
  <c r="Y46"/>
  <c r="I46"/>
  <c r="M45"/>
  <c r="M41"/>
  <c r="M29"/>
  <c r="M25"/>
  <c r="N42"/>
  <c r="V41"/>
  <c r="AL24"/>
  <c r="AR110"/>
  <c r="L110"/>
  <c r="AS110" s="1"/>
  <c r="AR58"/>
  <c r="AB61"/>
  <c r="T62"/>
  <c r="T67"/>
  <c r="AR68"/>
  <c r="AJ69"/>
  <c r="AB104"/>
  <c r="T134"/>
  <c r="T119"/>
  <c r="T175"/>
  <c r="T135"/>
  <c r="T179"/>
  <c r="T143"/>
  <c r="J54"/>
  <c r="G54"/>
  <c r="Z53"/>
  <c r="W53"/>
  <c r="AF41"/>
  <c r="AE41"/>
  <c r="Z55"/>
  <c r="W55"/>
  <c r="Z54"/>
  <c r="V54"/>
  <c r="W54"/>
  <c r="AH55"/>
  <c r="AE55"/>
  <c r="L115"/>
  <c r="AS115" s="1"/>
  <c r="H46"/>
  <c r="AN24"/>
  <c r="AP46"/>
  <c r="R29"/>
  <c r="F27"/>
  <c r="R25"/>
  <c r="AJ54"/>
  <c r="AJ46"/>
  <c r="Q45"/>
  <c r="M42"/>
  <c r="Q29"/>
  <c r="Q25"/>
  <c r="J46"/>
  <c r="N29"/>
  <c r="AB111"/>
  <c r="L64"/>
  <c r="AS64" s="1"/>
  <c r="L73"/>
  <c r="AS73" s="1"/>
  <c r="AJ74"/>
  <c r="AB78"/>
  <c r="AB80"/>
  <c r="T107"/>
  <c r="L108"/>
  <c r="AS108" s="1"/>
  <c r="L203"/>
  <c r="AS203" s="1"/>
  <c r="L204"/>
  <c r="AS204" s="1"/>
  <c r="AR130"/>
  <c r="L161"/>
  <c r="AS161" s="1"/>
  <c r="T131"/>
  <c r="L179"/>
  <c r="AS179" s="1"/>
  <c r="H50"/>
  <c r="G50"/>
  <c r="AP54"/>
  <c r="AM54"/>
  <c r="P41"/>
  <c r="O41"/>
  <c r="H27"/>
  <c r="G27"/>
  <c r="L152"/>
  <c r="AS152" s="1"/>
  <c r="AK7"/>
  <c r="AP7"/>
  <c r="AM7"/>
  <c r="AO7"/>
  <c r="AN7"/>
  <c r="AL7"/>
  <c r="AK17"/>
  <c r="AP17"/>
  <c r="AM17"/>
  <c r="AO17"/>
  <c r="AN17"/>
  <c r="AL17"/>
  <c r="N22"/>
  <c r="Q22"/>
  <c r="AB59"/>
  <c r="AJ64"/>
  <c r="P22"/>
  <c r="T110"/>
  <c r="T66"/>
  <c r="L67"/>
  <c r="AS67" s="1"/>
  <c r="AJ73"/>
  <c r="T76"/>
  <c r="T78"/>
  <c r="T80"/>
  <c r="T82"/>
  <c r="T84"/>
  <c r="T86"/>
  <c r="T88"/>
  <c r="T90"/>
  <c r="T92"/>
  <c r="T94"/>
  <c r="T96"/>
  <c r="AJ101"/>
  <c r="AB199"/>
  <c r="AJ204"/>
  <c r="L112"/>
  <c r="AS112" s="1"/>
  <c r="AB58"/>
  <c r="L61"/>
  <c r="AS61" s="1"/>
  <c r="T65"/>
  <c r="L66"/>
  <c r="AS66" s="1"/>
  <c r="AJ67"/>
  <c r="AJ72"/>
  <c r="L76"/>
  <c r="AS76" s="1"/>
  <c r="L80"/>
  <c r="AS80" s="1"/>
  <c r="L84"/>
  <c r="AS84" s="1"/>
  <c r="L88"/>
  <c r="AS88" s="1"/>
  <c r="L92"/>
  <c r="AS92" s="1"/>
  <c r="L96"/>
  <c r="AS96" s="1"/>
  <c r="AJ107"/>
  <c r="T115"/>
  <c r="AB204"/>
  <c r="AJ109"/>
  <c r="T58"/>
  <c r="AJ61"/>
  <c r="AJ75"/>
  <c r="AJ77"/>
  <c r="AJ79"/>
  <c r="AJ81"/>
  <c r="AJ83"/>
  <c r="AJ85"/>
  <c r="AJ87"/>
  <c r="AJ89"/>
  <c r="AJ91"/>
  <c r="AJ93"/>
  <c r="AJ95"/>
  <c r="AB98"/>
  <c r="AR117"/>
  <c r="L199"/>
  <c r="AS199" s="1"/>
  <c r="T200"/>
  <c r="AB44"/>
  <c r="AJ39"/>
  <c r="AB36"/>
  <c r="AJ35"/>
  <c r="AJ33"/>
  <c r="AR32"/>
  <c r="AB32"/>
  <c r="AB30"/>
  <c r="AJ29"/>
  <c r="AB28"/>
  <c r="L41"/>
  <c r="AS41" s="1"/>
  <c r="AR109"/>
  <c r="L58"/>
  <c r="AS58" s="1"/>
  <c r="T72"/>
  <c r="AR73"/>
  <c r="AJ103"/>
  <c r="AB117"/>
  <c r="L200"/>
  <c r="AS200" s="1"/>
  <c r="AQ22"/>
  <c r="AI22"/>
  <c r="M22"/>
  <c r="AR63"/>
  <c r="K7"/>
  <c r="S7"/>
  <c r="AA7"/>
  <c r="AI7"/>
  <c r="K8"/>
  <c r="S8"/>
  <c r="AA8"/>
  <c r="AI8"/>
  <c r="AQ8"/>
  <c r="K9"/>
  <c r="S9"/>
  <c r="AA9"/>
  <c r="AI9"/>
  <c r="AQ9"/>
  <c r="K10"/>
  <c r="S10"/>
  <c r="AA10"/>
  <c r="AI10"/>
  <c r="AQ10"/>
  <c r="K11"/>
  <c r="S11"/>
  <c r="AA11"/>
  <c r="AI11"/>
  <c r="AQ11"/>
  <c r="K12"/>
  <c r="S12"/>
  <c r="AA12"/>
  <c r="AI12"/>
  <c r="AQ12"/>
  <c r="K13"/>
  <c r="S13"/>
  <c r="AA13"/>
  <c r="AI13"/>
  <c r="AQ13"/>
  <c r="K14"/>
  <c r="S14"/>
  <c r="AA14"/>
  <c r="AI14"/>
  <c r="AQ14"/>
  <c r="K15"/>
  <c r="S15"/>
  <c r="AA15"/>
  <c r="AI15"/>
  <c r="AQ15"/>
  <c r="K16"/>
  <c r="S16"/>
  <c r="AA16"/>
  <c r="AI16"/>
  <c r="AQ16"/>
  <c r="K17"/>
  <c r="S17"/>
  <c r="AA17"/>
  <c r="AI17"/>
  <c r="K18"/>
  <c r="S18"/>
  <c r="AA18"/>
  <c r="AI18"/>
  <c r="AQ18"/>
  <c r="K19"/>
  <c r="S19"/>
  <c r="AA19"/>
  <c r="AI19"/>
  <c r="AQ19"/>
  <c r="K20"/>
  <c r="S20"/>
  <c r="AA20"/>
  <c r="AI20"/>
  <c r="AQ20"/>
  <c r="K21"/>
  <c r="S21"/>
  <c r="AA21"/>
  <c r="AI21"/>
  <c r="AQ21"/>
  <c r="K22"/>
  <c r="O22"/>
  <c r="AR115"/>
  <c r="AJ58"/>
  <c r="AB60"/>
  <c r="AB65"/>
  <c r="AR67"/>
  <c r="AB69"/>
  <c r="L72"/>
  <c r="AS72" s="1"/>
  <c r="AJ207"/>
  <c r="AB116"/>
  <c r="T203"/>
  <c r="AB109"/>
  <c r="AR111"/>
  <c r="L111"/>
  <c r="AS111" s="1"/>
  <c r="AJ57"/>
  <c r="AJ63"/>
  <c r="AB64"/>
  <c r="AR66"/>
  <c r="L71"/>
  <c r="AS71" s="1"/>
  <c r="T74"/>
  <c r="L75"/>
  <c r="AS75" s="1"/>
  <c r="L79"/>
  <c r="AS79" s="1"/>
  <c r="L83"/>
  <c r="AS83" s="1"/>
  <c r="L87"/>
  <c r="AS87" s="1"/>
  <c r="L91"/>
  <c r="AS91" s="1"/>
  <c r="L95"/>
  <c r="AS95" s="1"/>
  <c r="AB100"/>
  <c r="AJ199"/>
  <c r="L207"/>
  <c r="AS207" s="1"/>
  <c r="L116"/>
  <c r="AS116" s="1"/>
  <c r="AB203"/>
  <c r="AR23"/>
  <c r="T112"/>
  <c r="AR65"/>
  <c r="AB67"/>
  <c r="AJ71"/>
  <c r="T73"/>
  <c r="L74"/>
  <c r="AS74" s="1"/>
  <c r="T101"/>
  <c r="L102"/>
  <c r="AS102" s="1"/>
  <c r="AB106"/>
  <c r="T207"/>
  <c r="AB114"/>
  <c r="L42"/>
  <c r="AS42" s="1"/>
  <c r="AB112"/>
  <c r="T57"/>
  <c r="AJ60"/>
  <c r="AR64"/>
  <c r="AJ65"/>
  <c r="AB71"/>
  <c r="AB75"/>
  <c r="AB76"/>
  <c r="AB77"/>
  <c r="AB79"/>
  <c r="AB81"/>
  <c r="AB83"/>
  <c r="AB85"/>
  <c r="AB87"/>
  <c r="AB89"/>
  <c r="AB91"/>
  <c r="AB93"/>
  <c r="AB95"/>
  <c r="T113"/>
  <c r="AB207"/>
  <c r="L114"/>
  <c r="AS114" s="1"/>
  <c r="T71"/>
  <c r="L117"/>
  <c r="AS117" s="1"/>
  <c r="T59"/>
  <c r="AJ62"/>
  <c r="T70"/>
  <c r="AR70"/>
  <c r="AB45"/>
  <c r="AB37"/>
  <c r="AR35"/>
  <c r="AJ34"/>
  <c r="AB31"/>
  <c r="AR25"/>
  <c r="T199"/>
  <c r="AJ111"/>
  <c r="AB74"/>
  <c r="AJ113"/>
  <c r="AB110"/>
  <c r="AJ56"/>
  <c r="T60"/>
  <c r="AR61"/>
  <c r="T69"/>
  <c r="AR71"/>
  <c r="AB73"/>
  <c r="L77"/>
  <c r="AS77" s="1"/>
  <c r="L81"/>
  <c r="AS81" s="1"/>
  <c r="L85"/>
  <c r="AS85" s="1"/>
  <c r="L89"/>
  <c r="AS89" s="1"/>
  <c r="L93"/>
  <c r="AS93" s="1"/>
  <c r="AJ99"/>
  <c r="T111"/>
  <c r="AB56"/>
  <c r="L59"/>
  <c r="AS59" s="1"/>
  <c r="L60"/>
  <c r="AS60" s="1"/>
  <c r="AR60"/>
  <c r="T64"/>
  <c r="L65"/>
  <c r="AS65" s="1"/>
  <c r="AB72"/>
  <c r="AJ105"/>
  <c r="AB24"/>
  <c r="T43"/>
  <c r="L40"/>
  <c r="AS40" s="1"/>
  <c r="T56"/>
  <c r="AJ59"/>
  <c r="T63"/>
  <c r="AB66"/>
  <c r="AJ70"/>
  <c r="AB82"/>
  <c r="AB84"/>
  <c r="AB86"/>
  <c r="AB88"/>
  <c r="AB90"/>
  <c r="AB92"/>
  <c r="AB94"/>
  <c r="AB96"/>
  <c r="E6"/>
  <c r="AQ6" s="1"/>
  <c r="L49" l="1"/>
  <c r="AS49" s="1"/>
  <c r="L44"/>
  <c r="AS44" s="1"/>
  <c r="L28"/>
  <c r="AS28" s="1"/>
  <c r="T32"/>
  <c r="AR26"/>
  <c r="AJ44"/>
  <c r="T47"/>
  <c r="L31"/>
  <c r="AS31" s="1"/>
  <c r="AR29"/>
  <c r="AB47"/>
  <c r="AR38"/>
  <c r="AB35"/>
  <c r="AJ31"/>
  <c r="AJ36"/>
  <c r="AJ37"/>
  <c r="T33"/>
  <c r="L29"/>
  <c r="AS29" s="1"/>
  <c r="L26"/>
  <c r="AS26" s="1"/>
  <c r="AJ49"/>
  <c r="T38"/>
  <c r="L39"/>
  <c r="AS39" s="1"/>
  <c r="T31"/>
  <c r="L54"/>
  <c r="AS54" s="1"/>
  <c r="L47"/>
  <c r="AS47" s="1"/>
  <c r="T39"/>
  <c r="AR36"/>
  <c r="AJ45"/>
  <c r="L37"/>
  <c r="AS37" s="1"/>
  <c r="AJ30"/>
  <c r="AB40"/>
  <c r="T49"/>
  <c r="L25"/>
  <c r="AS25" s="1"/>
  <c r="AR31"/>
  <c r="AB29"/>
  <c r="AJ25"/>
  <c r="L23"/>
  <c r="AS23" s="1"/>
  <c r="AJ27"/>
  <c r="AR48"/>
  <c r="AR33"/>
  <c r="T24"/>
  <c r="AR45"/>
  <c r="AB23"/>
  <c r="AB43"/>
  <c r="T27"/>
  <c r="AB25"/>
  <c r="L30"/>
  <c r="AS30" s="1"/>
  <c r="AJ24"/>
  <c r="AR51"/>
  <c r="AR41"/>
  <c r="AJ41"/>
  <c r="Y22"/>
  <c r="V22"/>
  <c r="T40"/>
  <c r="T23"/>
  <c r="T50"/>
  <c r="AJ26"/>
  <c r="AJ23"/>
  <c r="AJ28"/>
  <c r="L52"/>
  <c r="AS52" s="1"/>
  <c r="T54"/>
  <c r="AR52"/>
  <c r="L55"/>
  <c r="AS55" s="1"/>
  <c r="AB27"/>
  <c r="AJ40"/>
  <c r="AR28"/>
  <c r="AB51"/>
  <c r="T36"/>
  <c r="AB42"/>
  <c r="T37"/>
  <c r="L38"/>
  <c r="AS38" s="1"/>
  <c r="AB46"/>
  <c r="AR24"/>
  <c r="T35"/>
  <c r="U22"/>
  <c r="Z22"/>
  <c r="L45"/>
  <c r="AS45" s="1"/>
  <c r="T53"/>
  <c r="AJ53"/>
  <c r="T48"/>
  <c r="AB50"/>
  <c r="AR30"/>
  <c r="L24"/>
  <c r="AS24" s="1"/>
  <c r="T30"/>
  <c r="L43"/>
  <c r="AS43" s="1"/>
  <c r="AB52"/>
  <c r="T45"/>
  <c r="AJ55"/>
  <c r="T46"/>
  <c r="T52"/>
  <c r="W22"/>
  <c r="AR42"/>
  <c r="L34"/>
  <c r="AS34" s="1"/>
  <c r="AR44"/>
  <c r="AJ43"/>
  <c r="AB26"/>
  <c r="AR40"/>
  <c r="AI6"/>
  <c r="AG6" s="1"/>
  <c r="AJ50"/>
  <c r="L53"/>
  <c r="AS53" s="1"/>
  <c r="AB34"/>
  <c r="AR43"/>
  <c r="AB54"/>
  <c r="AB48"/>
  <c r="AR46"/>
  <c r="AJ42"/>
  <c r="AR39"/>
  <c r="AJ47"/>
  <c r="L50"/>
  <c r="AS50" s="1"/>
  <c r="L46"/>
  <c r="AS46" s="1"/>
  <c r="AB55"/>
  <c r="AB53"/>
  <c r="AR34"/>
  <c r="L36"/>
  <c r="AS36" s="1"/>
  <c r="AB49"/>
  <c r="S6"/>
  <c r="Q6" s="1"/>
  <c r="AR54"/>
  <c r="L27"/>
  <c r="AS27" s="1"/>
  <c r="AR17"/>
  <c r="T55"/>
  <c r="T51"/>
  <c r="T29"/>
  <c r="AB41"/>
  <c r="AO6"/>
  <c r="AN6"/>
  <c r="T25"/>
  <c r="K6"/>
  <c r="J6" s="1"/>
  <c r="AA6"/>
  <c r="W6" s="1"/>
  <c r="T22"/>
  <c r="T42"/>
  <c r="T41"/>
  <c r="J21"/>
  <c r="F21"/>
  <c r="G21"/>
  <c r="H21"/>
  <c r="I21"/>
  <c r="U19"/>
  <c r="V19"/>
  <c r="W19"/>
  <c r="Z19"/>
  <c r="X19"/>
  <c r="Y19"/>
  <c r="AM16"/>
  <c r="AO16"/>
  <c r="AP16"/>
  <c r="AN16"/>
  <c r="AK16"/>
  <c r="AL16"/>
  <c r="M15"/>
  <c r="R15"/>
  <c r="O15"/>
  <c r="Q15"/>
  <c r="P15"/>
  <c r="N15"/>
  <c r="AC13"/>
  <c r="AH13"/>
  <c r="AE13"/>
  <c r="AD13"/>
  <c r="AF13"/>
  <c r="AG13"/>
  <c r="AO12"/>
  <c r="AL12"/>
  <c r="AM12"/>
  <c r="AK12"/>
  <c r="AP12"/>
  <c r="AN12"/>
  <c r="U10"/>
  <c r="Z10"/>
  <c r="V10"/>
  <c r="W10"/>
  <c r="X10"/>
  <c r="Y10"/>
  <c r="AO8"/>
  <c r="AL8"/>
  <c r="AM8"/>
  <c r="AP8"/>
  <c r="AN8"/>
  <c r="AK8"/>
  <c r="AD22"/>
  <c r="AE22"/>
  <c r="AF22"/>
  <c r="AH22"/>
  <c r="AG22"/>
  <c r="AC22"/>
  <c r="J22"/>
  <c r="F22"/>
  <c r="G22"/>
  <c r="H22"/>
  <c r="I22"/>
  <c r="M21"/>
  <c r="R21"/>
  <c r="N21"/>
  <c r="O21"/>
  <c r="Q21"/>
  <c r="P21"/>
  <c r="Y20"/>
  <c r="W20"/>
  <c r="Z20"/>
  <c r="X20"/>
  <c r="U20"/>
  <c r="V20"/>
  <c r="AG19"/>
  <c r="AH19"/>
  <c r="AE19"/>
  <c r="AF19"/>
  <c r="AC19"/>
  <c r="AD19"/>
  <c r="AP18"/>
  <c r="AL18"/>
  <c r="AM18"/>
  <c r="AO18"/>
  <c r="AK18"/>
  <c r="AN18"/>
  <c r="F18"/>
  <c r="G18"/>
  <c r="I18"/>
  <c r="J18"/>
  <c r="H18"/>
  <c r="J17"/>
  <c r="F17"/>
  <c r="G17"/>
  <c r="H17"/>
  <c r="I17"/>
  <c r="R16"/>
  <c r="N16"/>
  <c r="O16"/>
  <c r="Q16"/>
  <c r="P16"/>
  <c r="M16"/>
  <c r="Z15"/>
  <c r="W15"/>
  <c r="Y15"/>
  <c r="V15"/>
  <c r="X15"/>
  <c r="U15"/>
  <c r="AD14"/>
  <c r="AE14"/>
  <c r="AH14"/>
  <c r="AF14"/>
  <c r="AG14"/>
  <c r="AC14"/>
  <c r="AK13"/>
  <c r="AL13"/>
  <c r="AM13"/>
  <c r="AN13"/>
  <c r="AO13"/>
  <c r="AP13"/>
  <c r="F13"/>
  <c r="G13"/>
  <c r="I13"/>
  <c r="H13"/>
  <c r="J13"/>
  <c r="O12"/>
  <c r="M12"/>
  <c r="N12"/>
  <c r="P12"/>
  <c r="Q12"/>
  <c r="R12"/>
  <c r="W11"/>
  <c r="Y11"/>
  <c r="Z11"/>
  <c r="X11"/>
  <c r="U11"/>
  <c r="V11"/>
  <c r="AG10"/>
  <c r="AE10"/>
  <c r="AC10"/>
  <c r="AD10"/>
  <c r="AF10"/>
  <c r="AH10"/>
  <c r="AO9"/>
  <c r="AP9"/>
  <c r="AM9"/>
  <c r="AK9"/>
  <c r="AN9"/>
  <c r="AL9"/>
  <c r="J9"/>
  <c r="G9"/>
  <c r="H9"/>
  <c r="I9"/>
  <c r="F9"/>
  <c r="M8"/>
  <c r="R8"/>
  <c r="O8"/>
  <c r="P8"/>
  <c r="Q8"/>
  <c r="N8"/>
  <c r="Q7"/>
  <c r="N7"/>
  <c r="O7"/>
  <c r="R7"/>
  <c r="P7"/>
  <c r="M7"/>
  <c r="AL6"/>
  <c r="AP6"/>
  <c r="AR7"/>
  <c r="AK21"/>
  <c r="AL21"/>
  <c r="AP21"/>
  <c r="AM21"/>
  <c r="AN21"/>
  <c r="AO21"/>
  <c r="M20"/>
  <c r="R20"/>
  <c r="O20"/>
  <c r="Q20"/>
  <c r="P20"/>
  <c r="N20"/>
  <c r="AG18"/>
  <c r="AE18"/>
  <c r="AC18"/>
  <c r="AH18"/>
  <c r="AF18"/>
  <c r="AD18"/>
  <c r="G16"/>
  <c r="I16"/>
  <c r="J16"/>
  <c r="H16"/>
  <c r="F16"/>
  <c r="Y14"/>
  <c r="Z14"/>
  <c r="W14"/>
  <c r="U14"/>
  <c r="V14"/>
  <c r="X14"/>
  <c r="I12"/>
  <c r="J12"/>
  <c r="F12"/>
  <c r="G12"/>
  <c r="H12"/>
  <c r="AC9"/>
  <c r="AD9"/>
  <c r="AE9"/>
  <c r="AG9"/>
  <c r="AH9"/>
  <c r="AF9"/>
  <c r="F8"/>
  <c r="G8"/>
  <c r="I8"/>
  <c r="J8"/>
  <c r="H8"/>
  <c r="Z21"/>
  <c r="V21"/>
  <c r="W21"/>
  <c r="X21"/>
  <c r="Y21"/>
  <c r="U21"/>
  <c r="AG20"/>
  <c r="AH20"/>
  <c r="AD20"/>
  <c r="AE20"/>
  <c r="AF20"/>
  <c r="AC20"/>
  <c r="AO19"/>
  <c r="AP19"/>
  <c r="AM19"/>
  <c r="AN19"/>
  <c r="AK19"/>
  <c r="AL19"/>
  <c r="I19"/>
  <c r="G19"/>
  <c r="J19"/>
  <c r="H19"/>
  <c r="F19"/>
  <c r="M18"/>
  <c r="O18"/>
  <c r="R18"/>
  <c r="P18"/>
  <c r="Q18"/>
  <c r="N18"/>
  <c r="O17"/>
  <c r="Q17"/>
  <c r="M17"/>
  <c r="R17"/>
  <c r="P17"/>
  <c r="N17"/>
  <c r="W16"/>
  <c r="Y16"/>
  <c r="V16"/>
  <c r="X16"/>
  <c r="U16"/>
  <c r="Z16"/>
  <c r="AG15"/>
  <c r="AE15"/>
  <c r="AC15"/>
  <c r="AH15"/>
  <c r="AF15"/>
  <c r="AD15"/>
  <c r="AK14"/>
  <c r="AP14"/>
  <c r="AM14"/>
  <c r="AN14"/>
  <c r="AO14"/>
  <c r="AL14"/>
  <c r="J14"/>
  <c r="G14"/>
  <c r="F14"/>
  <c r="H14"/>
  <c r="I14"/>
  <c r="Q13"/>
  <c r="R13"/>
  <c r="O13"/>
  <c r="N13"/>
  <c r="P13"/>
  <c r="M13"/>
  <c r="U12"/>
  <c r="V12"/>
  <c r="W12"/>
  <c r="Y12"/>
  <c r="Z12"/>
  <c r="X12"/>
  <c r="AC11"/>
  <c r="AH11"/>
  <c r="AD11"/>
  <c r="AE11"/>
  <c r="AG11"/>
  <c r="AF11"/>
  <c r="AO10"/>
  <c r="AP10"/>
  <c r="AL10"/>
  <c r="AM10"/>
  <c r="AK10"/>
  <c r="AN10"/>
  <c r="J10"/>
  <c r="G10"/>
  <c r="I10"/>
  <c r="F10"/>
  <c r="H10"/>
  <c r="M9"/>
  <c r="N9"/>
  <c r="O9"/>
  <c r="Q9"/>
  <c r="R9"/>
  <c r="P9"/>
  <c r="Y8"/>
  <c r="V8"/>
  <c r="W8"/>
  <c r="U8"/>
  <c r="Z8"/>
  <c r="X8"/>
  <c r="Z7"/>
  <c r="W7"/>
  <c r="U7"/>
  <c r="X7"/>
  <c r="Y7"/>
  <c r="V7"/>
  <c r="AM6"/>
  <c r="AK6"/>
  <c r="AH21"/>
  <c r="AD21"/>
  <c r="AE21"/>
  <c r="AF21"/>
  <c r="AG21"/>
  <c r="AC21"/>
  <c r="AO20"/>
  <c r="AP20"/>
  <c r="AM20"/>
  <c r="AN20"/>
  <c r="AK20"/>
  <c r="AL20"/>
  <c r="J20"/>
  <c r="G20"/>
  <c r="F20"/>
  <c r="H20"/>
  <c r="I20"/>
  <c r="R19"/>
  <c r="O19"/>
  <c r="Q19"/>
  <c r="P19"/>
  <c r="M19"/>
  <c r="N19"/>
  <c r="Y18"/>
  <c r="Z18"/>
  <c r="V18"/>
  <c r="W18"/>
  <c r="U18"/>
  <c r="X18"/>
  <c r="Y17"/>
  <c r="V17"/>
  <c r="Z17"/>
  <c r="W17"/>
  <c r="X17"/>
  <c r="U17"/>
  <c r="AH16"/>
  <c r="AD16"/>
  <c r="AE16"/>
  <c r="AG16"/>
  <c r="AF16"/>
  <c r="AC16"/>
  <c r="AP15"/>
  <c r="AL15"/>
  <c r="AM15"/>
  <c r="AO15"/>
  <c r="AK15"/>
  <c r="AN15"/>
  <c r="J15"/>
  <c r="G15"/>
  <c r="F15"/>
  <c r="H15"/>
  <c r="I15"/>
  <c r="M14"/>
  <c r="N14"/>
  <c r="O14"/>
  <c r="P14"/>
  <c r="Q14"/>
  <c r="R14"/>
  <c r="V13"/>
  <c r="W13"/>
  <c r="Y13"/>
  <c r="X13"/>
  <c r="U13"/>
  <c r="Z13"/>
  <c r="AC12"/>
  <c r="AD12"/>
  <c r="AE12"/>
  <c r="AG12"/>
  <c r="AF12"/>
  <c r="AH12"/>
  <c r="AK11"/>
  <c r="AM11"/>
  <c r="AO11"/>
  <c r="AP11"/>
  <c r="AN11"/>
  <c r="AL11"/>
  <c r="G11"/>
  <c r="I11"/>
  <c r="F11"/>
  <c r="H11"/>
  <c r="J11"/>
  <c r="O10"/>
  <c r="Q10"/>
  <c r="R10"/>
  <c r="P10"/>
  <c r="M10"/>
  <c r="N10"/>
  <c r="Z9"/>
  <c r="W9"/>
  <c r="Y9"/>
  <c r="X9"/>
  <c r="U9"/>
  <c r="V9"/>
  <c r="AG8"/>
  <c r="AH8"/>
  <c r="AE8"/>
  <c r="AF8"/>
  <c r="AC8"/>
  <c r="AD8"/>
  <c r="AC7"/>
  <c r="AD7"/>
  <c r="AE7"/>
  <c r="AG7"/>
  <c r="AH7"/>
  <c r="AF7"/>
  <c r="AN22"/>
  <c r="AP22"/>
  <c r="AO22"/>
  <c r="AK22"/>
  <c r="AL22"/>
  <c r="AM22"/>
  <c r="AE17"/>
  <c r="AG17"/>
  <c r="AC17"/>
  <c r="AH17"/>
  <c r="AF17"/>
  <c r="AD17"/>
  <c r="M11"/>
  <c r="R11"/>
  <c r="N11"/>
  <c r="O11"/>
  <c r="Q11"/>
  <c r="P11"/>
  <c r="G7"/>
  <c r="I7"/>
  <c r="J7"/>
  <c r="H7"/>
  <c r="F7"/>
  <c r="AP3"/>
  <c r="AO3"/>
  <c r="AN3"/>
  <c r="AM3"/>
  <c r="AL3"/>
  <c r="AK3"/>
  <c r="AH3"/>
  <c r="AG3"/>
  <c r="AF3"/>
  <c r="AE3"/>
  <c r="AD3"/>
  <c r="AC3"/>
  <c r="Z3"/>
  <c r="Y3"/>
  <c r="X3"/>
  <c r="W3"/>
  <c r="V3"/>
  <c r="U3"/>
  <c r="R3"/>
  <c r="Q3"/>
  <c r="P3"/>
  <c r="O3"/>
  <c r="N3"/>
  <c r="M3"/>
  <c r="J3"/>
  <c r="I3"/>
  <c r="H3"/>
  <c r="G3"/>
  <c r="F3"/>
  <c r="C9" i="6"/>
  <c r="O5"/>
  <c r="N5"/>
  <c r="L5"/>
  <c r="K5"/>
  <c r="F6" i="7" l="1"/>
  <c r="AB22"/>
  <c r="AE6"/>
  <c r="U6"/>
  <c r="V6"/>
  <c r="AC6"/>
  <c r="O6"/>
  <c r="N6"/>
  <c r="M6"/>
  <c r="AD6"/>
  <c r="R6"/>
  <c r="P6"/>
  <c r="AH6"/>
  <c r="AF6"/>
  <c r="Z6"/>
  <c r="L11"/>
  <c r="AS11" s="1"/>
  <c r="AB13"/>
  <c r="L20"/>
  <c r="AS20" s="1"/>
  <c r="AR20"/>
  <c r="AR11"/>
  <c r="AB9"/>
  <c r="L19"/>
  <c r="AS19" s="1"/>
  <c r="L12"/>
  <c r="AS12" s="1"/>
  <c r="T20"/>
  <c r="AR9"/>
  <c r="T12"/>
  <c r="L22"/>
  <c r="AS22" s="1"/>
  <c r="I6"/>
  <c r="G6"/>
  <c r="H6"/>
  <c r="AB17"/>
  <c r="L14"/>
  <c r="AS14" s="1"/>
  <c r="AB16"/>
  <c r="AB11"/>
  <c r="AB10"/>
  <c r="AJ13"/>
  <c r="AR16"/>
  <c r="Y6"/>
  <c r="X6"/>
  <c r="T11"/>
  <c r="AJ7"/>
  <c r="T9"/>
  <c r="T13"/>
  <c r="AJ15"/>
  <c r="AR21"/>
  <c r="T7"/>
  <c r="AR22"/>
  <c r="AJ12"/>
  <c r="AJ16"/>
  <c r="AB8"/>
  <c r="AR10"/>
  <c r="AB12"/>
  <c r="T17"/>
  <c r="AR19"/>
  <c r="L13"/>
  <c r="AS13" s="1"/>
  <c r="T16"/>
  <c r="L17"/>
  <c r="AS17" s="1"/>
  <c r="AR18"/>
  <c r="AB20"/>
  <c r="AJ22"/>
  <c r="AR12"/>
  <c r="L7"/>
  <c r="AS7" s="1"/>
  <c r="AB18"/>
  <c r="AR14"/>
  <c r="AJ20"/>
  <c r="L8"/>
  <c r="AS8" s="1"/>
  <c r="T8"/>
  <c r="AJ17"/>
  <c r="AJ8"/>
  <c r="T14"/>
  <c r="L15"/>
  <c r="AS15" s="1"/>
  <c r="AR15"/>
  <c r="T19"/>
  <c r="AJ21"/>
  <c r="AB7"/>
  <c r="L10"/>
  <c r="AS10" s="1"/>
  <c r="T18"/>
  <c r="AB21"/>
  <c r="AJ9"/>
  <c r="AB14"/>
  <c r="L16"/>
  <c r="AS16" s="1"/>
  <c r="AJ18"/>
  <c r="L9"/>
  <c r="AS9" s="1"/>
  <c r="AJ14"/>
  <c r="AB19"/>
  <c r="L21"/>
  <c r="AS21" s="1"/>
  <c r="AJ11"/>
  <c r="AR13"/>
  <c r="L18"/>
  <c r="AS18" s="1"/>
  <c r="AJ19"/>
  <c r="AR8"/>
  <c r="T15"/>
  <c r="T10"/>
  <c r="AR6"/>
  <c r="AR5" s="1"/>
  <c r="AJ10"/>
  <c r="AB15"/>
  <c r="T21"/>
  <c r="F17" i="5"/>
  <c r="F16"/>
  <c r="T6" i="7" l="1"/>
  <c r="T5" s="1"/>
  <c r="AJ6"/>
  <c r="AJ5" s="1"/>
  <c r="AB6"/>
  <c r="AB5" s="1"/>
  <c r="L6"/>
  <c r="AS6" s="1"/>
  <c r="G10" i="5"/>
  <c r="G17" s="1"/>
  <c r="F10"/>
  <c r="G16" s="1"/>
  <c r="F5"/>
  <c r="G19" l="1"/>
  <c r="G14" s="1"/>
  <c r="L5" i="7"/>
  <c r="L13" i="3"/>
  <c r="K13"/>
  <c r="I13" s="1"/>
  <c r="H13"/>
  <c r="G13"/>
  <c r="F13"/>
  <c r="D13"/>
  <c r="C7"/>
  <c r="C6"/>
  <c r="C5"/>
  <c r="C4"/>
  <c r="C3"/>
  <c r="M391" i="1"/>
  <c r="K391"/>
  <c r="J391"/>
  <c r="I391"/>
  <c r="H391"/>
  <c r="F391"/>
  <c r="N390" s="1"/>
  <c r="M390"/>
  <c r="K390"/>
  <c r="J390"/>
  <c r="I390"/>
  <c r="H390"/>
  <c r="F390"/>
  <c r="N389" s="1"/>
  <c r="M389"/>
  <c r="K389"/>
  <c r="J389"/>
  <c r="I389"/>
  <c r="H389"/>
  <c r="F389"/>
  <c r="N388" s="1"/>
  <c r="K388"/>
  <c r="J388"/>
  <c r="I388"/>
  <c r="H388"/>
  <c r="F388"/>
  <c r="N387" s="1"/>
  <c r="K387"/>
  <c r="J387"/>
  <c r="I387"/>
  <c r="H387"/>
  <c r="F387"/>
  <c r="N386" s="1"/>
  <c r="K386"/>
  <c r="J386"/>
  <c r="I386"/>
  <c r="H386"/>
  <c r="F386"/>
  <c r="N385" s="1"/>
  <c r="K385"/>
  <c r="J385"/>
  <c r="I385"/>
  <c r="H385"/>
  <c r="F385"/>
  <c r="N384" s="1"/>
  <c r="K384"/>
  <c r="J384"/>
  <c r="I384"/>
  <c r="H384"/>
  <c r="F384"/>
  <c r="N383" s="1"/>
  <c r="K383"/>
  <c r="J383"/>
  <c r="I383"/>
  <c r="H383"/>
  <c r="F383"/>
  <c r="N382" s="1"/>
  <c r="K382"/>
  <c r="J382"/>
  <c r="I382"/>
  <c r="H382"/>
  <c r="F382"/>
  <c r="J381"/>
  <c r="I381"/>
  <c r="H381"/>
  <c r="K381" s="1"/>
  <c r="F381"/>
  <c r="J380"/>
  <c r="I380"/>
  <c r="H380"/>
  <c r="K380" s="1"/>
  <c r="F380"/>
  <c r="N379" s="1"/>
  <c r="M379"/>
  <c r="K379"/>
  <c r="J379"/>
  <c r="I379"/>
  <c r="H379"/>
  <c r="F379"/>
  <c r="N378" s="1"/>
  <c r="K378"/>
  <c r="J378"/>
  <c r="I378"/>
  <c r="H378"/>
  <c r="F378"/>
  <c r="N377" s="1"/>
  <c r="M377"/>
  <c r="K377"/>
  <c r="J377"/>
  <c r="I377"/>
  <c r="H377"/>
  <c r="F377"/>
  <c r="N376" s="1"/>
  <c r="M376"/>
  <c r="K376"/>
  <c r="J376"/>
  <c r="I376"/>
  <c r="H376"/>
  <c r="F376"/>
  <c r="N375" s="1"/>
  <c r="M375"/>
  <c r="K375"/>
  <c r="J375"/>
  <c r="I375"/>
  <c r="H375"/>
  <c r="F375"/>
  <c r="N374" s="1"/>
  <c r="K374"/>
  <c r="J374"/>
  <c r="I374"/>
  <c r="H374"/>
  <c r="F374"/>
  <c r="N373" s="1"/>
  <c r="K373"/>
  <c r="J373"/>
  <c r="I373"/>
  <c r="H373"/>
  <c r="F373"/>
  <c r="N372" s="1"/>
  <c r="M372"/>
  <c r="K372"/>
  <c r="J372"/>
  <c r="I372"/>
  <c r="H372"/>
  <c r="F372"/>
  <c r="N371" s="1"/>
  <c r="K371"/>
  <c r="J371"/>
  <c r="I371"/>
  <c r="H371"/>
  <c r="F371"/>
  <c r="N370" s="1"/>
  <c r="M370"/>
  <c r="K370"/>
  <c r="J370"/>
  <c r="I370"/>
  <c r="H370"/>
  <c r="F370"/>
  <c r="N369" s="1"/>
  <c r="K369"/>
  <c r="J369"/>
  <c r="I369"/>
  <c r="H369"/>
  <c r="F369"/>
  <c r="N368" s="1"/>
  <c r="K368"/>
  <c r="J368"/>
  <c r="I368"/>
  <c r="H368"/>
  <c r="F368"/>
  <c r="N367" s="1"/>
  <c r="K367"/>
  <c r="J367"/>
  <c r="I367"/>
  <c r="H367"/>
  <c r="F367"/>
  <c r="N366" s="1"/>
  <c r="M366"/>
  <c r="K366"/>
  <c r="J366"/>
  <c r="I366"/>
  <c r="H366"/>
  <c r="F366"/>
  <c r="N365" s="1"/>
  <c r="M365"/>
  <c r="K365"/>
  <c r="J365"/>
  <c r="I365"/>
  <c r="H365"/>
  <c r="F365"/>
  <c r="N364" s="1"/>
  <c r="M364"/>
  <c r="K364"/>
  <c r="J364"/>
  <c r="I364"/>
  <c r="H364"/>
  <c r="F364"/>
  <c r="N363" s="1"/>
  <c r="M363"/>
  <c r="K363"/>
  <c r="J363"/>
  <c r="I363"/>
  <c r="H363"/>
  <c r="F363"/>
  <c r="N362" s="1"/>
  <c r="N381" l="1"/>
  <c r="N380"/>
  <c r="N391"/>
  <c r="K362"/>
  <c r="J362"/>
  <c r="I362"/>
  <c r="H362"/>
  <c r="F362"/>
  <c r="N361" s="1"/>
  <c r="K361"/>
  <c r="J361"/>
  <c r="I361"/>
  <c r="H361"/>
  <c r="F361"/>
  <c r="N360" s="1"/>
  <c r="M360"/>
  <c r="K360"/>
  <c r="J360"/>
  <c r="I360"/>
  <c r="H360"/>
  <c r="F360"/>
  <c r="N359" s="1"/>
  <c r="K359"/>
  <c r="J359"/>
  <c r="I359"/>
  <c r="H359"/>
  <c r="F359"/>
  <c r="N358" s="1"/>
  <c r="K358"/>
  <c r="J358"/>
  <c r="I358"/>
  <c r="H358"/>
  <c r="F358"/>
  <c r="N357" s="1"/>
  <c r="K357"/>
  <c r="J357"/>
  <c r="I357"/>
  <c r="H357"/>
  <c r="F357"/>
  <c r="N356" s="1"/>
  <c r="K356"/>
  <c r="J356"/>
  <c r="I356"/>
  <c r="H356"/>
  <c r="F356"/>
  <c r="N355" s="1"/>
  <c r="K355"/>
  <c r="J355"/>
  <c r="I355"/>
  <c r="H355"/>
  <c r="F355"/>
  <c r="N354" s="1"/>
  <c r="K354"/>
  <c r="J354"/>
  <c r="I354"/>
  <c r="H354"/>
  <c r="F354"/>
  <c r="N353" s="1"/>
  <c r="K353"/>
  <c r="J353"/>
  <c r="I353"/>
  <c r="H353"/>
  <c r="F353"/>
  <c r="N352" s="1"/>
  <c r="M352"/>
  <c r="K352"/>
  <c r="J352"/>
  <c r="I352"/>
  <c r="H352"/>
  <c r="F352"/>
  <c r="N351" s="1"/>
  <c r="M351"/>
  <c r="K351"/>
  <c r="J351"/>
  <c r="I351"/>
  <c r="H351"/>
  <c r="F351"/>
  <c r="N350" s="1"/>
  <c r="K350"/>
  <c r="J350"/>
  <c r="I350"/>
  <c r="H350"/>
  <c r="F350"/>
  <c r="J349"/>
  <c r="I349"/>
  <c r="H349"/>
  <c r="K349" s="1"/>
  <c r="F349"/>
  <c r="N348" s="1"/>
  <c r="K348"/>
  <c r="J348"/>
  <c r="I348"/>
  <c r="H348"/>
  <c r="F348"/>
  <c r="N347" s="1"/>
  <c r="K347"/>
  <c r="J347"/>
  <c r="I347"/>
  <c r="H347"/>
  <c r="F347"/>
  <c r="N346" s="1"/>
  <c r="K346"/>
  <c r="J346"/>
  <c r="I346"/>
  <c r="H346"/>
  <c r="F346"/>
  <c r="N345" s="1"/>
  <c r="K345"/>
  <c r="J345"/>
  <c r="I345"/>
  <c r="H345"/>
  <c r="F345"/>
  <c r="N344" s="1"/>
  <c r="K344"/>
  <c r="J344"/>
  <c r="I344"/>
  <c r="H344"/>
  <c r="F344"/>
  <c r="N343" s="1"/>
  <c r="K343"/>
  <c r="J343"/>
  <c r="I343"/>
  <c r="H343"/>
  <c r="F343"/>
  <c r="N342" s="1"/>
  <c r="K342"/>
  <c r="J342"/>
  <c r="I342"/>
  <c r="H342"/>
  <c r="F342"/>
  <c r="N349" l="1"/>
  <c r="J341"/>
  <c r="I341"/>
  <c r="H341"/>
  <c r="K341" s="1"/>
  <c r="N341" s="1"/>
  <c r="F341"/>
  <c r="M338"/>
  <c r="J338"/>
  <c r="I338"/>
  <c r="H338"/>
  <c r="F338"/>
  <c r="M337"/>
  <c r="K337"/>
  <c r="J337"/>
  <c r="I337"/>
  <c r="H337"/>
  <c r="F337"/>
  <c r="M336"/>
  <c r="J336"/>
  <c r="I336"/>
  <c r="H336"/>
  <c r="K336" s="1"/>
  <c r="F336"/>
  <c r="M335"/>
  <c r="K335"/>
  <c r="J335"/>
  <c r="I335"/>
  <c r="H335"/>
  <c r="F335"/>
  <c r="M334"/>
  <c r="J334"/>
  <c r="I334"/>
  <c r="H334"/>
  <c r="K334" s="1"/>
  <c r="F334"/>
  <c r="M333"/>
  <c r="K333"/>
  <c r="J333"/>
  <c r="I333"/>
  <c r="H333"/>
  <c r="F333"/>
  <c r="M332"/>
  <c r="J332"/>
  <c r="I332"/>
  <c r="H332"/>
  <c r="K332" s="1"/>
  <c r="F332"/>
  <c r="M331"/>
  <c r="K331"/>
  <c r="J331"/>
  <c r="I331"/>
  <c r="H331"/>
  <c r="F331"/>
  <c r="M330"/>
  <c r="J330"/>
  <c r="I330"/>
  <c r="H330"/>
  <c r="K330" s="1"/>
  <c r="F330"/>
  <c r="M329"/>
  <c r="K329"/>
  <c r="J329"/>
  <c r="I329"/>
  <c r="H329"/>
  <c r="F329"/>
  <c r="M328"/>
  <c r="J328"/>
  <c r="I328"/>
  <c r="H328"/>
  <c r="K328" s="1"/>
  <c r="F328"/>
  <c r="M327"/>
  <c r="K327"/>
  <c r="J327"/>
  <c r="I327"/>
  <c r="H327"/>
  <c r="F327"/>
  <c r="M326"/>
  <c r="J326"/>
  <c r="I326"/>
  <c r="H326"/>
  <c r="K326" s="1"/>
  <c r="F326"/>
  <c r="M325"/>
  <c r="K325"/>
  <c r="J325"/>
  <c r="I325"/>
  <c r="H325"/>
  <c r="F325"/>
  <c r="M324"/>
  <c r="J324"/>
  <c r="I324"/>
  <c r="H324"/>
  <c r="K324" s="1"/>
  <c r="F324"/>
  <c r="M323"/>
  <c r="K323"/>
  <c r="J323"/>
  <c r="I323"/>
  <c r="H323"/>
  <c r="F323"/>
  <c r="J322"/>
  <c r="I322"/>
  <c r="H322"/>
  <c r="K322" s="1"/>
  <c r="F322"/>
  <c r="N321" s="1"/>
  <c r="M321"/>
  <c r="K321"/>
  <c r="J321"/>
  <c r="I321"/>
  <c r="H321"/>
  <c r="F321"/>
  <c r="M320"/>
  <c r="J320"/>
  <c r="I320"/>
  <c r="H320"/>
  <c r="K320" s="1"/>
  <c r="F320"/>
  <c r="N319" s="1"/>
  <c r="M319"/>
  <c r="K319"/>
  <c r="J319"/>
  <c r="I319"/>
  <c r="H319"/>
  <c r="F319"/>
  <c r="M318"/>
  <c r="J318"/>
  <c r="I318"/>
  <c r="H318"/>
  <c r="K318" s="1"/>
  <c r="F318"/>
  <c r="N317" s="1"/>
  <c r="M317"/>
  <c r="K317"/>
  <c r="J317"/>
  <c r="I317"/>
  <c r="H317"/>
  <c r="F317"/>
  <c r="M316"/>
  <c r="K338" l="1"/>
  <c r="N338" s="1"/>
  <c r="N324"/>
  <c r="N328"/>
  <c r="N323"/>
  <c r="N325"/>
  <c r="N327"/>
  <c r="N329"/>
  <c r="N331"/>
  <c r="N333"/>
  <c r="N335"/>
  <c r="N337"/>
  <c r="N322"/>
  <c r="N326"/>
  <c r="N330"/>
  <c r="N332"/>
  <c r="N334"/>
  <c r="N336"/>
  <c r="N318"/>
  <c r="N320"/>
  <c r="J316"/>
  <c r="I316"/>
  <c r="H316"/>
  <c r="K316" s="1"/>
  <c r="N316" s="1"/>
  <c r="F316" l="1"/>
  <c r="M315"/>
  <c r="J315"/>
  <c r="I315"/>
  <c r="H315"/>
  <c r="K315" s="1"/>
  <c r="F315"/>
  <c r="M314"/>
  <c r="K314"/>
  <c r="J314"/>
  <c r="I314"/>
  <c r="H314"/>
  <c r="F314"/>
  <c r="J313"/>
  <c r="I313"/>
  <c r="H313"/>
  <c r="K313" s="1"/>
  <c r="F313"/>
  <c r="N312" s="1"/>
  <c r="M312"/>
  <c r="K312"/>
  <c r="J312"/>
  <c r="I312"/>
  <c r="H312"/>
  <c r="F312"/>
  <c r="J311"/>
  <c r="I311"/>
  <c r="H311"/>
  <c r="K311" s="1"/>
  <c r="F311"/>
  <c r="N310" s="1"/>
  <c r="M310"/>
  <c r="K310"/>
  <c r="J310"/>
  <c r="I310"/>
  <c r="H310"/>
  <c r="F310"/>
  <c r="N309" s="1"/>
  <c r="K309"/>
  <c r="J309"/>
  <c r="I309"/>
  <c r="H309"/>
  <c r="F309"/>
  <c r="N308" s="1"/>
  <c r="M308"/>
  <c r="K308"/>
  <c r="J308"/>
  <c r="I308"/>
  <c r="H308"/>
  <c r="F308"/>
  <c r="N307" s="1"/>
  <c r="K307"/>
  <c r="J307"/>
  <c r="I307"/>
  <c r="H307"/>
  <c r="F307"/>
  <c r="N306" s="1"/>
  <c r="M306"/>
  <c r="K306"/>
  <c r="J306"/>
  <c r="I306"/>
  <c r="H306"/>
  <c r="F306"/>
  <c r="N305" s="1"/>
  <c r="M305"/>
  <c r="K305"/>
  <c r="J305"/>
  <c r="I305"/>
  <c r="H305"/>
  <c r="F305"/>
  <c r="N304" s="1"/>
  <c r="M304"/>
  <c r="K304"/>
  <c r="J304"/>
  <c r="I304"/>
  <c r="H304"/>
  <c r="F304"/>
  <c r="N303" s="1"/>
  <c r="M303"/>
  <c r="K303"/>
  <c r="J303"/>
  <c r="I303"/>
  <c r="H303"/>
  <c r="F303"/>
  <c r="M302"/>
  <c r="J302"/>
  <c r="I302"/>
  <c r="H302"/>
  <c r="K302" s="1"/>
  <c r="F302"/>
  <c r="M301"/>
  <c r="J301"/>
  <c r="I301"/>
  <c r="H301"/>
  <c r="K301" s="1"/>
  <c r="F301"/>
  <c r="M300"/>
  <c r="J300"/>
  <c r="I300"/>
  <c r="H300"/>
  <c r="K300" s="1"/>
  <c r="F300"/>
  <c r="M299"/>
  <c r="J299"/>
  <c r="I299"/>
  <c r="H299"/>
  <c r="K299" s="1"/>
  <c r="F299"/>
  <c r="M298"/>
  <c r="J298"/>
  <c r="I298"/>
  <c r="H298"/>
  <c r="K298" s="1"/>
  <c r="F298"/>
  <c r="M297"/>
  <c r="J297"/>
  <c r="I297"/>
  <c r="H297"/>
  <c r="K297" s="1"/>
  <c r="F297"/>
  <c r="M296"/>
  <c r="J296"/>
  <c r="I296"/>
  <c r="H296"/>
  <c r="K296" s="1"/>
  <c r="F296"/>
  <c r="M295"/>
  <c r="J295"/>
  <c r="I295"/>
  <c r="H295"/>
  <c r="K295" s="1"/>
  <c r="F295"/>
  <c r="M294"/>
  <c r="J294"/>
  <c r="I294"/>
  <c r="H294"/>
  <c r="K294" s="1"/>
  <c r="F294"/>
  <c r="M293"/>
  <c r="J293"/>
  <c r="I293"/>
  <c r="H293"/>
  <c r="K293" s="1"/>
  <c r="F293"/>
  <c r="M292"/>
  <c r="J292"/>
  <c r="I292"/>
  <c r="H292"/>
  <c r="K292" s="1"/>
  <c r="F292"/>
  <c r="M291"/>
  <c r="J291"/>
  <c r="I291"/>
  <c r="H291"/>
  <c r="K291" s="1"/>
  <c r="F291"/>
  <c r="K290"/>
  <c r="J290"/>
  <c r="I290"/>
  <c r="H290"/>
  <c r="F290"/>
  <c r="M289"/>
  <c r="J289"/>
  <c r="I289"/>
  <c r="H289"/>
  <c r="K289" s="1"/>
  <c r="F289"/>
  <c r="M288"/>
  <c r="K288"/>
  <c r="J288"/>
  <c r="I288"/>
  <c r="H288"/>
  <c r="F288"/>
  <c r="M287"/>
  <c r="J287"/>
  <c r="I287"/>
  <c r="H287"/>
  <c r="K287" s="1"/>
  <c r="F287"/>
  <c r="M286"/>
  <c r="K286"/>
  <c r="J286"/>
  <c r="I286"/>
  <c r="H286"/>
  <c r="F286"/>
  <c r="M285"/>
  <c r="J285"/>
  <c r="I285"/>
  <c r="H285"/>
  <c r="K285" s="1"/>
  <c r="F285"/>
  <c r="M284"/>
  <c r="K284"/>
  <c r="J284"/>
  <c r="I284"/>
  <c r="H284"/>
  <c r="F284"/>
  <c r="M283"/>
  <c r="J283"/>
  <c r="I283"/>
  <c r="H283"/>
  <c r="K283" s="1"/>
  <c r="F283"/>
  <c r="M282"/>
  <c r="K282"/>
  <c r="J282"/>
  <c r="I282"/>
  <c r="H282"/>
  <c r="F282"/>
  <c r="M281"/>
  <c r="J281"/>
  <c r="I281"/>
  <c r="H281"/>
  <c r="K281" s="1"/>
  <c r="F281"/>
  <c r="M280"/>
  <c r="K280"/>
  <c r="J280"/>
  <c r="I280"/>
  <c r="H280"/>
  <c r="F280"/>
  <c r="M279"/>
  <c r="J279"/>
  <c r="I279"/>
  <c r="H279"/>
  <c r="K279" s="1"/>
  <c r="F279"/>
  <c r="M278"/>
  <c r="K278"/>
  <c r="J278"/>
  <c r="I278"/>
  <c r="H278"/>
  <c r="F278"/>
  <c r="M277"/>
  <c r="N311" l="1"/>
  <c r="N313"/>
  <c r="N291"/>
  <c r="N293"/>
  <c r="N295"/>
  <c r="N297"/>
  <c r="N299"/>
  <c r="N301"/>
  <c r="N278"/>
  <c r="N280"/>
  <c r="N282"/>
  <c r="N284"/>
  <c r="N286"/>
  <c r="N288"/>
  <c r="N314"/>
  <c r="N279"/>
  <c r="N281"/>
  <c r="N283"/>
  <c r="N285"/>
  <c r="N287"/>
  <c r="N289"/>
  <c r="N315"/>
  <c r="N290"/>
  <c r="N292"/>
  <c r="N294"/>
  <c r="N296"/>
  <c r="N298"/>
  <c r="N300"/>
  <c r="N302"/>
  <c r="J277"/>
  <c r="I277"/>
  <c r="H277"/>
  <c r="K277" s="1"/>
  <c r="N277" s="1"/>
  <c r="F277"/>
  <c r="M276"/>
  <c r="J276"/>
  <c r="I276"/>
  <c r="H276"/>
  <c r="K276" s="1"/>
  <c r="F276"/>
  <c r="M275"/>
  <c r="J275"/>
  <c r="I275"/>
  <c r="H275"/>
  <c r="K275" s="1"/>
  <c r="F275"/>
  <c r="M274"/>
  <c r="J274"/>
  <c r="I274"/>
  <c r="H274"/>
  <c r="K274" s="1"/>
  <c r="F274"/>
  <c r="M273"/>
  <c r="K273"/>
  <c r="J273"/>
  <c r="I273"/>
  <c r="H273"/>
  <c r="F273"/>
  <c r="N272" s="1"/>
  <c r="K272"/>
  <c r="J272"/>
  <c r="I272"/>
  <c r="H272"/>
  <c r="F272"/>
  <c r="M271"/>
  <c r="K271"/>
  <c r="J271"/>
  <c r="I271"/>
  <c r="H271"/>
  <c r="F271"/>
  <c r="N270" s="1"/>
  <c r="K270"/>
  <c r="J270"/>
  <c r="I270"/>
  <c r="H270"/>
  <c r="F270"/>
  <c r="M269"/>
  <c r="J269"/>
  <c r="I269"/>
  <c r="H269"/>
  <c r="K269" s="1"/>
  <c r="F269"/>
  <c r="M268"/>
  <c r="J268"/>
  <c r="I268"/>
  <c r="H268"/>
  <c r="K268" s="1"/>
  <c r="F268"/>
  <c r="M267"/>
  <c r="J267"/>
  <c r="I267"/>
  <c r="H267"/>
  <c r="K267" s="1"/>
  <c r="F267"/>
  <c r="M266"/>
  <c r="J266"/>
  <c r="I266"/>
  <c r="H266"/>
  <c r="K266" s="1"/>
  <c r="F266"/>
  <c r="M265"/>
  <c r="J265"/>
  <c r="I265"/>
  <c r="H265"/>
  <c r="K265" s="1"/>
  <c r="F265"/>
  <c r="M264"/>
  <c r="J264"/>
  <c r="I264"/>
  <c r="H264"/>
  <c r="K264" s="1"/>
  <c r="F264"/>
  <c r="M263"/>
  <c r="J263"/>
  <c r="I263"/>
  <c r="H263"/>
  <c r="K263" s="1"/>
  <c r="F263"/>
  <c r="M262"/>
  <c r="J262"/>
  <c r="I262"/>
  <c r="H262"/>
  <c r="K262" s="1"/>
  <c r="F262"/>
  <c r="M261"/>
  <c r="J261"/>
  <c r="I261"/>
  <c r="H261"/>
  <c r="K261" s="1"/>
  <c r="F261"/>
  <c r="M260"/>
  <c r="J260"/>
  <c r="I260"/>
  <c r="H260"/>
  <c r="K260" s="1"/>
  <c r="F260"/>
  <c r="N259" s="1"/>
  <c r="K259"/>
  <c r="J259"/>
  <c r="I259"/>
  <c r="H259"/>
  <c r="F259"/>
  <c r="N258" s="1"/>
  <c r="K258"/>
  <c r="J258"/>
  <c r="I258"/>
  <c r="H258"/>
  <c r="F258"/>
  <c r="K257"/>
  <c r="J257"/>
  <c r="I257"/>
  <c r="H257"/>
  <c r="F257"/>
  <c r="N256" l="1"/>
  <c r="N261"/>
  <c r="N263"/>
  <c r="N265"/>
  <c r="N267"/>
  <c r="N269"/>
  <c r="N274"/>
  <c r="N276"/>
  <c r="N271"/>
  <c r="N257"/>
  <c r="N260"/>
  <c r="N262"/>
  <c r="N264"/>
  <c r="N266"/>
  <c r="N268"/>
  <c r="N273"/>
  <c r="N275"/>
  <c r="K256"/>
  <c r="J256"/>
  <c r="I256"/>
  <c r="H256"/>
  <c r="F256"/>
  <c r="M255"/>
  <c r="J255"/>
  <c r="I255"/>
  <c r="H255"/>
  <c r="K255" s="1"/>
  <c r="F255"/>
  <c r="M254"/>
  <c r="K254"/>
  <c r="J254"/>
  <c r="I254"/>
  <c r="H254"/>
  <c r="F254"/>
  <c r="N253" s="1"/>
  <c r="M253"/>
  <c r="K253"/>
  <c r="J253"/>
  <c r="I253"/>
  <c r="H253"/>
  <c r="F253"/>
  <c r="M252"/>
  <c r="K252"/>
  <c r="J252"/>
  <c r="I252"/>
  <c r="H252"/>
  <c r="F252"/>
  <c r="M251"/>
  <c r="J251"/>
  <c r="I251"/>
  <c r="H251"/>
  <c r="K251" s="1"/>
  <c r="F251"/>
  <c r="M250"/>
  <c r="J250"/>
  <c r="I250"/>
  <c r="H250"/>
  <c r="K250" s="1"/>
  <c r="F250"/>
  <c r="M249"/>
  <c r="J249"/>
  <c r="I249"/>
  <c r="H249"/>
  <c r="K249" s="1"/>
  <c r="F249"/>
  <c r="K248"/>
  <c r="J248"/>
  <c r="I248"/>
  <c r="H248"/>
  <c r="F248"/>
  <c r="N247" s="1"/>
  <c r="K247"/>
  <c r="J247"/>
  <c r="I247"/>
  <c r="H247"/>
  <c r="F247"/>
  <c r="N246" s="1"/>
  <c r="K246"/>
  <c r="J246"/>
  <c r="I246"/>
  <c r="H246"/>
  <c r="F246"/>
  <c r="M245"/>
  <c r="K245"/>
  <c r="J245"/>
  <c r="I245"/>
  <c r="H245"/>
  <c r="F245"/>
  <c r="M244"/>
  <c r="J244"/>
  <c r="I244"/>
  <c r="H244"/>
  <c r="K244" s="1"/>
  <c r="F244"/>
  <c r="M243"/>
  <c r="K243"/>
  <c r="J243"/>
  <c r="I243"/>
  <c r="H243"/>
  <c r="F243"/>
  <c r="M242"/>
  <c r="J242"/>
  <c r="I242"/>
  <c r="H242"/>
  <c r="K242" s="1"/>
  <c r="F242"/>
  <c r="M241"/>
  <c r="K241"/>
  <c r="J241"/>
  <c r="I241"/>
  <c r="H241"/>
  <c r="F241"/>
  <c r="M240"/>
  <c r="J240"/>
  <c r="I240"/>
  <c r="H240"/>
  <c r="K240" s="1"/>
  <c r="F240"/>
  <c r="M239"/>
  <c r="K239"/>
  <c r="J239"/>
  <c r="I239"/>
  <c r="H239"/>
  <c r="F239"/>
  <c r="M238"/>
  <c r="J238"/>
  <c r="I238"/>
  <c r="H238"/>
  <c r="K238" s="1"/>
  <c r="F238"/>
  <c r="M237"/>
  <c r="K237"/>
  <c r="J237"/>
  <c r="I237"/>
  <c r="H237"/>
  <c r="F237"/>
  <c r="M236"/>
  <c r="J236"/>
  <c r="I236"/>
  <c r="H236"/>
  <c r="K236" s="1"/>
  <c r="F236"/>
  <c r="M235"/>
  <c r="K235"/>
  <c r="J235"/>
  <c r="I235"/>
  <c r="H235"/>
  <c r="F235"/>
  <c r="M234"/>
  <c r="J234"/>
  <c r="I234"/>
  <c r="H234"/>
  <c r="K234" s="1"/>
  <c r="F234"/>
  <c r="M233"/>
  <c r="K233"/>
  <c r="J233"/>
  <c r="I233"/>
  <c r="H233"/>
  <c r="F233"/>
  <c r="J232"/>
  <c r="I232"/>
  <c r="H232"/>
  <c r="K232" s="1"/>
  <c r="F232"/>
  <c r="M231"/>
  <c r="K231"/>
  <c r="J231"/>
  <c r="I231"/>
  <c r="H231"/>
  <c r="F231"/>
  <c r="M230"/>
  <c r="J230"/>
  <c r="I230"/>
  <c r="H230"/>
  <c r="K230" s="1"/>
  <c r="F230"/>
  <c r="M229"/>
  <c r="K229"/>
  <c r="J229"/>
  <c r="I229"/>
  <c r="H229"/>
  <c r="F229"/>
  <c r="M228"/>
  <c r="J228"/>
  <c r="I228"/>
  <c r="H228"/>
  <c r="K228" s="1"/>
  <c r="F228"/>
  <c r="M227"/>
  <c r="K227"/>
  <c r="J227"/>
  <c r="I227"/>
  <c r="H227"/>
  <c r="F227"/>
  <c r="M226"/>
  <c r="J226"/>
  <c r="I226"/>
  <c r="H226"/>
  <c r="K226" s="1"/>
  <c r="F226"/>
  <c r="M225"/>
  <c r="K225"/>
  <c r="J225"/>
  <c r="I225"/>
  <c r="H225"/>
  <c r="F225"/>
  <c r="M224"/>
  <c r="J224"/>
  <c r="I224"/>
  <c r="H224"/>
  <c r="K224" s="1"/>
  <c r="F224"/>
  <c r="M223"/>
  <c r="K223"/>
  <c r="J223"/>
  <c r="I223"/>
  <c r="H223"/>
  <c r="F223"/>
  <c r="N222" s="1"/>
  <c r="K222"/>
  <c r="J222"/>
  <c r="I222"/>
  <c r="H222"/>
  <c r="F222"/>
  <c r="N221" s="1"/>
  <c r="K221"/>
  <c r="J221"/>
  <c r="I221"/>
  <c r="H221"/>
  <c r="F221"/>
  <c r="M220"/>
  <c r="K220"/>
  <c r="J220"/>
  <c r="I220"/>
  <c r="H220"/>
  <c r="F220"/>
  <c r="N219" s="1"/>
  <c r="K219"/>
  <c r="J219"/>
  <c r="I219"/>
  <c r="H219"/>
  <c r="F219"/>
  <c r="N218" s="1"/>
  <c r="M218"/>
  <c r="K218"/>
  <c r="J218"/>
  <c r="I218"/>
  <c r="H218"/>
  <c r="F218"/>
  <c r="M217"/>
  <c r="K217"/>
  <c r="J217"/>
  <c r="I217"/>
  <c r="H217"/>
  <c r="F217"/>
  <c r="J216"/>
  <c r="I216"/>
  <c r="H216"/>
  <c r="K216" s="1"/>
  <c r="F216"/>
  <c r="M215"/>
  <c r="K215"/>
  <c r="J215"/>
  <c r="I215"/>
  <c r="H215"/>
  <c r="F215"/>
  <c r="M214"/>
  <c r="J214"/>
  <c r="I214"/>
  <c r="H214"/>
  <c r="K214" s="1"/>
  <c r="F214"/>
  <c r="M213"/>
  <c r="K213"/>
  <c r="J213"/>
  <c r="I213"/>
  <c r="H213"/>
  <c r="F213"/>
  <c r="M212"/>
  <c r="J212"/>
  <c r="I212"/>
  <c r="H212"/>
  <c r="K212" s="1"/>
  <c r="F212"/>
  <c r="M211"/>
  <c r="K211"/>
  <c r="J211"/>
  <c r="I211"/>
  <c r="H211"/>
  <c r="F211"/>
  <c r="M210"/>
  <c r="J210"/>
  <c r="I210"/>
  <c r="H210"/>
  <c r="K210" s="1"/>
  <c r="F210"/>
  <c r="M209"/>
  <c r="K209"/>
  <c r="J209"/>
  <c r="I209"/>
  <c r="H209"/>
  <c r="F209"/>
  <c r="M208"/>
  <c r="J208"/>
  <c r="I208"/>
  <c r="H208"/>
  <c r="K208" s="1"/>
  <c r="F208"/>
  <c r="M207"/>
  <c r="K207"/>
  <c r="J207"/>
  <c r="I207"/>
  <c r="H207"/>
  <c r="F207"/>
  <c r="M206"/>
  <c r="J206"/>
  <c r="I206"/>
  <c r="H206"/>
  <c r="K206" s="1"/>
  <c r="F206"/>
  <c r="M205"/>
  <c r="K205"/>
  <c r="J205"/>
  <c r="I205"/>
  <c r="H205"/>
  <c r="F205"/>
  <c r="M204"/>
  <c r="J204"/>
  <c r="I204"/>
  <c r="H204"/>
  <c r="K204" s="1"/>
  <c r="F204"/>
  <c r="M203"/>
  <c r="K203"/>
  <c r="J203"/>
  <c r="I203"/>
  <c r="H203"/>
  <c r="F203"/>
  <c r="M202"/>
  <c r="J202"/>
  <c r="I202"/>
  <c r="H202"/>
  <c r="K202" s="1"/>
  <c r="F202"/>
  <c r="M201"/>
  <c r="K201"/>
  <c r="J201"/>
  <c r="I201"/>
  <c r="H201"/>
  <c r="F201"/>
  <c r="M200"/>
  <c r="J200"/>
  <c r="I200"/>
  <c r="H200"/>
  <c r="K200" s="1"/>
  <c r="F200"/>
  <c r="K199"/>
  <c r="J199"/>
  <c r="I199"/>
  <c r="H199"/>
  <c r="F199"/>
  <c r="M198"/>
  <c r="J198"/>
  <c r="I198"/>
  <c r="H198"/>
  <c r="K198" s="1"/>
  <c r="F198"/>
  <c r="N197" s="1"/>
  <c r="M197"/>
  <c r="K197"/>
  <c r="J197"/>
  <c r="I197"/>
  <c r="H197"/>
  <c r="F197"/>
  <c r="K196"/>
  <c r="J196"/>
  <c r="I196"/>
  <c r="H196"/>
  <c r="F196"/>
  <c r="J195"/>
  <c r="I195"/>
  <c r="H195"/>
  <c r="K195" s="1"/>
  <c r="F195"/>
  <c r="J194"/>
  <c r="I194"/>
  <c r="H194"/>
  <c r="K194" s="1"/>
  <c r="F194"/>
  <c r="M193"/>
  <c r="K193"/>
  <c r="J193"/>
  <c r="I193"/>
  <c r="H193"/>
  <c r="F193"/>
  <c r="M192"/>
  <c r="J192"/>
  <c r="I192"/>
  <c r="H192"/>
  <c r="K192" s="1"/>
  <c r="F192"/>
  <c r="N191" s="1"/>
  <c r="M191"/>
  <c r="K191"/>
  <c r="J191"/>
  <c r="I191"/>
  <c r="H191"/>
  <c r="F191"/>
  <c r="N190" s="1"/>
  <c r="K190"/>
  <c r="J190"/>
  <c r="I190"/>
  <c r="H190"/>
  <c r="F190"/>
  <c r="N189" s="1"/>
  <c r="M189"/>
  <c r="K189"/>
  <c r="J189"/>
  <c r="I189"/>
  <c r="H189"/>
  <c r="F189"/>
  <c r="N188" s="1"/>
  <c r="M188"/>
  <c r="K188"/>
  <c r="J188"/>
  <c r="I188"/>
  <c r="H188"/>
  <c r="F188"/>
  <c r="N187" s="1"/>
  <c r="K187"/>
  <c r="J187"/>
  <c r="I187"/>
  <c r="H187"/>
  <c r="F187"/>
  <c r="N186" s="1"/>
  <c r="K186"/>
  <c r="J186"/>
  <c r="I186"/>
  <c r="H186"/>
  <c r="N192" l="1"/>
  <c r="N204"/>
  <c r="N208"/>
  <c r="N214"/>
  <c r="N226"/>
  <c r="N230"/>
  <c r="N194"/>
  <c r="N249"/>
  <c r="N251"/>
  <c r="N255"/>
  <c r="N193"/>
  <c r="N199"/>
  <c r="N201"/>
  <c r="N203"/>
  <c r="N205"/>
  <c r="N207"/>
  <c r="N209"/>
  <c r="N211"/>
  <c r="N213"/>
  <c r="N215"/>
  <c r="N220"/>
  <c r="N223"/>
  <c r="N225"/>
  <c r="N227"/>
  <c r="N229"/>
  <c r="N231"/>
  <c r="N233"/>
  <c r="N235"/>
  <c r="N237"/>
  <c r="N239"/>
  <c r="N241"/>
  <c r="N243"/>
  <c r="N245"/>
  <c r="N195"/>
  <c r="N200"/>
  <c r="N202"/>
  <c r="N206"/>
  <c r="N210"/>
  <c r="N212"/>
  <c r="N224"/>
  <c r="N228"/>
  <c r="N232"/>
  <c r="N234"/>
  <c r="N236"/>
  <c r="N238"/>
  <c r="N240"/>
  <c r="N242"/>
  <c r="N244"/>
  <c r="N216"/>
  <c r="N196"/>
  <c r="N198"/>
  <c r="N217"/>
  <c r="N248"/>
  <c r="N250"/>
  <c r="N252"/>
  <c r="N254"/>
  <c r="F186"/>
  <c r="J185"/>
  <c r="I185"/>
  <c r="H185"/>
  <c r="K185" s="1"/>
  <c r="F185"/>
  <c r="N183" s="1"/>
  <c r="K183"/>
  <c r="J183"/>
  <c r="I183"/>
  <c r="H183"/>
  <c r="F183"/>
  <c r="N182" s="1"/>
  <c r="K182"/>
  <c r="J182"/>
  <c r="I182"/>
  <c r="H182"/>
  <c r="F182"/>
  <c r="N181" s="1"/>
  <c r="M181"/>
  <c r="K181"/>
  <c r="J181"/>
  <c r="I181"/>
  <c r="H181"/>
  <c r="F181"/>
  <c r="N180"/>
  <c r="K180" s="1"/>
  <c r="J180"/>
  <c r="I180"/>
  <c r="H180"/>
  <c r="F180"/>
  <c r="N179" s="1"/>
  <c r="K179"/>
  <c r="J179"/>
  <c r="I179"/>
  <c r="H179"/>
  <c r="F179"/>
  <c r="N178" s="1"/>
  <c r="M178"/>
  <c r="K178"/>
  <c r="J178"/>
  <c r="I178"/>
  <c r="H178"/>
  <c r="F178"/>
  <c r="N177" s="1"/>
  <c r="M177"/>
  <c r="K177"/>
  <c r="J177"/>
  <c r="I177"/>
  <c r="H177"/>
  <c r="F177"/>
  <c r="N176" s="1"/>
  <c r="M176"/>
  <c r="K176"/>
  <c r="J176"/>
  <c r="I176"/>
  <c r="H176"/>
  <c r="F176"/>
  <c r="N175" s="1"/>
  <c r="M175"/>
  <c r="K175"/>
  <c r="J175"/>
  <c r="I175"/>
  <c r="H175"/>
  <c r="F175"/>
  <c r="N174" s="1"/>
  <c r="M174"/>
  <c r="K174"/>
  <c r="J174"/>
  <c r="I174"/>
  <c r="H174"/>
  <c r="F174"/>
  <c r="J173"/>
  <c r="I173"/>
  <c r="H173"/>
  <c r="K173" s="1"/>
  <c r="F173"/>
  <c r="N172" s="1"/>
  <c r="M172"/>
  <c r="K172"/>
  <c r="J172"/>
  <c r="I172"/>
  <c r="H172"/>
  <c r="F172"/>
  <c r="N171" s="1"/>
  <c r="M171"/>
  <c r="K171"/>
  <c r="J171"/>
  <c r="I171"/>
  <c r="H171"/>
  <c r="F171"/>
  <c r="J170"/>
  <c r="I170"/>
  <c r="H170"/>
  <c r="K170" s="1"/>
  <c r="F170"/>
  <c r="N169" s="1"/>
  <c r="M169"/>
  <c r="K169"/>
  <c r="J169"/>
  <c r="I169"/>
  <c r="H169"/>
  <c r="F169"/>
  <c r="N168" s="1"/>
  <c r="M168"/>
  <c r="K168"/>
  <c r="J168"/>
  <c r="I168"/>
  <c r="H168"/>
  <c r="F168"/>
  <c r="N167" s="1"/>
  <c r="M167"/>
  <c r="K167"/>
  <c r="J167"/>
  <c r="I167"/>
  <c r="H167"/>
  <c r="F167"/>
  <c r="N166" s="1"/>
  <c r="M166"/>
  <c r="N185" l="1"/>
  <c r="N170"/>
  <c r="N173"/>
  <c r="K166"/>
  <c r="J166"/>
  <c r="I166"/>
  <c r="H166"/>
  <c r="F166"/>
  <c r="N165" s="1"/>
  <c r="M165"/>
  <c r="K165"/>
  <c r="J165"/>
  <c r="I165"/>
  <c r="H165"/>
  <c r="F165"/>
  <c r="N164" s="1"/>
  <c r="M164"/>
  <c r="K164"/>
  <c r="J164"/>
  <c r="I164"/>
  <c r="H164"/>
  <c r="F164"/>
  <c r="J163"/>
  <c r="I163"/>
  <c r="H163"/>
  <c r="K163" s="1"/>
  <c r="F163"/>
  <c r="N162" s="1"/>
  <c r="M162"/>
  <c r="K162"/>
  <c r="J162"/>
  <c r="I162"/>
  <c r="H162"/>
  <c r="F162"/>
  <c r="N161" s="1"/>
  <c r="M161"/>
  <c r="N163" l="1"/>
  <c r="K161"/>
  <c r="J161"/>
  <c r="I161"/>
  <c r="H161"/>
  <c r="F161"/>
  <c r="J160"/>
  <c r="I160"/>
  <c r="H160"/>
  <c r="F160"/>
  <c r="J159"/>
  <c r="I159"/>
  <c r="H159"/>
  <c r="F159"/>
  <c r="J158"/>
  <c r="I158"/>
  <c r="H158"/>
  <c r="F158"/>
  <c r="J157" l="1"/>
  <c r="I157"/>
  <c r="H157"/>
  <c r="K157" s="1"/>
  <c r="N157" s="1"/>
  <c r="F157" l="1"/>
  <c r="N156" s="1"/>
  <c r="M156"/>
  <c r="K156" l="1"/>
  <c r="J156"/>
  <c r="I156"/>
  <c r="H156"/>
  <c r="F156"/>
  <c r="N155" s="1"/>
  <c r="K155"/>
  <c r="J155"/>
  <c r="I155"/>
  <c r="H155"/>
  <c r="F155"/>
  <c r="N154" s="1"/>
  <c r="K154"/>
  <c r="J154"/>
  <c r="I154"/>
  <c r="H154"/>
  <c r="F154"/>
  <c r="N153" s="1"/>
  <c r="K153" l="1"/>
  <c r="J153"/>
  <c r="I153"/>
  <c r="H153"/>
  <c r="F153"/>
  <c r="N152" s="1"/>
  <c r="M152"/>
  <c r="K152"/>
  <c r="J152"/>
  <c r="I152"/>
  <c r="H152"/>
  <c r="F152"/>
  <c r="N151" s="1"/>
  <c r="M151"/>
  <c r="K151"/>
  <c r="J151"/>
  <c r="I151"/>
  <c r="H151"/>
  <c r="F151"/>
  <c r="J150"/>
  <c r="I150"/>
  <c r="H150"/>
  <c r="K150" s="1"/>
  <c r="N150" l="1"/>
  <c r="F150"/>
  <c r="M149"/>
  <c r="K149"/>
  <c r="J149"/>
  <c r="I149"/>
  <c r="H149"/>
  <c r="F149"/>
  <c r="N148" s="1"/>
  <c r="M148"/>
  <c r="K148"/>
  <c r="J148"/>
  <c r="I148"/>
  <c r="H148"/>
  <c r="F148"/>
  <c r="N147" s="1"/>
  <c r="M147"/>
  <c r="K147"/>
  <c r="J147"/>
  <c r="I147"/>
  <c r="H147"/>
  <c r="F147"/>
  <c r="N146" s="1"/>
  <c r="M146"/>
  <c r="K146"/>
  <c r="J146"/>
  <c r="I146"/>
  <c r="H146"/>
  <c r="F146"/>
  <c r="N145" s="1"/>
  <c r="M145"/>
  <c r="K145"/>
  <c r="J145"/>
  <c r="I145"/>
  <c r="H145"/>
  <c r="F145"/>
  <c r="N144" s="1"/>
  <c r="M144"/>
  <c r="K144"/>
  <c r="J144"/>
  <c r="I144"/>
  <c r="H144"/>
  <c r="N149" l="1"/>
  <c r="F144"/>
  <c r="M143"/>
  <c r="J143"/>
  <c r="I143"/>
  <c r="H143"/>
  <c r="K143" s="1"/>
  <c r="F143"/>
  <c r="N142" s="1"/>
  <c r="M142"/>
  <c r="K142"/>
  <c r="J142"/>
  <c r="I142"/>
  <c r="H142"/>
  <c r="F142"/>
  <c r="N141" s="1"/>
  <c r="M141"/>
  <c r="K141"/>
  <c r="J141"/>
  <c r="I141"/>
  <c r="H141"/>
  <c r="F141"/>
  <c r="M140"/>
  <c r="K140"/>
  <c r="J140"/>
  <c r="I140"/>
  <c r="H140"/>
  <c r="F140"/>
  <c r="M139"/>
  <c r="J139"/>
  <c r="I139"/>
  <c r="H139"/>
  <c r="K139" s="1"/>
  <c r="F139"/>
  <c r="N143" l="1"/>
  <c r="N139"/>
  <c r="N140"/>
  <c r="J138"/>
  <c r="I138"/>
  <c r="H138"/>
  <c r="K138" s="1"/>
  <c r="N138" s="1"/>
  <c r="F138" l="1"/>
  <c r="N137" s="1"/>
  <c r="M137"/>
  <c r="K137"/>
  <c r="J137"/>
  <c r="I137"/>
  <c r="H137"/>
  <c r="F137"/>
  <c r="N136" s="1"/>
  <c r="M136"/>
  <c r="K136"/>
  <c r="J136"/>
  <c r="I136"/>
  <c r="H136"/>
  <c r="F136"/>
  <c r="N135" s="1"/>
  <c r="M135"/>
  <c r="K135"/>
  <c r="J135"/>
  <c r="I135"/>
  <c r="H135"/>
  <c r="F135"/>
  <c r="J134"/>
  <c r="I134"/>
  <c r="H134"/>
  <c r="K134" s="1"/>
  <c r="F134"/>
  <c r="N133" s="1"/>
  <c r="M133"/>
  <c r="K133"/>
  <c r="J133"/>
  <c r="I133"/>
  <c r="H133"/>
  <c r="F133"/>
  <c r="M132"/>
  <c r="K132"/>
  <c r="J132"/>
  <c r="I132"/>
  <c r="H132"/>
  <c r="F132"/>
  <c r="M131"/>
  <c r="J131"/>
  <c r="I131"/>
  <c r="H131"/>
  <c r="K131" s="1"/>
  <c r="F131"/>
  <c r="M130"/>
  <c r="K130"/>
  <c r="J130"/>
  <c r="I130"/>
  <c r="H130"/>
  <c r="F130"/>
  <c r="M129"/>
  <c r="J129"/>
  <c r="I129"/>
  <c r="H129"/>
  <c r="K129" s="1"/>
  <c r="F129"/>
  <c r="M128"/>
  <c r="K128"/>
  <c r="J128"/>
  <c r="I128"/>
  <c r="H128"/>
  <c r="F128"/>
  <c r="J127"/>
  <c r="I127"/>
  <c r="H127"/>
  <c r="K127" s="1"/>
  <c r="F127"/>
  <c r="N126" s="1"/>
  <c r="M126"/>
  <c r="K126"/>
  <c r="J126"/>
  <c r="I126"/>
  <c r="H126"/>
  <c r="F126"/>
  <c r="M125"/>
  <c r="J125"/>
  <c r="I125"/>
  <c r="H125"/>
  <c r="K125" s="1"/>
  <c r="F125"/>
  <c r="N124" s="1"/>
  <c r="M124"/>
  <c r="K124"/>
  <c r="J124"/>
  <c r="I124"/>
  <c r="H124"/>
  <c r="F124"/>
  <c r="K123"/>
  <c r="J123"/>
  <c r="I123"/>
  <c r="H123"/>
  <c r="F123"/>
  <c r="M122"/>
  <c r="J122"/>
  <c r="I122"/>
  <c r="H122"/>
  <c r="K122" s="1"/>
  <c r="F122"/>
  <c r="N121" s="1"/>
  <c r="M121"/>
  <c r="K121"/>
  <c r="J121"/>
  <c r="I121"/>
  <c r="H121"/>
  <c r="F121"/>
  <c r="N120" s="1"/>
  <c r="M120"/>
  <c r="K120"/>
  <c r="J120"/>
  <c r="I120"/>
  <c r="H120"/>
  <c r="F120"/>
  <c r="N119" s="1"/>
  <c r="M119"/>
  <c r="K119"/>
  <c r="J119"/>
  <c r="I119"/>
  <c r="H119"/>
  <c r="F119"/>
  <c r="N118" s="1"/>
  <c r="M118"/>
  <c r="K118"/>
  <c r="J118"/>
  <c r="I118"/>
  <c r="H118"/>
  <c r="F118"/>
  <c r="N117" s="1"/>
  <c r="M117"/>
  <c r="K117"/>
  <c r="J117"/>
  <c r="I117"/>
  <c r="H117"/>
  <c r="F117"/>
  <c r="N116" s="1"/>
  <c r="M116"/>
  <c r="K116"/>
  <c r="J116"/>
  <c r="I116"/>
  <c r="H116"/>
  <c r="F116"/>
  <c r="N115" s="1"/>
  <c r="K115"/>
  <c r="J115"/>
  <c r="I115"/>
  <c r="H115"/>
  <c r="F115"/>
  <c r="N114" s="1"/>
  <c r="M114"/>
  <c r="K114"/>
  <c r="J114"/>
  <c r="I114"/>
  <c r="H114"/>
  <c r="F114"/>
  <c r="J113"/>
  <c r="I113"/>
  <c r="H113"/>
  <c r="K113" s="1"/>
  <c r="F113"/>
  <c r="N112" s="1"/>
  <c r="M112"/>
  <c r="K112"/>
  <c r="J112"/>
  <c r="I112"/>
  <c r="H112"/>
  <c r="F112"/>
  <c r="N111" s="1"/>
  <c r="M111"/>
  <c r="K111"/>
  <c r="J111"/>
  <c r="I111"/>
  <c r="H111"/>
  <c r="F111"/>
  <c r="N110" s="1"/>
  <c r="M110"/>
  <c r="K110"/>
  <c r="J110"/>
  <c r="I110"/>
  <c r="H110"/>
  <c r="F110"/>
  <c r="M109"/>
  <c r="J109"/>
  <c r="I109"/>
  <c r="H109"/>
  <c r="K109" s="1"/>
  <c r="F109"/>
  <c r="N108" s="1"/>
  <c r="M108"/>
  <c r="K108"/>
  <c r="J108"/>
  <c r="I108"/>
  <c r="H108"/>
  <c r="F108"/>
  <c r="N107" s="1"/>
  <c r="M107"/>
  <c r="K107"/>
  <c r="J107"/>
  <c r="I107"/>
  <c r="H107"/>
  <c r="F107"/>
  <c r="N106" s="1"/>
  <c r="M106"/>
  <c r="K106"/>
  <c r="J106"/>
  <c r="I106"/>
  <c r="H106"/>
  <c r="F106"/>
  <c r="N105" s="1"/>
  <c r="M105"/>
  <c r="K105"/>
  <c r="J105"/>
  <c r="I105"/>
  <c r="H105"/>
  <c r="F105"/>
  <c r="M104"/>
  <c r="J104"/>
  <c r="I104"/>
  <c r="H104"/>
  <c r="K104" s="1"/>
  <c r="F104"/>
  <c r="M103"/>
  <c r="N104" l="1"/>
  <c r="N113"/>
  <c r="N109"/>
  <c r="N134"/>
  <c r="N127"/>
  <c r="N128"/>
  <c r="N130"/>
  <c r="N132"/>
  <c r="N122"/>
  <c r="N129"/>
  <c r="N131"/>
  <c r="N123"/>
  <c r="N125"/>
  <c r="J103"/>
  <c r="I103"/>
  <c r="H103" l="1"/>
  <c r="K103" s="1"/>
  <c r="N103" s="1"/>
  <c r="F103"/>
  <c r="N102" s="1"/>
  <c r="M102"/>
  <c r="K102"/>
  <c r="J102"/>
  <c r="I102"/>
  <c r="H102"/>
  <c r="F102"/>
  <c r="N101" s="1"/>
  <c r="M101"/>
  <c r="K101"/>
  <c r="J101"/>
  <c r="I101"/>
  <c r="H101"/>
  <c r="F101"/>
  <c r="N100" s="1"/>
  <c r="M100"/>
  <c r="K100"/>
  <c r="J100"/>
  <c r="I100"/>
  <c r="H100"/>
  <c r="F100"/>
  <c r="N99" s="1"/>
  <c r="M99"/>
  <c r="K99"/>
  <c r="J99"/>
  <c r="I99"/>
  <c r="H99"/>
  <c r="F99"/>
  <c r="M98"/>
  <c r="J98"/>
  <c r="I98"/>
  <c r="H98"/>
  <c r="K98" s="1"/>
  <c r="F98"/>
  <c r="N97" s="1"/>
  <c r="M97"/>
  <c r="K97"/>
  <c r="J97"/>
  <c r="I97"/>
  <c r="H97"/>
  <c r="F97"/>
  <c r="N96" s="1"/>
  <c r="M96"/>
  <c r="K96"/>
  <c r="J96"/>
  <c r="I96"/>
  <c r="H96"/>
  <c r="F96"/>
  <c r="J95"/>
  <c r="I95"/>
  <c r="H95" s="1"/>
  <c r="F95"/>
  <c r="J94"/>
  <c r="I94"/>
  <c r="N98" l="1"/>
  <c r="H94"/>
  <c r="F94"/>
  <c r="J93"/>
  <c r="I93"/>
  <c r="H93"/>
  <c r="F93"/>
  <c r="N92" s="1"/>
  <c r="M92"/>
  <c r="K92"/>
  <c r="J92"/>
  <c r="I92"/>
  <c r="H92"/>
  <c r="F92"/>
  <c r="N91" s="1"/>
  <c r="M91"/>
  <c r="K91"/>
  <c r="J91"/>
  <c r="I91"/>
  <c r="H91"/>
  <c r="F91"/>
  <c r="N90" s="1"/>
  <c r="M90"/>
  <c r="K90"/>
  <c r="J90"/>
  <c r="I90"/>
  <c r="H90"/>
  <c r="F90"/>
  <c r="N89" s="1"/>
  <c r="M89"/>
  <c r="K89"/>
  <c r="J89"/>
  <c r="I89"/>
  <c r="H89"/>
  <c r="F89"/>
  <c r="N88" s="1"/>
  <c r="M88"/>
  <c r="K88"/>
  <c r="J88"/>
  <c r="I88"/>
  <c r="H88"/>
  <c r="F88"/>
  <c r="N87" s="1"/>
  <c r="M87"/>
  <c r="K87"/>
  <c r="J87"/>
  <c r="I87"/>
  <c r="H87"/>
  <c r="F87"/>
  <c r="N86" s="1"/>
  <c r="M86"/>
  <c r="K86"/>
  <c r="J86"/>
  <c r="I86"/>
  <c r="H86"/>
  <c r="F86"/>
  <c r="N85" s="1"/>
  <c r="M85"/>
  <c r="K85"/>
  <c r="J85"/>
  <c r="I85"/>
  <c r="H85"/>
  <c r="F85"/>
  <c r="N84" s="1"/>
  <c r="K84"/>
  <c r="J84"/>
  <c r="I84"/>
  <c r="H84"/>
  <c r="F84"/>
  <c r="N83" s="1"/>
  <c r="M83"/>
  <c r="K83"/>
  <c r="J83"/>
  <c r="I83"/>
  <c r="H83"/>
  <c r="F83"/>
  <c r="N82"/>
  <c r="M82"/>
  <c r="K82" s="1"/>
  <c r="J82"/>
  <c r="I82"/>
  <c r="H82"/>
  <c r="F82"/>
  <c r="N81" s="1"/>
  <c r="M81"/>
  <c r="K81"/>
  <c r="J81"/>
  <c r="I81"/>
  <c r="H81"/>
  <c r="F81"/>
  <c r="N80" s="1"/>
  <c r="M80"/>
  <c r="K80"/>
  <c r="J80"/>
  <c r="I80"/>
  <c r="H80"/>
  <c r="F80"/>
  <c r="N79" s="1"/>
  <c r="M79"/>
  <c r="K79"/>
  <c r="J79"/>
  <c r="I79"/>
  <c r="H79"/>
  <c r="F79"/>
  <c r="N78" s="1"/>
  <c r="M78"/>
  <c r="K78"/>
  <c r="J78"/>
  <c r="I78"/>
  <c r="H78"/>
  <c r="F78"/>
  <c r="N77" s="1"/>
  <c r="M77"/>
  <c r="K77"/>
  <c r="J77"/>
  <c r="I77"/>
  <c r="H77"/>
  <c r="F77"/>
  <c r="N76" s="1"/>
  <c r="M76"/>
  <c r="K76"/>
  <c r="J76"/>
  <c r="I76"/>
  <c r="H76"/>
  <c r="F76"/>
  <c r="N75" s="1"/>
  <c r="M75"/>
  <c r="K75"/>
  <c r="J75"/>
  <c r="I75"/>
  <c r="H75"/>
  <c r="F75"/>
  <c r="N74" s="1"/>
  <c r="M74"/>
  <c r="K74"/>
  <c r="J74"/>
  <c r="I74"/>
  <c r="H74"/>
  <c r="F74"/>
  <c r="N73" s="1"/>
  <c r="M73"/>
  <c r="K73"/>
  <c r="J73"/>
  <c r="I73"/>
  <c r="H73"/>
  <c r="F73"/>
  <c r="N72" s="1"/>
  <c r="M72"/>
  <c r="K72"/>
  <c r="J72"/>
  <c r="I72"/>
  <c r="H72"/>
  <c r="F72"/>
  <c r="N71" s="1"/>
  <c r="M71"/>
  <c r="K71"/>
  <c r="J71"/>
  <c r="I71"/>
  <c r="H71"/>
  <c r="F71"/>
  <c r="N70" s="1"/>
  <c r="M70"/>
  <c r="K70"/>
  <c r="J70"/>
  <c r="I70"/>
  <c r="H70"/>
  <c r="F70"/>
  <c r="N69" s="1"/>
  <c r="M69"/>
  <c r="K69"/>
  <c r="J69"/>
  <c r="I69"/>
  <c r="H69"/>
  <c r="F69"/>
  <c r="N68" s="1"/>
  <c r="M68"/>
  <c r="K68"/>
  <c r="J68"/>
  <c r="I68"/>
  <c r="H68"/>
  <c r="F68"/>
  <c r="N67" s="1"/>
  <c r="K67"/>
  <c r="J67"/>
  <c r="I67"/>
  <c r="H67"/>
  <c r="F67"/>
  <c r="N66" s="1"/>
  <c r="M66"/>
  <c r="K66"/>
  <c r="J66"/>
  <c r="I66"/>
  <c r="H66"/>
  <c r="F66"/>
  <c r="N65" s="1"/>
  <c r="M65"/>
  <c r="K65"/>
  <c r="J65"/>
  <c r="I65"/>
  <c r="H65"/>
  <c r="F65"/>
  <c r="N64" s="1"/>
  <c r="M64"/>
  <c r="K64"/>
  <c r="J64"/>
  <c r="I64"/>
  <c r="H64"/>
  <c r="F64"/>
  <c r="N63" s="1"/>
  <c r="M63"/>
  <c r="K63"/>
  <c r="J63"/>
  <c r="I63"/>
  <c r="H63"/>
  <c r="F63"/>
  <c r="N62" s="1"/>
  <c r="M62"/>
  <c r="K62"/>
  <c r="J62"/>
  <c r="I62"/>
  <c r="H62"/>
  <c r="F62"/>
  <c r="N61" s="1"/>
  <c r="M61"/>
  <c r="K61"/>
  <c r="J61"/>
  <c r="I61"/>
  <c r="H61"/>
  <c r="F61"/>
  <c r="N60" s="1"/>
  <c r="M60"/>
  <c r="K60"/>
  <c r="J60"/>
  <c r="I60"/>
  <c r="H60"/>
  <c r="F60"/>
  <c r="N59" s="1"/>
  <c r="M59"/>
  <c r="K59"/>
  <c r="J59"/>
  <c r="I59"/>
  <c r="H59"/>
  <c r="F59"/>
  <c r="N58" s="1"/>
  <c r="M58"/>
  <c r="K58"/>
  <c r="J58"/>
  <c r="I58"/>
  <c r="H58"/>
  <c r="F58"/>
  <c r="M57"/>
  <c r="J57" l="1"/>
  <c r="I57"/>
  <c r="H57"/>
  <c r="K57" s="1"/>
  <c r="N57" s="1"/>
  <c r="F57"/>
  <c r="N56" s="1"/>
  <c r="M56"/>
  <c r="K56"/>
  <c r="J56"/>
  <c r="I56"/>
  <c r="H56"/>
  <c r="F56"/>
  <c r="N55" s="1"/>
  <c r="M55"/>
  <c r="K55" l="1"/>
  <c r="J55"/>
  <c r="I55"/>
  <c r="H55"/>
  <c r="F55" l="1"/>
  <c r="M54"/>
  <c r="J54"/>
  <c r="I54"/>
  <c r="H54"/>
  <c r="K54" s="1"/>
  <c r="F54"/>
  <c r="N53" s="1"/>
  <c r="M53"/>
  <c r="N54" l="1"/>
  <c r="K53"/>
  <c r="J53"/>
  <c r="I53"/>
  <c r="H53"/>
  <c r="F53" l="1"/>
  <c r="M52"/>
  <c r="J52" l="1"/>
  <c r="I52"/>
  <c r="H52"/>
  <c r="K52" s="1"/>
  <c r="N52" s="1"/>
  <c r="F52" l="1"/>
  <c r="N51" s="1"/>
  <c r="M51"/>
  <c r="K51"/>
  <c r="J51"/>
  <c r="I51"/>
  <c r="H51"/>
  <c r="F51"/>
  <c r="N50" s="1"/>
  <c r="M50"/>
  <c r="K50"/>
  <c r="J50"/>
  <c r="I50"/>
  <c r="H50"/>
  <c r="F50"/>
  <c r="N49" s="1"/>
  <c r="M49"/>
  <c r="K49"/>
  <c r="J49"/>
  <c r="I49"/>
  <c r="H49"/>
  <c r="F49"/>
  <c r="N48" s="1"/>
  <c r="M48"/>
  <c r="K48"/>
  <c r="J48"/>
  <c r="I48"/>
  <c r="H48"/>
  <c r="F48"/>
  <c r="N47" s="1"/>
  <c r="M47"/>
  <c r="K47"/>
  <c r="J47"/>
  <c r="I47"/>
  <c r="H47"/>
  <c r="F47"/>
  <c r="N46" s="1"/>
  <c r="M46"/>
  <c r="K46"/>
  <c r="J46"/>
  <c r="I46"/>
  <c r="H46"/>
  <c r="F46"/>
  <c r="N45" s="1"/>
  <c r="M45"/>
  <c r="K45"/>
  <c r="J45"/>
  <c r="I45"/>
  <c r="H45"/>
  <c r="F45"/>
  <c r="N44" s="1"/>
  <c r="M44"/>
  <c r="K44"/>
  <c r="J44"/>
  <c r="I44"/>
  <c r="H44"/>
  <c r="F44"/>
  <c r="N43" s="1"/>
  <c r="M43"/>
  <c r="K43"/>
  <c r="J43"/>
  <c r="I43"/>
  <c r="H43"/>
  <c r="F43"/>
  <c r="N42" s="1"/>
  <c r="M42"/>
  <c r="K42"/>
  <c r="J42"/>
  <c r="I42"/>
  <c r="H42"/>
  <c r="F42"/>
  <c r="N41" s="1"/>
  <c r="M41"/>
  <c r="K41"/>
  <c r="J41"/>
  <c r="I41"/>
  <c r="H41"/>
  <c r="F41"/>
  <c r="N40" s="1"/>
  <c r="M40"/>
  <c r="K40"/>
  <c r="J40"/>
  <c r="I40"/>
  <c r="H40"/>
  <c r="F40"/>
  <c r="N39" s="1"/>
  <c r="M39"/>
  <c r="K39"/>
  <c r="J39"/>
  <c r="I39"/>
  <c r="H39"/>
  <c r="F39"/>
  <c r="N38" s="1"/>
  <c r="M38"/>
  <c r="K38"/>
  <c r="J38"/>
  <c r="I38"/>
  <c r="H38"/>
  <c r="F38"/>
  <c r="M37"/>
  <c r="J37"/>
  <c r="I37"/>
  <c r="H37"/>
  <c r="K37" s="1"/>
  <c r="F37"/>
  <c r="N36" s="1"/>
  <c r="M36"/>
  <c r="K36"/>
  <c r="J36"/>
  <c r="I36"/>
  <c r="H36"/>
  <c r="F36"/>
  <c r="N35" s="1"/>
  <c r="M35"/>
  <c r="K35"/>
  <c r="J35"/>
  <c r="I35"/>
  <c r="H35"/>
  <c r="F35"/>
  <c r="N34" s="1"/>
  <c r="M34"/>
  <c r="N37" l="1"/>
  <c r="K34"/>
  <c r="J34"/>
  <c r="I34"/>
  <c r="H34"/>
  <c r="F34"/>
  <c r="N33" s="1"/>
  <c r="M33"/>
  <c r="K33"/>
  <c r="J33"/>
  <c r="I33"/>
  <c r="H33"/>
  <c r="F33"/>
  <c r="M32"/>
  <c r="J32"/>
  <c r="I32"/>
  <c r="H32"/>
  <c r="K32" s="1"/>
  <c r="F32"/>
  <c r="J31"/>
  <c r="I31"/>
  <c r="H31"/>
  <c r="K31" s="1"/>
  <c r="F31"/>
  <c r="M30"/>
  <c r="J30"/>
  <c r="I30"/>
  <c r="H30"/>
  <c r="K30" s="1"/>
  <c r="N32" l="1"/>
  <c r="N31"/>
  <c r="N30"/>
  <c r="F30"/>
  <c r="M29"/>
  <c r="J29" l="1"/>
  <c r="I29"/>
  <c r="H29"/>
  <c r="K29" s="1"/>
  <c r="N29" s="1"/>
  <c r="F29" l="1"/>
  <c r="M28"/>
  <c r="J28" l="1"/>
  <c r="I28"/>
  <c r="H28"/>
  <c r="K28" s="1"/>
  <c r="N28" s="1"/>
  <c r="F28"/>
  <c r="J27"/>
  <c r="I27"/>
  <c r="H27"/>
  <c r="K27" s="1"/>
  <c r="N27" l="1"/>
  <c r="F27"/>
  <c r="M26"/>
  <c r="J26" l="1"/>
  <c r="I26"/>
  <c r="H26"/>
  <c r="K26" s="1"/>
  <c r="N26" s="1"/>
  <c r="F26"/>
  <c r="N25" s="1"/>
  <c r="M25"/>
  <c r="K25"/>
  <c r="J25"/>
  <c r="I25"/>
  <c r="H25"/>
  <c r="F25"/>
  <c r="M24"/>
  <c r="J24" l="1"/>
  <c r="I24"/>
  <c r="H24"/>
  <c r="K24" s="1"/>
  <c r="N24" s="1"/>
  <c r="F24"/>
  <c r="M23"/>
  <c r="J23"/>
  <c r="I23"/>
  <c r="H23"/>
  <c r="K23" s="1"/>
  <c r="F23"/>
  <c r="M22"/>
  <c r="K22"/>
  <c r="J22"/>
  <c r="I22"/>
  <c r="H22"/>
  <c r="F22"/>
  <c r="M21"/>
  <c r="J21"/>
  <c r="I21"/>
  <c r="H21"/>
  <c r="K21" s="1"/>
  <c r="F21"/>
  <c r="M20"/>
  <c r="J20"/>
  <c r="I20"/>
  <c r="H20"/>
  <c r="K20" s="1"/>
  <c r="F20"/>
  <c r="M19"/>
  <c r="J19"/>
  <c r="I19"/>
  <c r="H19"/>
  <c r="K19" s="1"/>
  <c r="F19"/>
  <c r="M18"/>
  <c r="J18"/>
  <c r="I18"/>
  <c r="H18"/>
  <c r="K18" s="1"/>
  <c r="F18"/>
  <c r="M17"/>
  <c r="J17"/>
  <c r="I17"/>
  <c r="H17"/>
  <c r="K17" s="1"/>
  <c r="F17"/>
  <c r="M16"/>
  <c r="J16"/>
  <c r="I16"/>
  <c r="H16"/>
  <c r="K16" s="1"/>
  <c r="F16"/>
  <c r="M15"/>
  <c r="N20" l="1"/>
  <c r="N19"/>
  <c r="N21"/>
  <c r="N18"/>
  <c r="N17"/>
  <c r="N16"/>
  <c r="N22"/>
  <c r="N23"/>
  <c r="J15"/>
  <c r="I15"/>
  <c r="H15"/>
  <c r="K15" s="1"/>
  <c r="N15" s="1"/>
  <c r="F15"/>
  <c r="M14"/>
  <c r="J14"/>
  <c r="I14"/>
  <c r="H14"/>
  <c r="K14" s="1"/>
  <c r="F14"/>
  <c r="H9"/>
  <c r="H8"/>
  <c r="H7"/>
  <c r="H6"/>
  <c r="H5"/>
  <c r="AQ201" i="7"/>
  <c r="AO201" s="1"/>
  <c r="AQ197"/>
  <c r="AK197" s="1"/>
  <c r="AQ205"/>
  <c r="AO205" s="1"/>
  <c r="AQ198"/>
  <c r="AK198" s="1"/>
  <c r="AQ202"/>
  <c r="AO202" s="1"/>
  <c r="AQ206"/>
  <c r="AK206" s="1"/>
  <c r="AQ199"/>
  <c r="AO199" s="1"/>
  <c r="AQ203"/>
  <c r="AK203" s="1"/>
  <c r="AQ207"/>
  <c r="AO207" s="1"/>
  <c r="AL197"/>
  <c r="AL198"/>
  <c r="AQ200"/>
  <c r="AK200" s="1"/>
  <c r="AQ204"/>
  <c r="AP204" s="1"/>
  <c r="AQ220"/>
  <c r="AO220" s="1"/>
  <c r="AQ232"/>
  <c r="AK232" s="1"/>
  <c r="AQ228"/>
  <c r="AO228" s="1"/>
  <c r="AQ236"/>
  <c r="AK236" s="1"/>
  <c r="AQ240"/>
  <c r="AO240" s="1"/>
  <c r="AQ248"/>
  <c r="AK248" s="1"/>
  <c r="AQ264"/>
  <c r="AO264" s="1"/>
  <c r="AQ276"/>
  <c r="AK276" s="1"/>
  <c r="AQ209"/>
  <c r="AO209" s="1"/>
  <c r="AQ213"/>
  <c r="AK213" s="1"/>
  <c r="AQ217"/>
  <c r="AO217" s="1"/>
  <c r="AQ221"/>
  <c r="AK221" s="1"/>
  <c r="AQ225"/>
  <c r="AO225" s="1"/>
  <c r="AQ229"/>
  <c r="AO229" s="1"/>
  <c r="AQ233"/>
  <c r="AO233" s="1"/>
  <c r="AQ237"/>
  <c r="AO237" s="1"/>
  <c r="AQ241"/>
  <c r="AO241" s="1"/>
  <c r="AQ245"/>
  <c r="AK245" s="1"/>
  <c r="AQ249"/>
  <c r="AO249" s="1"/>
  <c r="AQ253"/>
  <c r="AK253" s="1"/>
  <c r="AQ257"/>
  <c r="AO257" s="1"/>
  <c r="AQ261"/>
  <c r="AK261" s="1"/>
  <c r="AQ265"/>
  <c r="AO265" s="1"/>
  <c r="AQ269"/>
  <c r="AK269" s="1"/>
  <c r="AQ273"/>
  <c r="AO273" s="1"/>
  <c r="AQ277"/>
  <c r="AK277" s="1"/>
  <c r="AQ224"/>
  <c r="AO224" s="1"/>
  <c r="AQ244"/>
  <c r="AK244" s="1"/>
  <c r="AQ272"/>
  <c r="AO272" s="1"/>
  <c r="AQ210"/>
  <c r="AM210" s="1"/>
  <c r="AQ226"/>
  <c r="AO226" s="1"/>
  <c r="AQ246"/>
  <c r="AK246" s="1"/>
  <c r="AQ250"/>
  <c r="AO250" s="1"/>
  <c r="AQ258"/>
  <c r="AK258" s="1"/>
  <c r="AQ270"/>
  <c r="AO270" s="1"/>
  <c r="AQ274"/>
  <c r="AK274" s="1"/>
  <c r="AQ278"/>
  <c r="AO278" s="1"/>
  <c r="AQ208"/>
  <c r="AK208" s="1"/>
  <c r="AQ212"/>
  <c r="AO212" s="1"/>
  <c r="AQ216"/>
  <c r="AK216" s="1"/>
  <c r="AQ252"/>
  <c r="AO252" s="1"/>
  <c r="AQ256"/>
  <c r="AK256" s="1"/>
  <c r="AQ260"/>
  <c r="AO260" s="1"/>
  <c r="AQ268"/>
  <c r="AK268" s="1"/>
  <c r="AQ214"/>
  <c r="AO214" s="1"/>
  <c r="AQ218"/>
  <c r="AK218" s="1"/>
  <c r="AQ222"/>
  <c r="AO222" s="1"/>
  <c r="AQ230"/>
  <c r="AK230" s="1"/>
  <c r="AQ234"/>
  <c r="AO234" s="1"/>
  <c r="AQ238"/>
  <c r="AK238" s="1"/>
  <c r="AQ242"/>
  <c r="AO242" s="1"/>
  <c r="AQ254"/>
  <c r="AK254" s="1"/>
  <c r="AQ262"/>
  <c r="AO262" s="1"/>
  <c r="AQ266"/>
  <c r="AO266" s="1"/>
  <c r="AQ211"/>
  <c r="AK211" s="1"/>
  <c r="AQ215"/>
  <c r="AO215" s="1"/>
  <c r="AQ219"/>
  <c r="AL219" s="1"/>
  <c r="AQ223"/>
  <c r="AO223" s="1"/>
  <c r="AQ227"/>
  <c r="AP227" s="1"/>
  <c r="AQ231"/>
  <c r="AK231" s="1"/>
  <c r="AQ235"/>
  <c r="AL235" s="1"/>
  <c r="AQ239"/>
  <c r="AO239" s="1"/>
  <c r="AQ243"/>
  <c r="AK243" s="1"/>
  <c r="AQ247"/>
  <c r="AO247" s="1"/>
  <c r="AQ251"/>
  <c r="AK251" s="1"/>
  <c r="AQ255"/>
  <c r="AN255" s="1"/>
  <c r="AQ259"/>
  <c r="AL259" s="1"/>
  <c r="AQ263"/>
  <c r="AO263" s="1"/>
  <c r="AL264"/>
  <c r="AQ267"/>
  <c r="AK267" s="1"/>
  <c r="AQ271"/>
  <c r="AO271" s="1"/>
  <c r="AL272"/>
  <c r="AQ275"/>
  <c r="AL275" s="1"/>
  <c r="AQ279"/>
  <c r="AK279" s="1"/>
  <c r="AQ284"/>
  <c r="AO284" s="1"/>
  <c r="AQ288"/>
  <c r="AK288" s="1"/>
  <c r="AQ292"/>
  <c r="AO292" s="1"/>
  <c r="AQ296"/>
  <c r="AK296" s="1"/>
  <c r="AQ300"/>
  <c r="AO300" s="1"/>
  <c r="AQ337"/>
  <c r="AK337" s="1"/>
  <c r="AQ281"/>
  <c r="AO281" s="1"/>
  <c r="AQ285"/>
  <c r="AK285" s="1"/>
  <c r="AQ289"/>
  <c r="AO289" s="1"/>
  <c r="AQ293"/>
  <c r="AK293" s="1"/>
  <c r="AQ297"/>
  <c r="AO297" s="1"/>
  <c r="AQ301"/>
  <c r="AK301" s="1"/>
  <c r="AQ312"/>
  <c r="AO312" s="1"/>
  <c r="AQ324"/>
  <c r="AK324" s="1"/>
  <c r="AQ332"/>
  <c r="AO332" s="1"/>
  <c r="AQ338"/>
  <c r="AK338" s="1"/>
  <c r="AQ346"/>
  <c r="AO346" s="1"/>
  <c r="AQ282"/>
  <c r="AK282" s="1"/>
  <c r="AQ286"/>
  <c r="AO286" s="1"/>
  <c r="AQ298"/>
  <c r="AK298" s="1"/>
  <c r="AQ302"/>
  <c r="AO302" s="1"/>
  <c r="AQ303"/>
  <c r="AK303" s="1"/>
  <c r="AQ305"/>
  <c r="AO305" s="1"/>
  <c r="AQ308"/>
  <c r="AK308" s="1"/>
  <c r="AQ309"/>
  <c r="AO309" s="1"/>
  <c r="AQ350"/>
  <c r="AK350" s="1"/>
  <c r="AQ355"/>
  <c r="AO355" s="1"/>
  <c r="AQ280"/>
  <c r="AK280" s="1"/>
  <c r="AQ290"/>
  <c r="AO290" s="1"/>
  <c r="AQ294"/>
  <c r="AO294" s="1"/>
  <c r="AQ283"/>
  <c r="AO283" s="1"/>
  <c r="AQ287"/>
  <c r="AL287" s="1"/>
  <c r="AQ291"/>
  <c r="AL291" s="1"/>
  <c r="AQ295"/>
  <c r="AL295" s="1"/>
  <c r="AQ299"/>
  <c r="AK299" s="1"/>
  <c r="AN301"/>
  <c r="AQ304"/>
  <c r="AP304" s="1"/>
  <c r="AQ316"/>
  <c r="AK316" s="1"/>
  <c r="AQ320"/>
  <c r="AO320" s="1"/>
  <c r="AQ328"/>
  <c r="AK328" s="1"/>
  <c r="AQ336"/>
  <c r="AO336" s="1"/>
  <c r="AQ342"/>
  <c r="AK342" s="1"/>
  <c r="AQ313"/>
  <c r="AO313" s="1"/>
  <c r="AQ317"/>
  <c r="AK317" s="1"/>
  <c r="AQ321"/>
  <c r="AO321" s="1"/>
  <c r="AQ325"/>
  <c r="AK325" s="1"/>
  <c r="AQ329"/>
  <c r="AO329" s="1"/>
  <c r="AQ333"/>
  <c r="AK333" s="1"/>
  <c r="AQ339"/>
  <c r="AO339" s="1"/>
  <c r="AQ343"/>
  <c r="AK343" s="1"/>
  <c r="AQ347"/>
  <c r="AO347" s="1"/>
  <c r="AQ351"/>
  <c r="AK351" s="1"/>
  <c r="AQ306"/>
  <c r="AO306" s="1"/>
  <c r="AQ310"/>
  <c r="AM310" s="1"/>
  <c r="AQ314"/>
  <c r="AO314" s="1"/>
  <c r="AQ318"/>
  <c r="AK318" s="1"/>
  <c r="AQ322"/>
  <c r="AO322" s="1"/>
  <c r="AQ326"/>
  <c r="AM326" s="1"/>
  <c r="AQ330"/>
  <c r="AO330" s="1"/>
  <c r="AQ334"/>
  <c r="AK334" s="1"/>
  <c r="AQ340"/>
  <c r="AO340" s="1"/>
  <c r="AQ344"/>
  <c r="AK344" s="1"/>
  <c r="AQ348"/>
  <c r="AO348" s="1"/>
  <c r="AQ352"/>
  <c r="AK352" s="1"/>
  <c r="AQ353"/>
  <c r="AO353" s="1"/>
  <c r="AQ307"/>
  <c r="AK307" s="1"/>
  <c r="AQ311"/>
  <c r="AK311" s="1"/>
  <c r="AQ315"/>
  <c r="AP315" s="1"/>
  <c r="AQ319"/>
  <c r="AK319" s="1"/>
  <c r="AQ323"/>
  <c r="AP323" s="1"/>
  <c r="AQ327"/>
  <c r="AK327" s="1"/>
  <c r="AQ331"/>
  <c r="AP331" s="1"/>
  <c r="AQ335"/>
  <c r="AK335" s="1"/>
  <c r="AQ341"/>
  <c r="AP341" s="1"/>
  <c r="AQ345"/>
  <c r="AK345" s="1"/>
  <c r="AQ349"/>
  <c r="AK349" s="1"/>
  <c r="AQ354"/>
  <c r="AK354" s="1"/>
  <c r="AM354"/>
  <c r="AQ359"/>
  <c r="AO359" s="1"/>
  <c r="AQ367"/>
  <c r="AK367" s="1"/>
  <c r="AQ375"/>
  <c r="AO375" s="1"/>
  <c r="AQ363"/>
  <c r="AK363" s="1"/>
  <c r="AQ371"/>
  <c r="AO371" s="1"/>
  <c r="AQ379"/>
  <c r="AK379" s="1"/>
  <c r="AQ396"/>
  <c r="AO396" s="1"/>
  <c r="AQ356"/>
  <c r="AK356" s="1"/>
  <c r="AQ360"/>
  <c r="AO360" s="1"/>
  <c r="AQ364"/>
  <c r="AK364" s="1"/>
  <c r="AQ368"/>
  <c r="AO368" s="1"/>
  <c r="AQ372"/>
  <c r="AO372" s="1"/>
  <c r="AQ376"/>
  <c r="AP376" s="1"/>
  <c r="AQ380"/>
  <c r="AK380" s="1"/>
  <c r="AQ381"/>
  <c r="AQ385"/>
  <c r="AK385" s="1"/>
  <c r="AQ389"/>
  <c r="AP389" s="1"/>
  <c r="AQ393"/>
  <c r="AK393" s="1"/>
  <c r="AQ397"/>
  <c r="AP397" s="1"/>
  <c r="AQ388"/>
  <c r="AO388" s="1"/>
  <c r="AQ357"/>
  <c r="AP357" s="1"/>
  <c r="AQ373"/>
  <c r="AK373" s="1"/>
  <c r="AQ377"/>
  <c r="AP377" s="1"/>
  <c r="AQ382"/>
  <c r="AK382" s="1"/>
  <c r="AQ386"/>
  <c r="AP386" s="1"/>
  <c r="AQ390"/>
  <c r="AK390" s="1"/>
  <c r="AQ394"/>
  <c r="AQ398"/>
  <c r="AK398" s="1"/>
  <c r="AQ384"/>
  <c r="AP384" s="1"/>
  <c r="AQ392"/>
  <c r="AK392" s="1"/>
  <c r="AQ400"/>
  <c r="AQ361"/>
  <c r="AK361" s="1"/>
  <c r="AQ365"/>
  <c r="AP365" s="1"/>
  <c r="AQ369"/>
  <c r="AK369" s="1"/>
  <c r="AQ358"/>
  <c r="AQ362"/>
  <c r="AL362" s="1"/>
  <c r="AQ366"/>
  <c r="AQ370"/>
  <c r="AP370" s="1"/>
  <c r="AQ374"/>
  <c r="AQ378"/>
  <c r="AP378" s="1"/>
  <c r="AN380"/>
  <c r="AL380"/>
  <c r="AQ383"/>
  <c r="AP383" s="1"/>
  <c r="AQ387"/>
  <c r="AN390"/>
  <c r="AQ391"/>
  <c r="AP391" s="1"/>
  <c r="AQ395"/>
  <c r="AQ399"/>
  <c r="AL399" s="1"/>
  <c r="AQ406"/>
  <c r="AP406" s="1"/>
  <c r="AQ425"/>
  <c r="AK425" s="1"/>
  <c r="AQ403"/>
  <c r="AQ407"/>
  <c r="AK407" s="1"/>
  <c r="AQ411"/>
  <c r="AQ414"/>
  <c r="AK414" s="1"/>
  <c r="AQ419"/>
  <c r="AP419" s="1"/>
  <c r="AQ424"/>
  <c r="AK424" s="1"/>
  <c r="AQ427"/>
  <c r="AL427" s="1"/>
  <c r="AQ437"/>
  <c r="AK437" s="1"/>
  <c r="AQ410"/>
  <c r="AP410" s="1"/>
  <c r="AQ404"/>
  <c r="AK404" s="1"/>
  <c r="AQ412"/>
  <c r="AN412" s="1"/>
  <c r="AQ416"/>
  <c r="AK416" s="1"/>
  <c r="AQ421"/>
  <c r="AP421" s="1"/>
  <c r="AQ429"/>
  <c r="AK429" s="1"/>
  <c r="AQ402"/>
  <c r="AL402" s="1"/>
  <c r="AQ408"/>
  <c r="AK408" s="1"/>
  <c r="AQ401"/>
  <c r="AP401" s="1"/>
  <c r="AQ405"/>
  <c r="AL405" s="1"/>
  <c r="AQ409"/>
  <c r="AL409" s="1"/>
  <c r="AQ413"/>
  <c r="AO413" s="1"/>
  <c r="AQ415"/>
  <c r="AO415" s="1"/>
  <c r="AQ420"/>
  <c r="AP420" s="1"/>
  <c r="AQ423"/>
  <c r="AK423" s="1"/>
  <c r="AQ428"/>
  <c r="AP428" s="1"/>
  <c r="AQ431"/>
  <c r="AK431" s="1"/>
  <c r="AQ433"/>
  <c r="AL433" s="1"/>
  <c r="AQ417"/>
  <c r="AQ418"/>
  <c r="AQ422"/>
  <c r="AL422" s="1"/>
  <c r="AQ426"/>
  <c r="AK426" s="1"/>
  <c r="AQ430"/>
  <c r="AP430" s="1"/>
  <c r="AQ434"/>
  <c r="AQ438"/>
  <c r="AK438" s="1"/>
  <c r="AQ435"/>
  <c r="AP435" s="1"/>
  <c r="AQ439"/>
  <c r="AK439" s="1"/>
  <c r="AQ432"/>
  <c r="AQ436"/>
  <c r="AP436" s="1"/>
  <c r="AQ440"/>
  <c r="AL440" s="1"/>
  <c r="AQ441"/>
  <c r="AK441" s="1"/>
  <c r="AQ444"/>
  <c r="AP444" s="1"/>
  <c r="AQ442"/>
  <c r="AK442" s="1"/>
  <c r="AQ443"/>
  <c r="AL443" s="1"/>
  <c r="AQ447"/>
  <c r="AP447" s="1"/>
  <c r="AQ450"/>
  <c r="AO450" s="1"/>
  <c r="AQ465"/>
  <c r="AN465" s="1"/>
  <c r="AQ470"/>
  <c r="AK470" s="1"/>
  <c r="AQ445"/>
  <c r="AP445" s="1"/>
  <c r="AQ448"/>
  <c r="AK448" s="1"/>
  <c r="AQ446"/>
  <c r="AP446" s="1"/>
  <c r="AQ449"/>
  <c r="AO449" s="1"/>
  <c r="AQ489"/>
  <c r="AK489" s="1"/>
  <c r="AQ486"/>
  <c r="AL486" s="1"/>
  <c r="AQ498"/>
  <c r="AO498" s="1"/>
  <c r="AQ512"/>
  <c r="AL512" s="1"/>
  <c r="AQ518"/>
  <c r="AK518" s="1"/>
  <c r="AQ505"/>
  <c r="AN505" s="1"/>
  <c r="AQ513"/>
  <c r="AP513" s="1"/>
  <c r="AQ517"/>
  <c r="AP517" s="1"/>
  <c r="AQ526"/>
  <c r="AQ521"/>
  <c r="AK521" s="1"/>
  <c r="AQ550"/>
  <c r="AQ534"/>
  <c r="AK534" s="1"/>
  <c r="AQ537"/>
  <c r="AP537" s="1"/>
  <c r="AQ541"/>
  <c r="AK541" s="1"/>
  <c r="AQ553"/>
  <c r="AN253" l="1"/>
  <c r="AL534"/>
  <c r="AL423"/>
  <c r="AL324"/>
  <c r="AL246"/>
  <c r="AL236"/>
  <c r="AL337"/>
  <c r="AN324"/>
  <c r="AN268"/>
  <c r="AN236"/>
  <c r="AN318"/>
  <c r="AP405"/>
  <c r="AL382"/>
  <c r="AN350"/>
  <c r="AP343"/>
  <c r="AN282"/>
  <c r="AL424"/>
  <c r="AL393"/>
  <c r="AN379"/>
  <c r="AN367"/>
  <c r="AL356"/>
  <c r="AL342"/>
  <c r="AL303"/>
  <c r="AL294"/>
  <c r="AL282"/>
  <c r="AL269"/>
  <c r="AN242"/>
  <c r="AM283"/>
  <c r="AL361"/>
  <c r="AN328"/>
  <c r="AM315"/>
  <c r="AN356"/>
  <c r="AL317"/>
  <c r="AL439"/>
  <c r="AN370"/>
  <c r="AN534"/>
  <c r="AO534"/>
  <c r="AM443"/>
  <c r="AN513"/>
  <c r="AO370"/>
  <c r="AL404"/>
  <c r="AN470"/>
  <c r="AP449"/>
  <c r="AM341"/>
  <c r="AN308"/>
  <c r="AL449"/>
  <c r="AN429"/>
  <c r="AO356"/>
  <c r="AN414"/>
  <c r="AP356"/>
  <c r="AO379"/>
  <c r="AN344"/>
  <c r="AN277"/>
  <c r="AN213"/>
  <c r="AL208"/>
  <c r="AP265"/>
  <c r="AN250"/>
  <c r="AN208"/>
  <c r="N14" i="1"/>
  <c r="AO282" i="7"/>
  <c r="AP282"/>
  <c r="AK283"/>
  <c r="AN280"/>
  <c r="AL203"/>
  <c r="AK210"/>
  <c r="AM369"/>
  <c r="AL442"/>
  <c r="AN424"/>
  <c r="AN352"/>
  <c r="AL338"/>
  <c r="AL333"/>
  <c r="AL316"/>
  <c r="AP322"/>
  <c r="AO316"/>
  <c r="AP338"/>
  <c r="AP235"/>
  <c r="AL232"/>
  <c r="AM274"/>
  <c r="AO258"/>
  <c r="AP209"/>
  <c r="AP232"/>
  <c r="AL518"/>
  <c r="AM449"/>
  <c r="AO424"/>
  <c r="AL369"/>
  <c r="AL363"/>
  <c r="AO369"/>
  <c r="AP361"/>
  <c r="AN342"/>
  <c r="AN338"/>
  <c r="AN334"/>
  <c r="AN322"/>
  <c r="AN316"/>
  <c r="AL312"/>
  <c r="AK294"/>
  <c r="AN269"/>
  <c r="AN258"/>
  <c r="AN238"/>
  <c r="AN235"/>
  <c r="AN232"/>
  <c r="AK227"/>
  <c r="AP258"/>
  <c r="AL206"/>
  <c r="AN430"/>
  <c r="AM424"/>
  <c r="AN369"/>
  <c r="AL415"/>
  <c r="AL396"/>
  <c r="AN377"/>
  <c r="AL359"/>
  <c r="AP369"/>
  <c r="AM356"/>
  <c r="AO367"/>
  <c r="AO354"/>
  <c r="AL350"/>
  <c r="AN343"/>
  <c r="AN307"/>
  <c r="AM318"/>
  <c r="AM343"/>
  <c r="AP329"/>
  <c r="AM304"/>
  <c r="AN299"/>
  <c r="AL283"/>
  <c r="AP281"/>
  <c r="AL258"/>
  <c r="AL244"/>
  <c r="AL238"/>
  <c r="AM235"/>
  <c r="AN234"/>
  <c r="AL230"/>
  <c r="AN221"/>
  <c r="AP234"/>
  <c r="AM534"/>
  <c r="AO513"/>
  <c r="AO486"/>
  <c r="AM413"/>
  <c r="AL383"/>
  <c r="AO378"/>
  <c r="AO382"/>
  <c r="AO380"/>
  <c r="AK341"/>
  <c r="AL334"/>
  <c r="AN326"/>
  <c r="AK323"/>
  <c r="AL318"/>
  <c r="AK315"/>
  <c r="AM334"/>
  <c r="AO326"/>
  <c r="AP318"/>
  <c r="AO310"/>
  <c r="AM325"/>
  <c r="AO317"/>
  <c r="AM342"/>
  <c r="AL301"/>
  <c r="AN298"/>
  <c r="AN291"/>
  <c r="AN283"/>
  <c r="AM294"/>
  <c r="AP280"/>
  <c r="AO301"/>
  <c r="AN275"/>
  <c r="AL267"/>
  <c r="AN259"/>
  <c r="AL256"/>
  <c r="AO251"/>
  <c r="AL248"/>
  <c r="AN244"/>
  <c r="AL213"/>
  <c r="AN210"/>
  <c r="AP238"/>
  <c r="AP216"/>
  <c r="AO210"/>
  <c r="AO244"/>
  <c r="AP229"/>
  <c r="AP198"/>
  <c r="AN436"/>
  <c r="AM430"/>
  <c r="AL430"/>
  <c r="AP422"/>
  <c r="AL391"/>
  <c r="AM383"/>
  <c r="AN378"/>
  <c r="AP398"/>
  <c r="AP380"/>
  <c r="AL354"/>
  <c r="AO341"/>
  <c r="AN340"/>
  <c r="AN333"/>
  <c r="AL326"/>
  <c r="AN323"/>
  <c r="AN317"/>
  <c r="AN315"/>
  <c r="AO307"/>
  <c r="AO334"/>
  <c r="AP326"/>
  <c r="AP317"/>
  <c r="AP342"/>
  <c r="AP328"/>
  <c r="AM316"/>
  <c r="AN294"/>
  <c r="AP294"/>
  <c r="AM303"/>
  <c r="AP286"/>
  <c r="AM282"/>
  <c r="AP301"/>
  <c r="AN271"/>
  <c r="AM251"/>
  <c r="AN248"/>
  <c r="AN246"/>
  <c r="AL210"/>
  <c r="AP266"/>
  <c r="AM208"/>
  <c r="AP210"/>
  <c r="AL513"/>
  <c r="AK443"/>
  <c r="AP439"/>
  <c r="AK430"/>
  <c r="AN422"/>
  <c r="AP415"/>
  <c r="AK413"/>
  <c r="AP334"/>
  <c r="AK513"/>
  <c r="AO443"/>
  <c r="AP442"/>
  <c r="AO430"/>
  <c r="AN413"/>
  <c r="AO383"/>
  <c r="AK378"/>
  <c r="AK362"/>
  <c r="AM380"/>
  <c r="AL341"/>
  <c r="AL315"/>
  <c r="AK517"/>
  <c r="AM446"/>
  <c r="AN517"/>
  <c r="AL446"/>
  <c r="AO470"/>
  <c r="AP450"/>
  <c r="AL438"/>
  <c r="AN431"/>
  <c r="AN416"/>
  <c r="AN408"/>
  <c r="AO416"/>
  <c r="AL392"/>
  <c r="AO391"/>
  <c r="AN388"/>
  <c r="AL385"/>
  <c r="AL372"/>
  <c r="AM361"/>
  <c r="AP392"/>
  <c r="AP388"/>
  <c r="AO331"/>
  <c r="AN314"/>
  <c r="AN518"/>
  <c r="AL517"/>
  <c r="AM513"/>
  <c r="AP518"/>
  <c r="AM486"/>
  <c r="AL470"/>
  <c r="AN449"/>
  <c r="AK449"/>
  <c r="AK446"/>
  <c r="AN445"/>
  <c r="AP470"/>
  <c r="AO442"/>
  <c r="AN439"/>
  <c r="AL436"/>
  <c r="AO439"/>
  <c r="AN425"/>
  <c r="AM422"/>
  <c r="AK422"/>
  <c r="AL416"/>
  <c r="AL414"/>
  <c r="AP413"/>
  <c r="AR413" s="1"/>
  <c r="AL413"/>
  <c r="AP416"/>
  <c r="AP427"/>
  <c r="AL398"/>
  <c r="AN392"/>
  <c r="AN391"/>
  <c r="AN385"/>
  <c r="AN383"/>
  <c r="AN382"/>
  <c r="AL379"/>
  <c r="AN373"/>
  <c r="AL367"/>
  <c r="AO362"/>
  <c r="AN361"/>
  <c r="AO361"/>
  <c r="AM382"/>
  <c r="AP368"/>
  <c r="AM379"/>
  <c r="AP375"/>
  <c r="AM367"/>
  <c r="AN354"/>
  <c r="AP354"/>
  <c r="AN348"/>
  <c r="AL343"/>
  <c r="AN337"/>
  <c r="AN331"/>
  <c r="AN330"/>
  <c r="AO323"/>
  <c r="AL320"/>
  <c r="AN309"/>
  <c r="AP307"/>
  <c r="AP352"/>
  <c r="AO318"/>
  <c r="AP310"/>
  <c r="AM351"/>
  <c r="AO343"/>
  <c r="AP320"/>
  <c r="AK304"/>
  <c r="AL298"/>
  <c r="AN293"/>
  <c r="AL288"/>
  <c r="AP283"/>
  <c r="AM308"/>
  <c r="AO303"/>
  <c r="AP298"/>
  <c r="AP332"/>
  <c r="AM293"/>
  <c r="AM337"/>
  <c r="AM296"/>
  <c r="AO288"/>
  <c r="AL277"/>
  <c r="AO267"/>
  <c r="AN266"/>
  <c r="AP259"/>
  <c r="AK259"/>
  <c r="AN256"/>
  <c r="AN254"/>
  <c r="AP251"/>
  <c r="AM227"/>
  <c r="AL221"/>
  <c r="AO219"/>
  <c r="AK266"/>
  <c r="AO254"/>
  <c r="AM268"/>
  <c r="AM256"/>
  <c r="AP244"/>
  <c r="AP277"/>
  <c r="AK229"/>
  <c r="AO221"/>
  <c r="AO304"/>
  <c r="AN303"/>
  <c r="AL296"/>
  <c r="AL293"/>
  <c r="AN288"/>
  <c r="AO308"/>
  <c r="AP303"/>
  <c r="AP312"/>
  <c r="AM301"/>
  <c r="AO293"/>
  <c r="AP285"/>
  <c r="AP337"/>
  <c r="AP296"/>
  <c r="AP288"/>
  <c r="AN267"/>
  <c r="AL266"/>
  <c r="AM259"/>
  <c r="AO259"/>
  <c r="AL254"/>
  <c r="AL251"/>
  <c r="AO243"/>
  <c r="AO235"/>
  <c r="AN229"/>
  <c r="AP219"/>
  <c r="AN218"/>
  <c r="AP211"/>
  <c r="AM266"/>
  <c r="AP254"/>
  <c r="AP268"/>
  <c r="AP256"/>
  <c r="AP269"/>
  <c r="AM229"/>
  <c r="AP221"/>
  <c r="AP213"/>
  <c r="AM276"/>
  <c r="AM248"/>
  <c r="AM236"/>
  <c r="AL204"/>
  <c r="AL201"/>
  <c r="AN197"/>
  <c r="AM203"/>
  <c r="AP202"/>
  <c r="AM198"/>
  <c r="AM197"/>
  <c r="AM517"/>
  <c r="AO517"/>
  <c r="AN448"/>
  <c r="AO446"/>
  <c r="AM470"/>
  <c r="AK450"/>
  <c r="AN442"/>
  <c r="AM436"/>
  <c r="AL431"/>
  <c r="AO422"/>
  <c r="AP431"/>
  <c r="AM423"/>
  <c r="AN407"/>
  <c r="AM416"/>
  <c r="AP414"/>
  <c r="AP399"/>
  <c r="AM391"/>
  <c r="AK391"/>
  <c r="AL388"/>
  <c r="AL375"/>
  <c r="AN363"/>
  <c r="AO392"/>
  <c r="AP382"/>
  <c r="AM388"/>
  <c r="AP372"/>
  <c r="AM364"/>
  <c r="AP379"/>
  <c r="AP367"/>
  <c r="AL352"/>
  <c r="AO349"/>
  <c r="AL344"/>
  <c r="AL336"/>
  <c r="AK331"/>
  <c r="AL308"/>
  <c r="AN304"/>
  <c r="AN296"/>
  <c r="AP308"/>
  <c r="AP293"/>
  <c r="AL268"/>
  <c r="AL240"/>
  <c r="AL229"/>
  <c r="AM219"/>
  <c r="AL218"/>
  <c r="AP249"/>
  <c r="AP237"/>
  <c r="AO248"/>
  <c r="AP236"/>
  <c r="AO204"/>
  <c r="AN203"/>
  <c r="AN198"/>
  <c r="AP203"/>
  <c r="AO198"/>
  <c r="AP197"/>
  <c r="AL521"/>
  <c r="AN521"/>
  <c r="AL541"/>
  <c r="AO541"/>
  <c r="AP534"/>
  <c r="AO521"/>
  <c r="AL489"/>
  <c r="AM489"/>
  <c r="AL450"/>
  <c r="AL448"/>
  <c r="AM448"/>
  <c r="AM450"/>
  <c r="AN443"/>
  <c r="AN441"/>
  <c r="AM441"/>
  <c r="AL437"/>
  <c r="AK436"/>
  <c r="AM438"/>
  <c r="AL429"/>
  <c r="AL425"/>
  <c r="AN423"/>
  <c r="AL419"/>
  <c r="AO423"/>
  <c r="AK415"/>
  <c r="AL408"/>
  <c r="AM405"/>
  <c r="AK405"/>
  <c r="AM408"/>
  <c r="AM429"/>
  <c r="AM404"/>
  <c r="AM437"/>
  <c r="AP424"/>
  <c r="AM407"/>
  <c r="AM425"/>
  <c r="AM399"/>
  <c r="AK399"/>
  <c r="AL390"/>
  <c r="AL373"/>
  <c r="AM370"/>
  <c r="AL370"/>
  <c r="AN364"/>
  <c r="AN362"/>
  <c r="AP362"/>
  <c r="AM398"/>
  <c r="AO390"/>
  <c r="AO373"/>
  <c r="AM393"/>
  <c r="AO385"/>
  <c r="AK372"/>
  <c r="AP364"/>
  <c r="AM363"/>
  <c r="AN353"/>
  <c r="AN351"/>
  <c r="AN349"/>
  <c r="AP349"/>
  <c r="AN325"/>
  <c r="AO315"/>
  <c r="AN310"/>
  <c r="AM307"/>
  <c r="AL307"/>
  <c r="AP353"/>
  <c r="AM352"/>
  <c r="AO344"/>
  <c r="AK326"/>
  <c r="AK310"/>
  <c r="AO351"/>
  <c r="AP339"/>
  <c r="AM333"/>
  <c r="AP325"/>
  <c r="AM328"/>
  <c r="AP316"/>
  <c r="AL299"/>
  <c r="AO291"/>
  <c r="AN285"/>
  <c r="AM280"/>
  <c r="AP350"/>
  <c r="AP346"/>
  <c r="AM324"/>
  <c r="AM285"/>
  <c r="AL276"/>
  <c r="AK275"/>
  <c r="AN274"/>
  <c r="AM267"/>
  <c r="AP267"/>
  <c r="AN261"/>
  <c r="AL255"/>
  <c r="AL253"/>
  <c r="AN245"/>
  <c r="AN243"/>
  <c r="AL243"/>
  <c r="AN237"/>
  <c r="AO231"/>
  <c r="AO227"/>
  <c r="AL224"/>
  <c r="AL216"/>
  <c r="AM211"/>
  <c r="AO211"/>
  <c r="AM238"/>
  <c r="AP230"/>
  <c r="AP218"/>
  <c r="AP252"/>
  <c r="AM216"/>
  <c r="AP208"/>
  <c r="AP274"/>
  <c r="AM246"/>
  <c r="AM261"/>
  <c r="AM253"/>
  <c r="AP245"/>
  <c r="AK237"/>
  <c r="AO276"/>
  <c r="AP248"/>
  <c r="AP228"/>
  <c r="AM204"/>
  <c r="AP207"/>
  <c r="AM206"/>
  <c r="AM541"/>
  <c r="AM521"/>
  <c r="AN541"/>
  <c r="AP541"/>
  <c r="AP521"/>
  <c r="AM518"/>
  <c r="AN489"/>
  <c r="AK486"/>
  <c r="AP489"/>
  <c r="AN450"/>
  <c r="AN446"/>
  <c r="AO448"/>
  <c r="AP443"/>
  <c r="AM442"/>
  <c r="AL441"/>
  <c r="AO441"/>
  <c r="AN437"/>
  <c r="AO436"/>
  <c r="AM439"/>
  <c r="AO438"/>
  <c r="AM431"/>
  <c r="AP423"/>
  <c r="AM415"/>
  <c r="AL407"/>
  <c r="AO405"/>
  <c r="AN404"/>
  <c r="AO408"/>
  <c r="AP429"/>
  <c r="AO404"/>
  <c r="AP437"/>
  <c r="AM414"/>
  <c r="AO407"/>
  <c r="AP425"/>
  <c r="AO399"/>
  <c r="AN398"/>
  <c r="AN393"/>
  <c r="AK383"/>
  <c r="AM378"/>
  <c r="AL378"/>
  <c r="AN372"/>
  <c r="AK370"/>
  <c r="AL364"/>
  <c r="AM362"/>
  <c r="AM392"/>
  <c r="AO398"/>
  <c r="AP390"/>
  <c r="AP373"/>
  <c r="AK388"/>
  <c r="AP393"/>
  <c r="AP385"/>
  <c r="AM372"/>
  <c r="AO363"/>
  <c r="AL351"/>
  <c r="AM349"/>
  <c r="AL349"/>
  <c r="AL346"/>
  <c r="AM331"/>
  <c r="AL331"/>
  <c r="AL328"/>
  <c r="AL325"/>
  <c r="AM323"/>
  <c r="AL323"/>
  <c r="AL310"/>
  <c r="AN306"/>
  <c r="AO352"/>
  <c r="AP344"/>
  <c r="AP351"/>
  <c r="AO333"/>
  <c r="AP321"/>
  <c r="AM317"/>
  <c r="AR317" s="1"/>
  <c r="AO328"/>
  <c r="AP299"/>
  <c r="AP295"/>
  <c r="AP291"/>
  <c r="AN290"/>
  <c r="AL285"/>
  <c r="AL280"/>
  <c r="AO280"/>
  <c r="AM298"/>
  <c r="AM338"/>
  <c r="AP324"/>
  <c r="AO285"/>
  <c r="AM288"/>
  <c r="AO279"/>
  <c r="AN276"/>
  <c r="AO275"/>
  <c r="AL274"/>
  <c r="AL261"/>
  <c r="AN251"/>
  <c r="AL245"/>
  <c r="AM243"/>
  <c r="AP243"/>
  <c r="AL237"/>
  <c r="AK235"/>
  <c r="AN230"/>
  <c r="AL227"/>
  <c r="AN226"/>
  <c r="AK219"/>
  <c r="AN216"/>
  <c r="AL211"/>
  <c r="AM254"/>
  <c r="AO238"/>
  <c r="AP214"/>
  <c r="AO216"/>
  <c r="AP270"/>
  <c r="AM258"/>
  <c r="AO246"/>
  <c r="AM244"/>
  <c r="AM277"/>
  <c r="AM269"/>
  <c r="AP261"/>
  <c r="AP253"/>
  <c r="AP241"/>
  <c r="AM237"/>
  <c r="AM221"/>
  <c r="AM213"/>
  <c r="AP276"/>
  <c r="AM232"/>
  <c r="AN206"/>
  <c r="AO206"/>
  <c r="AP448"/>
  <c r="AP441"/>
  <c r="AN438"/>
  <c r="AP438"/>
  <c r="AN415"/>
  <c r="AN405"/>
  <c r="AP408"/>
  <c r="AP404"/>
  <c r="AP407"/>
  <c r="AN399"/>
  <c r="AP363"/>
  <c r="AP333"/>
  <c r="AP246"/>
  <c r="AP206"/>
  <c r="AM390"/>
  <c r="AM373"/>
  <c r="AM385"/>
  <c r="AM344"/>
  <c r="AM299"/>
  <c r="AO299"/>
  <c r="AM291"/>
  <c r="AK291"/>
  <c r="AM350"/>
  <c r="AP284"/>
  <c r="AM275"/>
  <c r="AP275"/>
  <c r="AN211"/>
  <c r="AM230"/>
  <c r="AM218"/>
  <c r="AM245"/>
  <c r="AO465"/>
  <c r="AM465"/>
  <c r="AK465"/>
  <c r="AL465"/>
  <c r="AO418"/>
  <c r="AL418"/>
  <c r="AM418"/>
  <c r="AN418"/>
  <c r="AP418"/>
  <c r="AO411"/>
  <c r="AN411"/>
  <c r="AM411"/>
  <c r="AL411"/>
  <c r="AK411"/>
  <c r="AO447"/>
  <c r="AL447"/>
  <c r="AM447"/>
  <c r="AN447"/>
  <c r="AK447"/>
  <c r="AO428"/>
  <c r="AL428"/>
  <c r="AM428"/>
  <c r="AN428"/>
  <c r="AK428"/>
  <c r="AO421"/>
  <c r="AM421"/>
  <c r="AK421"/>
  <c r="AL421"/>
  <c r="AO419"/>
  <c r="AM419"/>
  <c r="AK419"/>
  <c r="AN419"/>
  <c r="AO406"/>
  <c r="AN406"/>
  <c r="AM406"/>
  <c r="AL406"/>
  <c r="AK406"/>
  <c r="AO365"/>
  <c r="AL365"/>
  <c r="AM365"/>
  <c r="AN365"/>
  <c r="AK365"/>
  <c r="AO377"/>
  <c r="AM377"/>
  <c r="AK377"/>
  <c r="AL377"/>
  <c r="AO397"/>
  <c r="AN397"/>
  <c r="AM397"/>
  <c r="AL397"/>
  <c r="AK397"/>
  <c r="AP465"/>
  <c r="AN435"/>
  <c r="AK418"/>
  <c r="AL410"/>
  <c r="AP411"/>
  <c r="AP498"/>
  <c r="AK498"/>
  <c r="AM498"/>
  <c r="AL498"/>
  <c r="AN498"/>
  <c r="AO401"/>
  <c r="AK401"/>
  <c r="AM401"/>
  <c r="AL401"/>
  <c r="AN401"/>
  <c r="AO410"/>
  <c r="AM410"/>
  <c r="AK410"/>
  <c r="AN410"/>
  <c r="AO384"/>
  <c r="AN384"/>
  <c r="AM384"/>
  <c r="AL384"/>
  <c r="AK384"/>
  <c r="AO389"/>
  <c r="AL389"/>
  <c r="AM389"/>
  <c r="AN389"/>
  <c r="AK389"/>
  <c r="AO553"/>
  <c r="AN553"/>
  <c r="AM553"/>
  <c r="AL553"/>
  <c r="AK553"/>
  <c r="AO550"/>
  <c r="AN550"/>
  <c r="AM550"/>
  <c r="AL550"/>
  <c r="AK550"/>
  <c r="AK432"/>
  <c r="AL432"/>
  <c r="AM432"/>
  <c r="AP432"/>
  <c r="AN432"/>
  <c r="AO434"/>
  <c r="AL434"/>
  <c r="AM434"/>
  <c r="AN434"/>
  <c r="AK434"/>
  <c r="AO433"/>
  <c r="AM433"/>
  <c r="AK433"/>
  <c r="AN433"/>
  <c r="AO403"/>
  <c r="AL403"/>
  <c r="AM403"/>
  <c r="AN403"/>
  <c r="AK403"/>
  <c r="AO395"/>
  <c r="AK395"/>
  <c r="AM395"/>
  <c r="AP395"/>
  <c r="AL395"/>
  <c r="AO387"/>
  <c r="AK387"/>
  <c r="AM387"/>
  <c r="AL387"/>
  <c r="AN387"/>
  <c r="AK374"/>
  <c r="AP374"/>
  <c r="AM374"/>
  <c r="AL374"/>
  <c r="AN374"/>
  <c r="AK366"/>
  <c r="AL366"/>
  <c r="AM366"/>
  <c r="AP366"/>
  <c r="AN366"/>
  <c r="AO400"/>
  <c r="AN400"/>
  <c r="AM400"/>
  <c r="AL400"/>
  <c r="AK400"/>
  <c r="AO394"/>
  <c r="AL394"/>
  <c r="AM394"/>
  <c r="AN394"/>
  <c r="AK394"/>
  <c r="AO381"/>
  <c r="AL381"/>
  <c r="AM381"/>
  <c r="AN381"/>
  <c r="AK381"/>
  <c r="AO537"/>
  <c r="AN537"/>
  <c r="AM537"/>
  <c r="AL537"/>
  <c r="AK537"/>
  <c r="AO435"/>
  <c r="AM435"/>
  <c r="AK435"/>
  <c r="AL435"/>
  <c r="AL426"/>
  <c r="AN426"/>
  <c r="AM426"/>
  <c r="AO426"/>
  <c r="AP426"/>
  <c r="AO386"/>
  <c r="AL386"/>
  <c r="AM386"/>
  <c r="AN386"/>
  <c r="AK386"/>
  <c r="AO376"/>
  <c r="AL376"/>
  <c r="AM376"/>
  <c r="AN376"/>
  <c r="AK376"/>
  <c r="AO526"/>
  <c r="AN526"/>
  <c r="AM526"/>
  <c r="AL526"/>
  <c r="AK526"/>
  <c r="AO512"/>
  <c r="AM512"/>
  <c r="AK512"/>
  <c r="AN512"/>
  <c r="AO440"/>
  <c r="AM440"/>
  <c r="AK440"/>
  <c r="AN440"/>
  <c r="AP417"/>
  <c r="AK417"/>
  <c r="AM417"/>
  <c r="AL417"/>
  <c r="AN417"/>
  <c r="AO402"/>
  <c r="AM402"/>
  <c r="AK402"/>
  <c r="AN402"/>
  <c r="AO412"/>
  <c r="AM412"/>
  <c r="AK412"/>
  <c r="AL412"/>
  <c r="AK358"/>
  <c r="AP358"/>
  <c r="AM358"/>
  <c r="AL358"/>
  <c r="AN358"/>
  <c r="AO505"/>
  <c r="AP505"/>
  <c r="AM505"/>
  <c r="AL505"/>
  <c r="AK505"/>
  <c r="AO445"/>
  <c r="AM445"/>
  <c r="AK445"/>
  <c r="AL445"/>
  <c r="AO444"/>
  <c r="AN444"/>
  <c r="AM444"/>
  <c r="AL444"/>
  <c r="AK444"/>
  <c r="AO420"/>
  <c r="AL420"/>
  <c r="AM420"/>
  <c r="AN420"/>
  <c r="AK420"/>
  <c r="AO409"/>
  <c r="AK409"/>
  <c r="AM409"/>
  <c r="AP409"/>
  <c r="AN409"/>
  <c r="AO427"/>
  <c r="AM427"/>
  <c r="AK427"/>
  <c r="AN427"/>
  <c r="AO357"/>
  <c r="AL357"/>
  <c r="AM357"/>
  <c r="AN357"/>
  <c r="AK357"/>
  <c r="AP553"/>
  <c r="AP550"/>
  <c r="AP526"/>
  <c r="AP512"/>
  <c r="AP440"/>
  <c r="AO432"/>
  <c r="AP434"/>
  <c r="AR430"/>
  <c r="AN421"/>
  <c r="AO417"/>
  <c r="AP433"/>
  <c r="AP402"/>
  <c r="AP412"/>
  <c r="AP403"/>
  <c r="AN395"/>
  <c r="AP387"/>
  <c r="AO374"/>
  <c r="AO366"/>
  <c r="AO358"/>
  <c r="AP400"/>
  <c r="AP394"/>
  <c r="AP381"/>
  <c r="AP371"/>
  <c r="AP355"/>
  <c r="AO518"/>
  <c r="AP486"/>
  <c r="AO489"/>
  <c r="AO431"/>
  <c r="AO429"/>
  <c r="AO437"/>
  <c r="AO414"/>
  <c r="AO425"/>
  <c r="AN396"/>
  <c r="AN375"/>
  <c r="AN359"/>
  <c r="AO393"/>
  <c r="AK368"/>
  <c r="AO364"/>
  <c r="AK360"/>
  <c r="AK396"/>
  <c r="AK371"/>
  <c r="AK375"/>
  <c r="AK359"/>
  <c r="AL353"/>
  <c r="AL348"/>
  <c r="AN346"/>
  <c r="AN345"/>
  <c r="AL345"/>
  <c r="AL340"/>
  <c r="AN336"/>
  <c r="AN335"/>
  <c r="AP335"/>
  <c r="AL330"/>
  <c r="AN327"/>
  <c r="AP327"/>
  <c r="AL322"/>
  <c r="AN320"/>
  <c r="AN319"/>
  <c r="AP319"/>
  <c r="AL314"/>
  <c r="AN312"/>
  <c r="AN311"/>
  <c r="AL311"/>
  <c r="AL309"/>
  <c r="AL306"/>
  <c r="AK353"/>
  <c r="AK348"/>
  <c r="AK340"/>
  <c r="AK330"/>
  <c r="AK322"/>
  <c r="AK314"/>
  <c r="AK306"/>
  <c r="AK347"/>
  <c r="AK339"/>
  <c r="AK329"/>
  <c r="AO325"/>
  <c r="AK321"/>
  <c r="AK313"/>
  <c r="AO342"/>
  <c r="AK336"/>
  <c r="AK320"/>
  <c r="AN295"/>
  <c r="AK295"/>
  <c r="AL290"/>
  <c r="AN287"/>
  <c r="AK287"/>
  <c r="AK290"/>
  <c r="AK355"/>
  <c r="AO350"/>
  <c r="AK309"/>
  <c r="AK305"/>
  <c r="AK302"/>
  <c r="AO298"/>
  <c r="AK286"/>
  <c r="AK346"/>
  <c r="AO338"/>
  <c r="AR338" s="1"/>
  <c r="AK332"/>
  <c r="AO324"/>
  <c r="AK312"/>
  <c r="AK297"/>
  <c r="AK289"/>
  <c r="AK281"/>
  <c r="AO337"/>
  <c r="AK300"/>
  <c r="AO296"/>
  <c r="AK292"/>
  <c r="AK284"/>
  <c r="AN279"/>
  <c r="AL279"/>
  <c r="AN272"/>
  <c r="AL271"/>
  <c r="AP271"/>
  <c r="AN264"/>
  <c r="AN263"/>
  <c r="AL263"/>
  <c r="AP255"/>
  <c r="AK255"/>
  <c r="AL250"/>
  <c r="AN247"/>
  <c r="AP247"/>
  <c r="AL242"/>
  <c r="AN240"/>
  <c r="AL239"/>
  <c r="AP239"/>
  <c r="AL234"/>
  <c r="AN231"/>
  <c r="AP231"/>
  <c r="AL226"/>
  <c r="AN224"/>
  <c r="AN223"/>
  <c r="AP223"/>
  <c r="AN215"/>
  <c r="AL215"/>
  <c r="AK262"/>
  <c r="AK242"/>
  <c r="AK234"/>
  <c r="AO230"/>
  <c r="AK222"/>
  <c r="AO218"/>
  <c r="AK214"/>
  <c r="AO268"/>
  <c r="AK260"/>
  <c r="AO256"/>
  <c r="AK252"/>
  <c r="AK212"/>
  <c r="AO208"/>
  <c r="AK278"/>
  <c r="AO274"/>
  <c r="AK270"/>
  <c r="AK250"/>
  <c r="AK226"/>
  <c r="AK272"/>
  <c r="AK224"/>
  <c r="AO277"/>
  <c r="AK273"/>
  <c r="AO269"/>
  <c r="AK265"/>
  <c r="AO261"/>
  <c r="AK257"/>
  <c r="AO253"/>
  <c r="AK249"/>
  <c r="AO245"/>
  <c r="AK241"/>
  <c r="AK233"/>
  <c r="AK225"/>
  <c r="AK217"/>
  <c r="AO213"/>
  <c r="AK209"/>
  <c r="AK264"/>
  <c r="AK240"/>
  <c r="AO236"/>
  <c r="AK228"/>
  <c r="AO232"/>
  <c r="AK220"/>
  <c r="AK204"/>
  <c r="AN201"/>
  <c r="AN200"/>
  <c r="AP200"/>
  <c r="AK207"/>
  <c r="AO203"/>
  <c r="AK199"/>
  <c r="AK202"/>
  <c r="AK205"/>
  <c r="AO197"/>
  <c r="AK201"/>
  <c r="AP360"/>
  <c r="AP396"/>
  <c r="AP359"/>
  <c r="AO345"/>
  <c r="AO335"/>
  <c r="AP348"/>
  <c r="AP330"/>
  <c r="AP347"/>
  <c r="AP336"/>
  <c r="AP287"/>
  <c r="AP290"/>
  <c r="AP305"/>
  <c r="AP302"/>
  <c r="AP297"/>
  <c r="AP289"/>
  <c r="AP292"/>
  <c r="AP263"/>
  <c r="AL247"/>
  <c r="AN239"/>
  <c r="AL223"/>
  <c r="AP215"/>
  <c r="AP222"/>
  <c r="AP212"/>
  <c r="AP226"/>
  <c r="AP224"/>
  <c r="AP233"/>
  <c r="AP217"/>
  <c r="AP240"/>
  <c r="AO200"/>
  <c r="AP199"/>
  <c r="AL371"/>
  <c r="AN368"/>
  <c r="AN360"/>
  <c r="AM368"/>
  <c r="AM360"/>
  <c r="AM396"/>
  <c r="AM371"/>
  <c r="AM375"/>
  <c r="AM359"/>
  <c r="AL355"/>
  <c r="AN347"/>
  <c r="AM345"/>
  <c r="AP345"/>
  <c r="AN339"/>
  <c r="AM335"/>
  <c r="AL335"/>
  <c r="AL332"/>
  <c r="AN329"/>
  <c r="AM327"/>
  <c r="AL327"/>
  <c r="AN321"/>
  <c r="AM319"/>
  <c r="AL319"/>
  <c r="AN313"/>
  <c r="AM311"/>
  <c r="AP311"/>
  <c r="AL305"/>
  <c r="AM353"/>
  <c r="AM348"/>
  <c r="AM340"/>
  <c r="AM330"/>
  <c r="AM322"/>
  <c r="AM314"/>
  <c r="AM306"/>
  <c r="AM347"/>
  <c r="AM339"/>
  <c r="AM329"/>
  <c r="AM321"/>
  <c r="AM313"/>
  <c r="AM336"/>
  <c r="AM320"/>
  <c r="AN302"/>
  <c r="AL300"/>
  <c r="AN297"/>
  <c r="AM295"/>
  <c r="AO295"/>
  <c r="AL292"/>
  <c r="AN289"/>
  <c r="AM287"/>
  <c r="AO287"/>
  <c r="AN286"/>
  <c r="AL284"/>
  <c r="AL281"/>
  <c r="AM290"/>
  <c r="AM355"/>
  <c r="AM309"/>
  <c r="AM305"/>
  <c r="AM302"/>
  <c r="AM286"/>
  <c r="AM346"/>
  <c r="AM332"/>
  <c r="AM312"/>
  <c r="AM297"/>
  <c r="AM289"/>
  <c r="AM281"/>
  <c r="AM300"/>
  <c r="AM292"/>
  <c r="AM284"/>
  <c r="AM279"/>
  <c r="AP279"/>
  <c r="AN278"/>
  <c r="AN273"/>
  <c r="AM271"/>
  <c r="AK271"/>
  <c r="AN270"/>
  <c r="AN265"/>
  <c r="AM263"/>
  <c r="AK263"/>
  <c r="AN262"/>
  <c r="AL260"/>
  <c r="AN257"/>
  <c r="AM255"/>
  <c r="AO255"/>
  <c r="AL252"/>
  <c r="AN249"/>
  <c r="AM247"/>
  <c r="AK247"/>
  <c r="AN241"/>
  <c r="AM239"/>
  <c r="AK239"/>
  <c r="AN233"/>
  <c r="AM231"/>
  <c r="AL231"/>
  <c r="AL228"/>
  <c r="AN225"/>
  <c r="AM223"/>
  <c r="AK223"/>
  <c r="AN222"/>
  <c r="AL220"/>
  <c r="AN217"/>
  <c r="AM215"/>
  <c r="AK215"/>
  <c r="AN214"/>
  <c r="AL212"/>
  <c r="AN209"/>
  <c r="AM262"/>
  <c r="AM242"/>
  <c r="AM234"/>
  <c r="AM222"/>
  <c r="AM214"/>
  <c r="AM260"/>
  <c r="AM252"/>
  <c r="AM212"/>
  <c r="AM278"/>
  <c r="AM270"/>
  <c r="AM250"/>
  <c r="AM226"/>
  <c r="AM272"/>
  <c r="AM224"/>
  <c r="AM273"/>
  <c r="AM265"/>
  <c r="AM257"/>
  <c r="AM249"/>
  <c r="AM241"/>
  <c r="AM233"/>
  <c r="AM225"/>
  <c r="AM217"/>
  <c r="AM209"/>
  <c r="AM264"/>
  <c r="AM240"/>
  <c r="AM228"/>
  <c r="AM220"/>
  <c r="AN207"/>
  <c r="AL205"/>
  <c r="AN202"/>
  <c r="AM200"/>
  <c r="AL200"/>
  <c r="AN199"/>
  <c r="AM207"/>
  <c r="AM199"/>
  <c r="AM202"/>
  <c r="AM205"/>
  <c r="AM201"/>
  <c r="AO327"/>
  <c r="AO319"/>
  <c r="AO311"/>
  <c r="AP340"/>
  <c r="AP314"/>
  <c r="AP306"/>
  <c r="AP313"/>
  <c r="AP309"/>
  <c r="AP300"/>
  <c r="AP262"/>
  <c r="AP242"/>
  <c r="AP260"/>
  <c r="AP278"/>
  <c r="AP250"/>
  <c r="AP272"/>
  <c r="AP273"/>
  <c r="AP257"/>
  <c r="AP225"/>
  <c r="AP264"/>
  <c r="AP220"/>
  <c r="AP205"/>
  <c r="AP201"/>
  <c r="AN486"/>
  <c r="AN371"/>
  <c r="AL368"/>
  <c r="AL360"/>
  <c r="AN355"/>
  <c r="AL347"/>
  <c r="AN341"/>
  <c r="AL339"/>
  <c r="AN332"/>
  <c r="AL329"/>
  <c r="AL321"/>
  <c r="AL313"/>
  <c r="AN305"/>
  <c r="AL304"/>
  <c r="AL302"/>
  <c r="AN300"/>
  <c r="AL297"/>
  <c r="AN292"/>
  <c r="AL289"/>
  <c r="AL286"/>
  <c r="AN284"/>
  <c r="AN281"/>
  <c r="AL278"/>
  <c r="AL273"/>
  <c r="AL270"/>
  <c r="AL265"/>
  <c r="AL262"/>
  <c r="AN260"/>
  <c r="AL257"/>
  <c r="AN252"/>
  <c r="AL249"/>
  <c r="AL241"/>
  <c r="AL233"/>
  <c r="AN228"/>
  <c r="AN227"/>
  <c r="AL225"/>
  <c r="AL222"/>
  <c r="AN220"/>
  <c r="AN219"/>
  <c r="AL217"/>
  <c r="AL214"/>
  <c r="AN212"/>
  <c r="AL209"/>
  <c r="AL207"/>
  <c r="AN205"/>
  <c r="AN204"/>
  <c r="AL202"/>
  <c r="AL199"/>
  <c r="AR436" l="1"/>
  <c r="AR268"/>
  <c r="AR429"/>
  <c r="AR446"/>
  <c r="AR354"/>
  <c r="AR356"/>
  <c r="AR325"/>
  <c r="AR438"/>
  <c r="AR369"/>
  <c r="AR316"/>
  <c r="AR380"/>
  <c r="AR283"/>
  <c r="AR364"/>
  <c r="AR276"/>
  <c r="AR398"/>
  <c r="AR383"/>
  <c r="AR443"/>
  <c r="AR449"/>
  <c r="AR258"/>
  <c r="AR315"/>
  <c r="AR343"/>
  <c r="AR277"/>
  <c r="AR486"/>
  <c r="AR235"/>
  <c r="AR370"/>
  <c r="AR236"/>
  <c r="AR378"/>
  <c r="AR310"/>
  <c r="AR323"/>
  <c r="AR379"/>
  <c r="AR448"/>
  <c r="AR404"/>
  <c r="AR450"/>
  <c r="AR391"/>
  <c r="AR308"/>
  <c r="AR334"/>
  <c r="AR301"/>
  <c r="AR294"/>
  <c r="AR251"/>
  <c r="AR341"/>
  <c r="AR304"/>
  <c r="AR424"/>
  <c r="AR200"/>
  <c r="AR231"/>
  <c r="AR342"/>
  <c r="AR489"/>
  <c r="AR441"/>
  <c r="AR399"/>
  <c r="AR423"/>
  <c r="AR442"/>
  <c r="AR534"/>
  <c r="AR293"/>
  <c r="AR319"/>
  <c r="AR279"/>
  <c r="AR274"/>
  <c r="AR393"/>
  <c r="AR425"/>
  <c r="AR431"/>
  <c r="AR408"/>
  <c r="AR415"/>
  <c r="AR352"/>
  <c r="AR318"/>
  <c r="AR230"/>
  <c r="AR367"/>
  <c r="AR282"/>
  <c r="AR269"/>
  <c r="AR206"/>
  <c r="AR266"/>
  <c r="AR237"/>
  <c r="AR311"/>
  <c r="AR208"/>
  <c r="AR204"/>
  <c r="AR227"/>
  <c r="AR198"/>
  <c r="AR197"/>
  <c r="AR203"/>
  <c r="AR228"/>
  <c r="AR253"/>
  <c r="AR245"/>
  <c r="AR418"/>
  <c r="AR439"/>
  <c r="AR307"/>
  <c r="AR470"/>
  <c r="AR244"/>
  <c r="AR328"/>
  <c r="AR388"/>
  <c r="AR326"/>
  <c r="AR416"/>
  <c r="AR303"/>
  <c r="AR210"/>
  <c r="AR299"/>
  <c r="AR373"/>
  <c r="AR288"/>
  <c r="AR351"/>
  <c r="AR392"/>
  <c r="AR267"/>
  <c r="AR382"/>
  <c r="AR248"/>
  <c r="AR229"/>
  <c r="AR422"/>
  <c r="AR331"/>
  <c r="AR385"/>
  <c r="AR349"/>
  <c r="AR259"/>
  <c r="AR513"/>
  <c r="AR517"/>
  <c r="AR296"/>
  <c r="AR298"/>
  <c r="AR350"/>
  <c r="AR518"/>
  <c r="AR333"/>
  <c r="AR254"/>
  <c r="AR362"/>
  <c r="AR361"/>
  <c r="AR247"/>
  <c r="AR335"/>
  <c r="AR261"/>
  <c r="AR324"/>
  <c r="AR437"/>
  <c r="AR426"/>
  <c r="AR410"/>
  <c r="AR428"/>
  <c r="AR344"/>
  <c r="AR390"/>
  <c r="AR238"/>
  <c r="AR219"/>
  <c r="AR372"/>
  <c r="AR541"/>
  <c r="AR213"/>
  <c r="AR256"/>
  <c r="AR218"/>
  <c r="AR337"/>
  <c r="AR414"/>
  <c r="AR498"/>
  <c r="AR291"/>
  <c r="AR363"/>
  <c r="AR407"/>
  <c r="AR232"/>
  <c r="AR221"/>
  <c r="AR246"/>
  <c r="AR243"/>
  <c r="AR521"/>
  <c r="AR223"/>
  <c r="AR427"/>
  <c r="AR420"/>
  <c r="AR216"/>
  <c r="AR327"/>
  <c r="AR240"/>
  <c r="AR445"/>
  <c r="AR358"/>
  <c r="AR417"/>
  <c r="AR386"/>
  <c r="AR397"/>
  <c r="AR419"/>
  <c r="AR421"/>
  <c r="AR447"/>
  <c r="AR275"/>
  <c r="AR211"/>
  <c r="AR280"/>
  <c r="AR345"/>
  <c r="AR312"/>
  <c r="AR405"/>
  <c r="AR209"/>
  <c r="AR272"/>
  <c r="AR214"/>
  <c r="AR302"/>
  <c r="AR550"/>
  <c r="AR285"/>
  <c r="AR233"/>
  <c r="AR252"/>
  <c r="AR234"/>
  <c r="AR300"/>
  <c r="AR297"/>
  <c r="AR355"/>
  <c r="AR336"/>
  <c r="AR306"/>
  <c r="AR340"/>
  <c r="AR396"/>
  <c r="AR400"/>
  <c r="AR215"/>
  <c r="AR239"/>
  <c r="AR263"/>
  <c r="AR271"/>
  <c r="AR201"/>
  <c r="AR199"/>
  <c r="AR264"/>
  <c r="AR225"/>
  <c r="AR249"/>
  <c r="AR265"/>
  <c r="AR224"/>
  <c r="AR270"/>
  <c r="AR212"/>
  <c r="AR255"/>
  <c r="AR289"/>
  <c r="AR332"/>
  <c r="AR320"/>
  <c r="AR321"/>
  <c r="AR347"/>
  <c r="AR330"/>
  <c r="AR371"/>
  <c r="AR368"/>
  <c r="AR357"/>
  <c r="AR409"/>
  <c r="AR505"/>
  <c r="AR440"/>
  <c r="AR512"/>
  <c r="AR376"/>
  <c r="AR435"/>
  <c r="AR394"/>
  <c r="AR395"/>
  <c r="AR433"/>
  <c r="AR432"/>
  <c r="AR384"/>
  <c r="AR401"/>
  <c r="AR377"/>
  <c r="AR406"/>
  <c r="AR202"/>
  <c r="AR220"/>
  <c r="AR217"/>
  <c r="AR250"/>
  <c r="AR260"/>
  <c r="AR222"/>
  <c r="AR262"/>
  <c r="AR292"/>
  <c r="AR281"/>
  <c r="AR286"/>
  <c r="AR309"/>
  <c r="AR287"/>
  <c r="AR313"/>
  <c r="AR339"/>
  <c r="AR322"/>
  <c r="AR353"/>
  <c r="AR375"/>
  <c r="AR444"/>
  <c r="AR412"/>
  <c r="AR402"/>
  <c r="AR526"/>
  <c r="AR537"/>
  <c r="AR381"/>
  <c r="AR374"/>
  <c r="AR387"/>
  <c r="AR434"/>
  <c r="AR389"/>
  <c r="AR365"/>
  <c r="AR411"/>
  <c r="AR205"/>
  <c r="AR207"/>
  <c r="AR241"/>
  <c r="AR257"/>
  <c r="AR273"/>
  <c r="AR226"/>
  <c r="AR278"/>
  <c r="AR242"/>
  <c r="AR284"/>
  <c r="AR346"/>
  <c r="AR305"/>
  <c r="AR290"/>
  <c r="AR295"/>
  <c r="AR329"/>
  <c r="AR314"/>
  <c r="AR348"/>
  <c r="AR359"/>
  <c r="AR360"/>
  <c r="AR366"/>
  <c r="AR403"/>
  <c r="AR553"/>
  <c r="AR465"/>
  <c r="K159" i="1"/>
  <c r="N159" s="1"/>
  <c r="K160"/>
  <c r="N160" s="1"/>
  <c r="K158"/>
  <c r="N158" s="1"/>
  <c r="K93"/>
  <c r="N93" s="1"/>
  <c r="K95"/>
  <c r="N95" s="1"/>
  <c r="K94"/>
  <c r="N94" s="1"/>
</calcChain>
</file>

<file path=xl/comments1.xml><?xml version="1.0" encoding="utf-8"?>
<comments xmlns="http://schemas.openxmlformats.org/spreadsheetml/2006/main">
  <authors>
    <author>Autor</author>
  </authors>
  <commentList>
    <comment ref="C1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tiene costo de 10+1 mirar gbp para presupuesto
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autorizo pablo por skype el 05-02-2025 483500
y despues lo baje a 463500 el 31-3 no dijo que si.. Pero bueno el que calla otorga
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10+1 mirar gbp para presupuesto
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ojo costo de 10+1
mirar gbp para presupuesto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 + 1 mirar gbp para presupuesto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10+1 consultar gbp para costo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10+1 ver gbp para presupuesto
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pata ML 504050
en gbp real 535000</t>
        </r>
      </text>
    </comment>
    <comment ref="C5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autorizado 7-4 a las 19:26 skype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GBP LAB500</t>
        </r>
      </text>
    </comment>
    <comment ref="C10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costo gbp 177505.79
rebajado para ml a 160000 aut skipe 7/4 11:15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costo gbp 192000
pablo whatsapp 20/4 20:44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gbp 192000
pablo whatsapp 20/4 20:44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aut 7-03 por skipe 11:20am
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acordado con pablo 14-3 a las 12hs por skype</t>
        </r>
      </text>
    </comment>
    <comment ref="C17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pablo autorizo el 5/02/2025 por skype
</t>
        </r>
      </text>
    </comment>
  </commentList>
</comments>
</file>

<file path=xl/sharedStrings.xml><?xml version="1.0" encoding="utf-8"?>
<sst xmlns="http://schemas.openxmlformats.org/spreadsheetml/2006/main" count="4525" uniqueCount="1524">
  <si>
    <t>CODIGO</t>
  </si>
  <si>
    <t>DESCRIPCION</t>
  </si>
  <si>
    <t>CATEGORIA</t>
  </si>
  <si>
    <t>MARCA</t>
  </si>
  <si>
    <t>LAB544</t>
  </si>
  <si>
    <t>AIRE ACONDICIONADO ALASKA 3450W F/C ASE35WCCS PNB045525  EAN:  7796885455266</t>
  </si>
  <si>
    <t>Aires acondicionados</t>
  </si>
  <si>
    <t>Alaska</t>
  </si>
  <si>
    <t>TV121</t>
  </si>
  <si>
    <t>TV LED SMART 50" RCA C50AND-F ANDROID EAN 7796941250859</t>
  </si>
  <si>
    <t>Televisores</t>
  </si>
  <si>
    <t>Rca</t>
  </si>
  <si>
    <t>LAB80AB</t>
  </si>
  <si>
    <t>LAVARROPAS CARGA FRONTAL WNQ80AB 8KG BLANCO  WHIRLPOOL  EAN:  7797750979924</t>
  </si>
  <si>
    <t>Lavarropas</t>
  </si>
  <si>
    <t>Whirlpool</t>
  </si>
  <si>
    <t>LAB0038</t>
  </si>
  <si>
    <t>MICROONDAS HITACHI HITPLUS CM256DG-F 25L EAN 7796941130038</t>
  </si>
  <si>
    <t>Microondas</t>
  </si>
  <si>
    <t>Hitachi</t>
  </si>
  <si>
    <t>TV2840</t>
  </si>
  <si>
    <t>TV LED 55" SHARP 4T-C55FL6L GVTPNE 40284 EAN 7796885402840</t>
  </si>
  <si>
    <t>SHARP</t>
  </si>
  <si>
    <t>LAB205</t>
  </si>
  <si>
    <t>LAVARROPAS DREAN NEXT 6.06 ECO 6 KILOS 600RPM EAN:  7795473028721</t>
  </si>
  <si>
    <t>Drean</t>
  </si>
  <si>
    <t>LAB129</t>
  </si>
  <si>
    <t>BATIDORA PLANETARIA POWERMIX  AB910 ROJO  LILIANA   EAN: 7793862007548</t>
  </si>
  <si>
    <t xml:space="preserve">Pequeños Electrodomesticos </t>
  </si>
  <si>
    <t>Liliana</t>
  </si>
  <si>
    <t>TV635</t>
  </si>
  <si>
    <t>TV LED TCL 55" L55P635 UHD EAN 7796941329098</t>
  </si>
  <si>
    <t>Tcl</t>
  </si>
  <si>
    <t>TV261</t>
  </si>
  <si>
    <t>TV 32" BGH B3222S5A PNB040261 EAN:  7796885402611</t>
  </si>
  <si>
    <t>Bgh</t>
  </si>
  <si>
    <t>LAB280F</t>
  </si>
  <si>
    <t>HELADERA CICLICA BLANCA HDR280F00B  DREAN  EAN:  7797102525588</t>
  </si>
  <si>
    <t>Heladeras</t>
  </si>
  <si>
    <t>LAB822</t>
  </si>
  <si>
    <t>TERMOTANQUE ELECTRICO 90 LITROS ESCORIAL  EAN:  7798013732539</t>
  </si>
  <si>
    <t>Termotanques</t>
  </si>
  <si>
    <t>Escorial</t>
  </si>
  <si>
    <t>LAB894</t>
  </si>
  <si>
    <t>FREEZER HORIZONTAL 414 LITROS WHB42D2 WHIRLPOOL  EAN: 7891129536449</t>
  </si>
  <si>
    <t>Freezer</t>
  </si>
  <si>
    <t>LAB082</t>
  </si>
  <si>
    <t>LAVARROPAS AUTOMATICO BGH CARGA FRONTAL 7KG BLANCO BWFA07W21AR -PNH179001</t>
  </si>
  <si>
    <t>LAB370F</t>
  </si>
  <si>
    <t>HELADERA DREAN CICLICA ALUMINIO C/DISPENSER HDR370F11S SILVER  EAN:  7797102525625</t>
  </si>
  <si>
    <t>LAB501</t>
  </si>
  <si>
    <t>HORNO ELECTRICO LILIANA MOD: AAO138 38L PROGRAMCOOK EAN 7793861011941</t>
  </si>
  <si>
    <t>Horno</t>
  </si>
  <si>
    <t>LAB821</t>
  </si>
  <si>
    <t>TERMOTANQUE ELECTRICO 55 LITROS ESCORIAL   EAN: 7798013732522</t>
  </si>
  <si>
    <t>LAB819</t>
  </si>
  <si>
    <t>TERMOTANQUE 80 LITROS MULTIGAS ESCORIAL  EAN:  7798013730559</t>
  </si>
  <si>
    <t>LAB925</t>
  </si>
  <si>
    <t>FREEZER VERTICAL ESLABON DE LUJO EVU22D1 142 LITROS CYCLE EAN:  7891129217485</t>
  </si>
  <si>
    <t>Eslabon de lujo</t>
  </si>
  <si>
    <t>LAB85AB</t>
  </si>
  <si>
    <t>HELADERA WRE85AB BLANCA INVERTER 588 LITROS WHIRLPOOL  EAN: 7891129557703</t>
  </si>
  <si>
    <t>LAB791</t>
  </si>
  <si>
    <t>COCINA DE GAS LICUADO ESCORIAL MOD: CANDOR S2 GL LINEA BLACK   EAN:  7798013732751</t>
  </si>
  <si>
    <t>Cocinas</t>
  </si>
  <si>
    <t>LAB113</t>
  </si>
  <si>
    <t>MICROONDAS PHILCO MPG8428N 28L DIGITAL C/GRILL EAN 7796962308423</t>
  </si>
  <si>
    <t>Philco</t>
  </si>
  <si>
    <t>LAB789</t>
  </si>
  <si>
    <t>COCINA DE GAS LICUADO ESCORIAL CANDOR S2 GL BLANCA EAN:  7798013732591</t>
  </si>
  <si>
    <t>CALE1150</t>
  </si>
  <si>
    <t>ESTUFA INFRAROJA  STI080 800W 2 VELAS STAR-TRAK  EAN:  798185861150</t>
  </si>
  <si>
    <t>Estufas y Calefactores Eléctricos</t>
  </si>
  <si>
    <t>Star-trak</t>
  </si>
  <si>
    <t>LABW26</t>
  </si>
  <si>
    <t>FREEZER VERTICAL WHIRLPOOL MODELO COMERCIAL WVU27D2 EAN:  7891129556812</t>
  </si>
  <si>
    <t>LAB851</t>
  </si>
  <si>
    <t>HORNO ELECTRICO FACILCOOK 32 LTS AO132 LILIANA EAN: 7793862011200</t>
  </si>
  <si>
    <t>horno</t>
  </si>
  <si>
    <t>LAB3055</t>
  </si>
  <si>
    <t>COCINA ESCORIAL MASTER S2 BLANCA  CLASSIC GAS NATURAL  EAN:  7798013733055</t>
  </si>
  <si>
    <t>LAB086</t>
  </si>
  <si>
    <t>COCINA ESCORIAL MASTER S2 NEGRA  CLASSIC GAS LICUADO  EAN:  7798013733086</t>
  </si>
  <si>
    <t>LAB3056</t>
  </si>
  <si>
    <t>COCINA ESCORIAL MASTER S2 BLANCA  CLASSIC GAS LICUADO  EAN:  7798013733062</t>
  </si>
  <si>
    <t>LAB790</t>
  </si>
  <si>
    <t>COCINA DE GAS NATURAL CANDOR S2 GN LINEA BLACK  ESCORIAL   EAN:  7798013732744</t>
  </si>
  <si>
    <t>LAB1506</t>
  </si>
  <si>
    <t>HELADERA WHIRLPOOL WRM56D2 462L EVOX EAN 7891129521506</t>
  </si>
  <si>
    <t>LAB079</t>
  </si>
  <si>
    <t>COCINA ESCORIAL MASTER S2 NEGRA  CLASSIC GAS NATURAL -EAN 7798013733079</t>
  </si>
  <si>
    <t>TV061</t>
  </si>
  <si>
    <t>TV SMART 32" TELEFUNKEN TK3223H5 PNE040278 EAN 7796885402789</t>
  </si>
  <si>
    <t>Telefunken</t>
  </si>
  <si>
    <t>LAB56HK</t>
  </si>
  <si>
    <t>HELADERA TRM56HKDIM TOP MOUNT INOX 450 LITROS ARISTON  EAN:  7891129537699</t>
  </si>
  <si>
    <t>ARISTON</t>
  </si>
  <si>
    <t>LAB56HB</t>
  </si>
  <si>
    <t>HELADERA TRM56HBDIM TOP MOUNT BLANCA 450 LITROS ARISTON EAN:  7891129537682</t>
  </si>
  <si>
    <t>LAB636</t>
  </si>
  <si>
    <t>HORNO ELECTRICO BGH BHE30M23N 30L PNH048327 EAN: 7796885483276</t>
  </si>
  <si>
    <t>LAB588L</t>
  </si>
  <si>
    <t>HELADERA WRE85AK INVERTER INOXIDABLE 588 LITROS WHIRLPOOL  EAN:  7891129557666</t>
  </si>
  <si>
    <t>LAB788</t>
  </si>
  <si>
    <t>COCINA DE GAS NATURAL CANDOR S2 GN BLANCA   ESCORIAL  EAN:  7798013732584</t>
  </si>
  <si>
    <t>GAMA9449</t>
  </si>
  <si>
    <t>COJIN MASAJEADOR SHIATSU MULTIFUNCION PM-540 GAMA  EAN:  8023277099449</t>
  </si>
  <si>
    <t xml:space="preserve">Cuidado personal </t>
  </si>
  <si>
    <t>Gama</t>
  </si>
  <si>
    <t>TV4322</t>
  </si>
  <si>
    <t>SMART TV LED 43" BGH B4322FS5A PNE040262 EAN 77969885402628</t>
  </si>
  <si>
    <t>LAB856</t>
  </si>
  <si>
    <t>LAVAVAJILLA WHIRLPOOL WLV14BY25Z - 14 CUBIERTOS BLANCO EAN:  8003437234477</t>
  </si>
  <si>
    <t>Lavavajillas</t>
  </si>
  <si>
    <t>LAB845</t>
  </si>
  <si>
    <t>TERMOTANQUE 45 LITROS MULTIGAS ESCORIAL  EAN:  7798013730542</t>
  </si>
  <si>
    <t>LAB844</t>
  </si>
  <si>
    <t>COCINA ESCORIAL PALACE CRISTAL BLACK LX S2 GAS LICUADO EAN:  7798013732638</t>
  </si>
  <si>
    <t>LAB820</t>
  </si>
  <si>
    <t>TERMOTANQUE 120 LITROS MULTIGAS ESCORIAL  EAN:  7798013730566</t>
  </si>
  <si>
    <t>LAB2191</t>
  </si>
  <si>
    <t>BATIDORA DE MANO + BATIDOR HB1100X2AR1 MIDEA  EAN:  7797087512191</t>
  </si>
  <si>
    <t>Midea</t>
  </si>
  <si>
    <t>CALE0894</t>
  </si>
  <si>
    <t>ESTUFA ALOGENA STH125 1200W 3 VELAS STAR-TRAK  EAN:  7798185860894</t>
  </si>
  <si>
    <t>CALE1699</t>
  </si>
  <si>
    <t>CALOVENTOR BLACKSUN CCCFH450 LILIANA  EAN:  7793862011699</t>
  </si>
  <si>
    <t>LAB824</t>
  </si>
  <si>
    <t>COCINA ESCORIAL PALACE CRISTAL BLACK LX S2 GAS NATURAL -EAN 7798013732621</t>
  </si>
  <si>
    <t>LAB3221</t>
  </si>
  <si>
    <t>HORNO ELECTRICO BGH BHE35S22A 35L PNH048322 EAN: 7796885483221</t>
  </si>
  <si>
    <t>LAB3093</t>
  </si>
  <si>
    <t>COCINA ESCORIAL MASTER STYLE BLANCA MULTIGAS -EAN:  7798013733093</t>
  </si>
  <si>
    <t>TV2857</t>
  </si>
  <si>
    <t>TV LED 65" SHARP 4T-C65FL6L GVTPNE 40285 EAN 7796885402857</t>
  </si>
  <si>
    <t>LAB9955</t>
  </si>
  <si>
    <t>LAVARROPAS WHIRLPOOL WNQ90AS 9 KG TITANIUN EAN:  7797750979955</t>
  </si>
  <si>
    <t>LAB832</t>
  </si>
  <si>
    <t>COCINA ESCORIAL PALACE CRISTAL BLANCA LX S2 GAS NATURAL EAN 7798013732607</t>
  </si>
  <si>
    <t>LAB44AK</t>
  </si>
  <si>
    <t>HELADERA TRE44AKDIM INVERTER BOTTOM INOX 397LITROS ARISTON  EAN:  7891129539594</t>
  </si>
  <si>
    <t>TV99</t>
  </si>
  <si>
    <t>TV SMART BGH 50" ANDROID B5023US6G PNE040275 EAN: 7796885402758</t>
  </si>
  <si>
    <t>LAB2665</t>
  </si>
  <si>
    <t>HORNO ELECTRICO LILIANA TURBOCOOK AO460 46L EAN:  7793862012665</t>
  </si>
  <si>
    <t>CAR434</t>
  </si>
  <si>
    <t>CARTUCHO ALTERNATIVO EPSON T196 MAGENTA  GLOBAL  EAN:  NO TIENE</t>
  </si>
  <si>
    <t>Cartuchos de Tinta Original</t>
  </si>
  <si>
    <t>Global</t>
  </si>
  <si>
    <t>LAB861</t>
  </si>
  <si>
    <t>HELADERA RT35K5532SL 362 LITROS SILVER INVERTER INOXIDABLE SAMSUNG  EAN:  8806088534831</t>
  </si>
  <si>
    <t>Samsung</t>
  </si>
  <si>
    <t>CAB5661</t>
  </si>
  <si>
    <t>CABLE UTP CAT5E PACH CORD 0.5M  NETMAK  EAN:  7792641880044</t>
  </si>
  <si>
    <t>Cables</t>
  </si>
  <si>
    <t>Netmak</t>
  </si>
  <si>
    <t>LAB729</t>
  </si>
  <si>
    <t>ASPIRADORA ROBOT W300 WINCO   EAN:  4511413404164</t>
  </si>
  <si>
    <t>Winco</t>
  </si>
  <si>
    <t>LAB3030</t>
  </si>
  <si>
    <t>HORNO ELECTRICO BGH BHE55M19N 55L PNH048303 EAN: 7796885483030</t>
  </si>
  <si>
    <t>LAB3610</t>
  </si>
  <si>
    <t>BATIDORA DE MANO Y PEDESTAL HM3610 3.7L BLANCA OSTER  EAN:  053891143936</t>
  </si>
  <si>
    <t>Oster</t>
  </si>
  <si>
    <t>LAB09R3</t>
  </si>
  <si>
    <t>HELADERA WHIRLPOOL WRA09R3 RETRO 76 LITROS ROJA EAN:  7891129529823</t>
  </si>
  <si>
    <t>CAR289</t>
  </si>
  <si>
    <t>CARTUCHO ALTERNATIVO EPSON T1333 MAGENTA  GLOBAL  EAN:  NO TIENE</t>
  </si>
  <si>
    <t>TLC26</t>
  </si>
  <si>
    <t>CABLE USB A MICRO USB 0.25 METROS  TL-USBMUSB025  T-LINE  EAN: NO TIENE</t>
  </si>
  <si>
    <t>Tline</t>
  </si>
  <si>
    <t>LAB380S</t>
  </si>
  <si>
    <t>HELADERA DREAN HDR380N12M SILVER EAN:  7797102525731</t>
  </si>
  <si>
    <t>LAB1598</t>
  </si>
  <si>
    <t>LAVARROPAS LG INVER 8.5KG 1400RPM WM8516WE6 BLANCO EAN 7790653061598</t>
  </si>
  <si>
    <t>Lg</t>
  </si>
  <si>
    <t>LAB581</t>
  </si>
  <si>
    <t>HORNO MICROONDAS B228DB9 28 LITROS C/ GRILL BLANCO PNH048664  BGH  EAN:  7796885486642</t>
  </si>
  <si>
    <t>LAB3109</t>
  </si>
  <si>
    <t>COCINA ESCORIAL MASTER STYLE NEGRO MULTIGAS -EAN:  7798013733109</t>
  </si>
  <si>
    <t>TV069</t>
  </si>
  <si>
    <t>TV LED SMART 32" R32AND-F ANDROID RCA  EAN:  7796941250958</t>
  </si>
  <si>
    <t>CON8020</t>
  </si>
  <si>
    <t>CONSOLA GAMING 8BITS NOGA NG-FG02 2 JOYSTICK EAN 7798137718020</t>
  </si>
  <si>
    <t>Consolas de videojuegos</t>
  </si>
  <si>
    <t>Noga</t>
  </si>
  <si>
    <t>TLC37</t>
  </si>
  <si>
    <t>CABLE HDMI A MINI HDMI 3 METROS  TL-HDMMII30  T-LINE  EAN:  NO TIENE</t>
  </si>
  <si>
    <t>LAB320F</t>
  </si>
  <si>
    <t>HELADERA DREAN CICLICA PLATEADA HDR320F00S EAN 7797102525595</t>
  </si>
  <si>
    <t>LAB2522</t>
  </si>
  <si>
    <t>FREEZER FR2522 GP HC A2 KP BRIKET  EAN:  7798003342557</t>
  </si>
  <si>
    <t>Briket</t>
  </si>
  <si>
    <t>LAB823</t>
  </si>
  <si>
    <t>COCINA ESCORIAL PALACE CRISTAL BLANCA LX S2 GAS LICUADO EAN:  7798013732614</t>
  </si>
  <si>
    <t>LAB2600</t>
  </si>
  <si>
    <t>AIRE ACONDICIONADO TACA-2600 F/C 2236 FRIGORIAS BLANCO 220V TCL  EAN:  7796941323393</t>
  </si>
  <si>
    <t>LAB3207</t>
  </si>
  <si>
    <t>HORNO ELECTRICO BGH BHE17M20N 20L PNH048320 EAN: 7796885483207</t>
  </si>
  <si>
    <t>Bestway</t>
  </si>
  <si>
    <t>LAB12K2</t>
  </si>
  <si>
    <t>HELADERA WHIRLPOOL WRX12K2 117L EAN:  7891129530201</t>
  </si>
  <si>
    <t>ACC938</t>
  </si>
  <si>
    <t>TERMOMETRO INFRARROJO JXB-178  BERRCOM  EAN:  6947656112739</t>
  </si>
  <si>
    <t>Termómetros</t>
  </si>
  <si>
    <t>Berrcom</t>
  </si>
  <si>
    <t>MOT99</t>
  </si>
  <si>
    <t>MOTHER E1-6010 CON CPU INCORPORADO AMD GIGABYTE  EAN:  4719331808761</t>
  </si>
  <si>
    <t>Motherboards</t>
  </si>
  <si>
    <t>Gigabyte</t>
  </si>
  <si>
    <t>CALE1668</t>
  </si>
  <si>
    <t>CALEFACTOR RADIANTE FIBRA CARBONO CP2203 LILIANA  EAN:  7793862011668</t>
  </si>
  <si>
    <t>UPS16</t>
  </si>
  <si>
    <t>UPS TOWER +EST 2500 APTO GE</t>
  </si>
  <si>
    <t>Estabilizadores y UPS</t>
  </si>
  <si>
    <t>Atomlux</t>
  </si>
  <si>
    <t>PAD36</t>
  </si>
  <si>
    <t>PAD MOUSE GEL BLUE NM-PGEL-B NETMAK  EAN:  0700306603003</t>
  </si>
  <si>
    <t>PAD MOUSE</t>
  </si>
  <si>
    <t>GAMA0623</t>
  </si>
  <si>
    <t>BALANZA DE BAÑO FIT ULTRA GAMA  EAN:  8023277130623</t>
  </si>
  <si>
    <t>GAMA5874</t>
  </si>
  <si>
    <t>BALANZA DE VIDRIO SCG-430 GAMA  EAN:  8023277105874</t>
  </si>
  <si>
    <t>PAD37</t>
  </si>
  <si>
    <t>PAD MOUSE GEL RED NM-PGEL-R NETMAK  EAN:  0700306602990</t>
  </si>
  <si>
    <t>LAB846</t>
  </si>
  <si>
    <t>TERMOTANQUE GEISER 120 LITROS GAS NATURAL ESCORIAL  EAN:  7798013732577</t>
  </si>
  <si>
    <t>GAMA9502</t>
  </si>
  <si>
    <t>PLANCHITA CP 14 LED DUAL PLATE GOLD GAMA  EAN:  8023277149502</t>
  </si>
  <si>
    <t>AURI1650N</t>
  </si>
  <si>
    <t>AURICULAR NG-1650 NEGRO NOGANET  EAN:  7798137719201</t>
  </si>
  <si>
    <t>Auriculares</t>
  </si>
  <si>
    <t>Noganet</t>
  </si>
  <si>
    <t>FUB1240</t>
  </si>
  <si>
    <t>BATERIA FUB-1240 12V 4.0 A  FORZA  EAN:  798302201804</t>
  </si>
  <si>
    <t>Cargadores</t>
  </si>
  <si>
    <t>Forza</t>
  </si>
  <si>
    <t>CD01</t>
  </si>
  <si>
    <t>CD VIRGEN BULK X50 UNIDADES 700MB 52X GLOBAL</t>
  </si>
  <si>
    <t>CDs y DVDs Vírgenes</t>
  </si>
  <si>
    <t>TWINS2N</t>
  </si>
  <si>
    <t>AURICULARES BT  TWINS NG-BTWINS2 NEGRO NOGANET  EAN:  7798137714794</t>
  </si>
  <si>
    <t>CARRY5</t>
  </si>
  <si>
    <t>CARRY DISK EXTERNO P/SSD M2 SATA/NVME TIPO C  NETMAK  EAN:  0700306603690</t>
  </si>
  <si>
    <t>Discos rígidos y SSD</t>
  </si>
  <si>
    <t>GAMA6932</t>
  </si>
  <si>
    <t>BALANZA DE BAÑO SCF-2000 GAMA  EAN:  8023277106932</t>
  </si>
  <si>
    <t>LAB882</t>
  </si>
  <si>
    <t>BATIDORA PLANETARIA LILIANA AAB700 SPEEDCHEF EAN:  7793862009924</t>
  </si>
  <si>
    <t>TLC47</t>
  </si>
  <si>
    <t>CABLE USB PARA IMPRESORA 5 METROS TL-PRINT5   T-LINE</t>
  </si>
  <si>
    <t>GAMA9380</t>
  </si>
  <si>
    <t>PLANCHITA ELEGANCE LED PTC GOLD AF GAMA  EAN:  8023277149380</t>
  </si>
  <si>
    <t>LAB0979</t>
  </si>
  <si>
    <t>VENTILADOR DE PIE GIRATORIO 14" STPG14  STAR-TRAK EAN:  7798185860979</t>
  </si>
  <si>
    <t>Ventiladores</t>
  </si>
  <si>
    <t>CALE20</t>
  </si>
  <si>
    <t>CALOVENTOR SOLEIL 750/1500W COLOR NEGRO CPTC550 LILIANA  EAN:  7793862008156</t>
  </si>
  <si>
    <t>LAB6734</t>
  </si>
  <si>
    <t>HORNO MICROONDAS DAEWO D120M 20L MANUAL PNH048673 EAN 7796885486734</t>
  </si>
  <si>
    <t>Daewoo</t>
  </si>
  <si>
    <t>CALE39</t>
  </si>
  <si>
    <t>CALOVENTOR CFH510 DUAL HOT COLOR BLANCO LILIANA  EAN:  7793862009696</t>
  </si>
  <si>
    <t>CALE65</t>
  </si>
  <si>
    <t>CONVECTOR E-544 2000 WTS BLANCO  EIFFEL   EAN:  7798131920467</t>
  </si>
  <si>
    <t>Eiffel</t>
  </si>
  <si>
    <t>CAR168</t>
  </si>
  <si>
    <t>CARTUCHO ORIGINAL EPSON 196 CYAN  EAN:  010343902329</t>
  </si>
  <si>
    <t>Epson</t>
  </si>
  <si>
    <t>CAR290</t>
  </si>
  <si>
    <t xml:space="preserve">CARTUCHO ALTERNATIVO T1334 AMARILLO EPSON GLOBAL </t>
  </si>
  <si>
    <t>CAR236</t>
  </si>
  <si>
    <t>CARTUCHO ALTERNATIVO EPSON T0733 MAGENTA  GLOBAL  EAN:  NO TIENE</t>
  </si>
  <si>
    <t>AURI918RJ</t>
  </si>
  <si>
    <t>AURICULAR BT C/VINCHA ROJO NG-918BT NOGANET EAN 7798137719645</t>
  </si>
  <si>
    <t>CAR621</t>
  </si>
  <si>
    <t>CARTUCHO ALTERNATIVO EPSON T296 CYAN  GLOBAL  EAN:  NO TIENE</t>
  </si>
  <si>
    <t>ACC2485</t>
  </si>
  <si>
    <t>SMARTWATCH NOGA NG-SW09 NEGRO EAN 7798137722485</t>
  </si>
  <si>
    <t>Smartwatch</t>
  </si>
  <si>
    <t>GAMA6505</t>
  </si>
  <si>
    <t>BALANZA DE BAÑO SCF-5000 GAMA  EAN:  8023277106505</t>
  </si>
  <si>
    <t>ACC0511</t>
  </si>
  <si>
    <t>RELOJ SMARTWATCH NG-SW04 AMARILLO NOGANET EAN:  7798137720511</t>
  </si>
  <si>
    <t>LAB1068</t>
  </si>
  <si>
    <t>TURBO VENTILADOR STTG31-14 14" STAR-TRAK EAN:  7798185861068</t>
  </si>
  <si>
    <t>CAB12</t>
  </si>
  <si>
    <t>CABLE POWER FUENTE NM-C45 220V 1.5 METROS  NETMAK   EAN:  NO TIENE</t>
  </si>
  <si>
    <t>CAB369</t>
  </si>
  <si>
    <t>CABLE VGA M/M NM-C18 10 METROS NETMAK   EAN:  7792641882208</t>
  </si>
  <si>
    <t>AURI918R</t>
  </si>
  <si>
    <t>AURICULAR BT C/VINCHA ROSA NG-918BT NOGA EAN 7798137715487</t>
  </si>
  <si>
    <t>AURI1700N</t>
  </si>
  <si>
    <t>AURICULAR NG-1700 NEGRO NOGANET  EAN:  7798137719232</t>
  </si>
  <si>
    <t>GAMA0649</t>
  </si>
  <si>
    <t>SECADOR DE PELO GAMA VIAVENETO BLACK ION EAN:  8023277110649</t>
  </si>
  <si>
    <t>GAMA17</t>
  </si>
  <si>
    <t>PLANCHITA DE PELO GAMA CP14 DIGITAL DUAL PLATE 4D - 450°F/ 230° C -EAN:  8023277143418</t>
  </si>
  <si>
    <t>TALT26</t>
  </si>
  <si>
    <t>TONER ALT 533/413/383 UNIV MAG</t>
  </si>
  <si>
    <t>Toner Alternativo</t>
  </si>
  <si>
    <t>Cargar una Marca</t>
  </si>
  <si>
    <t>CAR228</t>
  </si>
  <si>
    <t>CARTUCHO ORIGINAL 60XL NEGRO CC641WL HP EAN:  883585983186</t>
  </si>
  <si>
    <t>Hp</t>
  </si>
  <si>
    <t>AURI1782</t>
  </si>
  <si>
    <t>AURICULAR IN EAR NG-GL1782 NOGANET  EAN: 7798137711595</t>
  </si>
  <si>
    <t>CAR900</t>
  </si>
  <si>
    <t>CARTUCHO ALTERNATIVO T117 NEGRO  GLOBAL  EAN:  NO TIENE</t>
  </si>
  <si>
    <t>ACC2508</t>
  </si>
  <si>
    <t>SMARTWATCH NOGA NG-SW09 AZUL EAN 7798137722508</t>
  </si>
  <si>
    <t>ACC2515</t>
  </si>
  <si>
    <t>SMARTWATCH NOGA NG-SW09 GRIS EAN 7798137722515</t>
  </si>
  <si>
    <t>Acer</t>
  </si>
  <si>
    <t>GAMA1050</t>
  </si>
  <si>
    <t>SECADOR DE PELO G-EVO EVOLUZIONE 3800 TIT ION GAMA  EAN:  8023277101050</t>
  </si>
  <si>
    <t>TIN504C</t>
  </si>
  <si>
    <t>BOTELLA TINTA ORIGINAL 504 CYAN  EPSON  EAN:  010343938755</t>
  </si>
  <si>
    <t>TINTAS</t>
  </si>
  <si>
    <t>CALE03</t>
  </si>
  <si>
    <t>PLASMA VITROCERAMICO 1000W ENERGY SAFE /BLANCO-</t>
  </si>
  <si>
    <t>Energysafe</t>
  </si>
  <si>
    <t>CALE36</t>
  </si>
  <si>
    <t>CONVECTOR E-544 2000 WTS ROJO EIFFEL  EAN:  7798131920467</t>
  </si>
  <si>
    <t>PIL38</t>
  </si>
  <si>
    <t>BATERIA DE LITIO NM-CR2032 BLISTER X5 NETMAK  EAN:  0700306601498</t>
  </si>
  <si>
    <t>Pilas</t>
  </si>
  <si>
    <t>LAB3283</t>
  </si>
  <si>
    <t>HORNO ELECTRICO BGH BHE40M23N 40L PNH048328 EAN: 7796885483283</t>
  </si>
  <si>
    <t>LAB800</t>
  </si>
  <si>
    <t>TURBO VENTILADOR INDUSTRIAL 32" VTI32 LILIANA  EAN:  7793862011088</t>
  </si>
  <si>
    <t>CAR234</t>
  </si>
  <si>
    <t>CARTUCHO ALTERNATIVO T0731N NEGRO EPSON GLOBAL</t>
  </si>
  <si>
    <t>TLC35</t>
  </si>
  <si>
    <t>CABLE HDMI A VGA 1.5 METROS  TL-HDMIVGA  T-LINE  EAN:  NO TIENE</t>
  </si>
  <si>
    <t>TLC14</t>
  </si>
  <si>
    <t>CABLE MINI PLUG 3.5 M/M A 2 RCA 1.8 METROS TL-MP2RCA18  T-LINE</t>
  </si>
  <si>
    <t>UPS15</t>
  </si>
  <si>
    <t>UPS ATOMLUX MOD: UPS500TOWER TOWER+ESTABILIZACOR CON SOFT500VA</t>
  </si>
  <si>
    <t>CAR623</t>
  </si>
  <si>
    <t>CARTUCHO ALTERNATIVO EPSON T296 AMARILLO  GLOBAL  EAN:  NO TIENE</t>
  </si>
  <si>
    <t>TON750</t>
  </si>
  <si>
    <t>CARTUCHO TONER ALTERNATIVO 750 BROTHER  GLOBAL  EAN:  NO TIENE</t>
  </si>
  <si>
    <t>AURI1783</t>
  </si>
  <si>
    <t>AURICULAR IN EAR FULL LED NG-1783 NOGANET  EAN: 7798137711601</t>
  </si>
  <si>
    <t>CAR358</t>
  </si>
  <si>
    <t>CARTUCHO ALTERNATIVO HP 920XL NEGRO EVERTEC</t>
  </si>
  <si>
    <t>Evertec</t>
  </si>
  <si>
    <t>CARG734</t>
  </si>
  <si>
    <t>CARGADOR INALAMBRICO ATRIL QI CAR-011  INTCO  EAN:  NO TIENE</t>
  </si>
  <si>
    <t>Intco</t>
  </si>
  <si>
    <t>CAM22</t>
  </si>
  <si>
    <t>CAMARA INSTAX MINI 9 AZUL FUJIFILM  EAN:  074101033090</t>
  </si>
  <si>
    <t>Camaras</t>
  </si>
  <si>
    <t>Fujifilm</t>
  </si>
  <si>
    <t>CAR14</t>
  </si>
  <si>
    <t>CARTUCHO ALTERNATIVO HP 93 COLOR GLOBAL</t>
  </si>
  <si>
    <t>ACC0504</t>
  </si>
  <si>
    <t>RELOJ SMARTWATCH NG-SW04 CELESTE NOGANET  EAN:  7798137720504</t>
  </si>
  <si>
    <t>CALE12</t>
  </si>
  <si>
    <t>TURBOFORZADOR INFRARROJO RAPIHOT CIGF200 BLANCO LILIANA  EAN:  7793862008194</t>
  </si>
  <si>
    <t>CALE1174BLANCO</t>
  </si>
  <si>
    <t>CALOVENTOR 2 POCISIONES BLANCO STC122-B  STAR-TRAK  EAN:  7798185861174</t>
  </si>
  <si>
    <t>AURI1700B</t>
  </si>
  <si>
    <t>AURICULAR NG-1700 BLANCO NOGANET  EAN:  7798137719249</t>
  </si>
  <si>
    <t>ACC208</t>
  </si>
  <si>
    <t>PROTECTOR DE TENSION P1000@ ATOMLUX  EAN:  7796682000324</t>
  </si>
  <si>
    <t>GLADIUS</t>
  </si>
  <si>
    <t>PAD MOUSE GLADIUS NETMAK  EAN:  0700306602402</t>
  </si>
  <si>
    <t>CAR142</t>
  </si>
  <si>
    <t>CARTUCHO ALTERNATIVO HP 75XL COLOR  GLOBAL  EAN:  NO TIENE</t>
  </si>
  <si>
    <t>TONER380</t>
  </si>
  <si>
    <t>TONER ALTERNATIVO 530A-410A-380A UNIVERSAL GLOBAL</t>
  </si>
  <si>
    <t>CAR319</t>
  </si>
  <si>
    <t>CARTUCHO ORIGINAL 133 MAGENTA  EPSON  EAN:  010343876958</t>
  </si>
  <si>
    <t>CAR318</t>
  </si>
  <si>
    <t>CARTUCHO ORIGINAL EPSON 133 CYAN  EAN:  010343876941</t>
  </si>
  <si>
    <t>CARG735</t>
  </si>
  <si>
    <t>CARGADOR INALAMBRICO CAR-39  INTCO  EAN:  NO TIENE</t>
  </si>
  <si>
    <t>LAB0962</t>
  </si>
  <si>
    <t>VENTILADOR DE PIE STPG20 20" STAR-TRAK EAN:  7798185860962</t>
  </si>
  <si>
    <t>TP1583</t>
  </si>
  <si>
    <t>ACCESS POINT CPE220 OUTDOOR 12DBI TP-LINK  EAN:  6935364091583</t>
  </si>
  <si>
    <t>Routers</t>
  </si>
  <si>
    <t>Tplink</t>
  </si>
  <si>
    <t>LAB1120</t>
  </si>
  <si>
    <t>VENTILADOR GIRATORIO STG41-14 14"  STAR-TRAK EAN:  7798185861020</t>
  </si>
  <si>
    <t>PAD49</t>
  </si>
  <si>
    <t>MOUSE PAD RGB NM-LUMINOSA  NETMAK  EAN:  700306602440</t>
  </si>
  <si>
    <t>Mouse</t>
  </si>
  <si>
    <t>AURI24B</t>
  </si>
  <si>
    <t>AURICULAR TWS BT NG-BTWINS24 BLANCO NOGANET EAN:  7798137718921</t>
  </si>
  <si>
    <t>GAMA0150</t>
  </si>
  <si>
    <t>SECADOR DE PELO G-EVO EVOLUZIONE ULTRA LIGHT RED GAMA  EAN:  8023277120150</t>
  </si>
  <si>
    <t>TLC36</t>
  </si>
  <si>
    <t>CABLE HDMI A 3 RCA 1.5 METROS TL-HDMIRCA  T-LINE</t>
  </si>
  <si>
    <t>FUE05</t>
  </si>
  <si>
    <t>FUENTE ATX 550W 24 PINS NOGANET  EAN:  NO TIENE</t>
  </si>
  <si>
    <t>Fuentes PC</t>
  </si>
  <si>
    <t>GAMA3845</t>
  </si>
  <si>
    <t>PLANCHITA BELLA LED CERAMIC SHINE GAMA  EAN:  8023277143845</t>
  </si>
  <si>
    <t>LAB1198</t>
  </si>
  <si>
    <t>VENTILADOR STP31-18 18" 3 EN 1 STAR-TRAK EAN:  7798185861198</t>
  </si>
  <si>
    <t>ARENA</t>
  </si>
  <si>
    <t>PAD MAUSE NM-ARENA NETMAK  EAN:  0700306602389</t>
  </si>
  <si>
    <t>PAD35</t>
  </si>
  <si>
    <t>PAD MOUSE GEL BLACK NM-PGEL NETMAK  EAN:  0700306603010</t>
  </si>
  <si>
    <t>LAB1075</t>
  </si>
  <si>
    <t>TURBO VENTILADOR STTG31-20 20" STAR-TRAK EAN:  7798185861075</t>
  </si>
  <si>
    <t>CALE33</t>
  </si>
  <si>
    <t>ESTUFA INFRAROJA GIRATORIA E-531 4 VELAS 1600W EIFFEL  EAN:  7798131921013</t>
  </si>
  <si>
    <t>PAR440</t>
  </si>
  <si>
    <t>PARLANTE PORTATIL BLUETOOTH LED NGL-440BT 12" USB/TF -FM MIC TWINS NOGANET  EAN: 7798137717191</t>
  </si>
  <si>
    <t>Parlantes</t>
  </si>
  <si>
    <t>TLC30</t>
  </si>
  <si>
    <t>CABLE DE RED 1 METRO TL-PATCH10  T-LINE  EAN:  NO TIENE</t>
  </si>
  <si>
    <t>CAR169</t>
  </si>
  <si>
    <t>CARTUCHO ORIGINAL EPSON 196 MAGENTA  EAN:  010343902336</t>
  </si>
  <si>
    <t>COO15</t>
  </si>
  <si>
    <t>COOLER CNPS2X AMD/1150/1151  ZALMAN  EAN:  8809213765445</t>
  </si>
  <si>
    <t>Zalman</t>
  </si>
  <si>
    <t>TALT29</t>
  </si>
  <si>
    <t>CARTUCHO TONER ALTERNATIVO HP Q6511 GLOBAL  EAN:  NO TIENE</t>
  </si>
  <si>
    <t>CARG50</t>
  </si>
  <si>
    <t>CARGADOR INALAMBRICO NG-Q03 10  NOGANET  EAN:  7798137717849</t>
  </si>
  <si>
    <t>CAR215</t>
  </si>
  <si>
    <t>CARTUCHO ORIGINAL HP 22XL COLOR  EAN:  884420013310</t>
  </si>
  <si>
    <t>CALE31</t>
  </si>
  <si>
    <t>ESTUFA HALÓGENA FIJA 2 VELAS 800W E-511  EIFFEL  EAN:  7798131920931</t>
  </si>
  <si>
    <t>CAR211</t>
  </si>
  <si>
    <t>CARTUCHO ORIGINAL 75 COLOR HP  EAN:  808736847056</t>
  </si>
  <si>
    <t>CAB500</t>
  </si>
  <si>
    <t>CABLE ALARGUE USB 2.0 1.8MT NM-C09 1.8  NETMAK   EAN:  7792641880099</t>
  </si>
  <si>
    <t>LAB1952</t>
  </si>
  <si>
    <t>CALOVENTOR 2 POCISIONES ROSA STC122-R  STAR-TRAK  EAN:  7798185861952</t>
  </si>
  <si>
    <t>CALE1938</t>
  </si>
  <si>
    <t>CALOVENTOR VERTICAL VIOLETA STC122-V  STAR-TRAK  EAN:  7798185861938</t>
  </si>
  <si>
    <t>TALT45</t>
  </si>
  <si>
    <t>CARTUCHO TONER ALTERNATIVO HP CF287A GLOBAL  EAN:  NO TIENE</t>
  </si>
  <si>
    <t>AURI90B</t>
  </si>
  <si>
    <t>AURICULAR BT IN EAR TWA-90B BLANCO AIWA  EAN:  7798111354794</t>
  </si>
  <si>
    <t>AIWA</t>
  </si>
  <si>
    <t>GAMA9601</t>
  </si>
  <si>
    <t>DEPILADORA OASIS GOLD GAMA  EAN:  8023277149601</t>
  </si>
  <si>
    <t>AURI0054</t>
  </si>
  <si>
    <t>AURICULAR NGX-BTWINS 4 GAMING ROSA  NOGANET  EAN:  7798137720054</t>
  </si>
  <si>
    <t>AURI24RJ</t>
  </si>
  <si>
    <t>AURICULAR TWS BT NG-BTWINS24 ROJO NOGANET  EAN:  7798137718914</t>
  </si>
  <si>
    <t>FIT04</t>
  </si>
  <si>
    <t>PULSERA BT FITNESS NG-SB01 NEGRO   NOGANET   EAN:  7798137714763</t>
  </si>
  <si>
    <t>TLC09</t>
  </si>
  <si>
    <t>CABLE HDMI FLAT 4K 2.5 METROS T-LINE  EAN: NO TIENE</t>
  </si>
  <si>
    <t>CAR160</t>
  </si>
  <si>
    <t>CARTUCHO ALTERNATIVO HP 93 COLOR GLOBAL EAN:  NO TIENE</t>
  </si>
  <si>
    <t>EST011</t>
  </si>
  <si>
    <t>ESTABILIZADOR DE TENSION R500@ ATOMLUX  EAN:  7796682099427</t>
  </si>
  <si>
    <t>CAR473</t>
  </si>
  <si>
    <t>CARTUCHO ORIGINAL 296 AMARILLO EPSON  EAN:  010343922020</t>
  </si>
  <si>
    <t>CALE57</t>
  </si>
  <si>
    <t>ESTUFA INFRAROJA FIJA E-533 4 VELAS 1600W  EIFFEL  EAN:  7798131921020</t>
  </si>
  <si>
    <t>AURI1650B</t>
  </si>
  <si>
    <t>AURICULAR NG-1650 BLANCO NOGANET  EAN:  7798137719218</t>
  </si>
  <si>
    <t>TRU144</t>
  </si>
  <si>
    <t>MOUSE GAMING VERTICAL REXX GXT 144  NEGRO 10000DPI  TRUST   EAN:  8713439229912</t>
  </si>
  <si>
    <t>Trust</t>
  </si>
  <si>
    <t>GAMA10</t>
  </si>
  <si>
    <t>SECADOR DE PELO MISTRAL CERAMIC ION GAMA  EAN:  8023277145726</t>
  </si>
  <si>
    <t>PAD50</t>
  </si>
  <si>
    <t>PAD MOUSE GAMER HORIZON NOGANET  EAN: 7798137718396</t>
  </si>
  <si>
    <t>TON211</t>
  </si>
  <si>
    <t>TONER ORIGINAL PB211 PANTUM  EAN: 6936358015462</t>
  </si>
  <si>
    <t>Pantum</t>
  </si>
  <si>
    <t>CEL510</t>
  </si>
  <si>
    <t>CELULAR YOLO ROJO 3G 5" QUAD CORE QUANTUM  EAN:  7798243635501</t>
  </si>
  <si>
    <t>Celulares</t>
  </si>
  <si>
    <t>Quantum</t>
  </si>
  <si>
    <t>CAR268</t>
  </si>
  <si>
    <t>CARTUCHO ALTERNATIVO HP 56 NEGRO GLOBAL  EAN:  NO TIENE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</si>
  <si>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</si>
  <si>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</si>
  <si>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</si>
  <si>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</si>
  <si>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FUN85</t>
  </si>
  <si>
    <t>FUNDA PARA TABLET CON TECLADO 7" NEGRA NETMAK  EAN:  700306601252</t>
  </si>
  <si>
    <t>Accesorios</t>
  </si>
  <si>
    <t>CAR353</t>
  </si>
  <si>
    <t>CARTUCHO ALTERNATIVO HP 564XL NEGRO EVERTEC  EAN:  6954093112734</t>
  </si>
  <si>
    <t>AURI0030</t>
  </si>
  <si>
    <t>AURICULAR NGX-BTWINS 3 NOGANET EAN:  7798137720030</t>
  </si>
  <si>
    <t>TIN673Y</t>
  </si>
  <si>
    <t>BOTELLA TINTA ORIGINAL 673 AMARILLO  EPSON  EAN:  010343888296</t>
  </si>
  <si>
    <t>CAR471</t>
  </si>
  <si>
    <t xml:space="preserve">CARTUCHO ORIGINAL T296220 CYAN EPSON  EAN: </t>
  </si>
  <si>
    <t>CAB361</t>
  </si>
  <si>
    <t>CABLE VGA M/M NM-C18 5MT NETMAK   EAN:  7792641882192</t>
  </si>
  <si>
    <t>EST500</t>
  </si>
  <si>
    <t>ESTABILIZADOR 220 VCA PROTECCION P/INTERNET H500  T-LINE  EAN:  7796682099205</t>
  </si>
  <si>
    <t>AURI8372</t>
  </si>
  <si>
    <t>AURICULAR NOGA NG-BTWINS 21 EAN 7798137718372</t>
  </si>
  <si>
    <t>TLC41</t>
  </si>
  <si>
    <t>CABLE HDMI A MINI HDMI 1.5mts</t>
  </si>
  <si>
    <t>TLC11</t>
  </si>
  <si>
    <t xml:space="preserve">CABLE VGA CON FILTRO 2 METROS T-LINE  EAN:  NO TIENE </t>
  </si>
  <si>
    <t>CARG727</t>
  </si>
  <si>
    <t>FUENTE ACER 19V 3.42A 5.5*1.7  BELSIC   EAN:  NO TIENE</t>
  </si>
  <si>
    <t>Belsic</t>
  </si>
  <si>
    <t>CAR522</t>
  </si>
  <si>
    <t>CARTUCHO ALTERNATIVO EPSON T196 MAGENTA GLOBAL  EAN:  NO TIENE</t>
  </si>
  <si>
    <t>CAB135</t>
  </si>
  <si>
    <t>ADAPTADOR VGA (H) A VGA (H)  NM-VGAH  NETMAK  EAN:  7792641881003</t>
  </si>
  <si>
    <t>Adaptadores</t>
  </si>
  <si>
    <t>GAMA3984</t>
  </si>
  <si>
    <t>RIZADOR NEW TOUR RGSTD-N 25MM GAMA   EAN:  8023277123984</t>
  </si>
  <si>
    <t>ACC106</t>
  </si>
  <si>
    <t>REPRODUCTOR MP3 PARA AUTO NG-26 NOGANET  EAN:  7798137701367</t>
  </si>
  <si>
    <t>Accesorios para Vehiculos</t>
  </si>
  <si>
    <t>DVD49</t>
  </si>
  <si>
    <t>CD PRINTABLE BULK X50 UNIDADES 700MB 52X GLOBAL</t>
  </si>
  <si>
    <t>BUL2</t>
  </si>
  <si>
    <t>CD PRINTABLE BULK X 100 UNIDADES 700MB 52X IMATION</t>
  </si>
  <si>
    <t>Imation</t>
  </si>
  <si>
    <t>LAB1682</t>
  </si>
  <si>
    <t>TOSTADORA ELECTRICA NEGRA BT-PM2BAR1 MIDEA  EAN:  7797087371682</t>
  </si>
  <si>
    <t>TIN504Y</t>
  </si>
  <si>
    <t>BOTELLA TINTA ORIGINAL EPSON 504 AMARILLA  EAN:</t>
  </si>
  <si>
    <t>CAB368</t>
  </si>
  <si>
    <t>CABLE VGA M/M NM-C18 3 METROS  NETMAK EAN:  7792641882185</t>
  </si>
  <si>
    <t>CAR147</t>
  </si>
  <si>
    <t>CARTUCHO ALTERNATIVO HP 94 NEGRO POWERTEC / EVERTEC</t>
  </si>
  <si>
    <t>FUE60</t>
  </si>
  <si>
    <t>FUENTE HUB NG-360 USB 6 PUERTOS NOGANET  EAN: 7798137712790</t>
  </si>
  <si>
    <t>CAR2061</t>
  </si>
  <si>
    <t>CARTUCHO EPSON T2061 NEGRO ORIGINAL P/ XP2101</t>
  </si>
  <si>
    <t>CAB232</t>
  </si>
  <si>
    <t>CABLE VGA M/M 1,5 METROS NM-C18  NETMAK  EAN:  7792641880181</t>
  </si>
  <si>
    <t>CAR521</t>
  </si>
  <si>
    <t>CARTUCHO ALTERNATIVO EPSON 196 CYAN  GLOBAL / NETMAK   EAN:  NO TIENE</t>
  </si>
  <si>
    <t>GAMA1840</t>
  </si>
  <si>
    <t>PLANCHITA SLICE- XU GAMA  EAN:  8023277151840</t>
  </si>
  <si>
    <t>TIN026</t>
  </si>
  <si>
    <t>BOTELLA TINTA ALTERNATIVA EPSON 673 CYAN CLARO 100ML GLOBAL  EAN:  NO TIENE</t>
  </si>
  <si>
    <t>CAB502</t>
  </si>
  <si>
    <t>CABLE VGA M/M 5 METROS NM-C18 5  NETMAK   EAN:  7792641882192</t>
  </si>
  <si>
    <t>FUE23</t>
  </si>
  <si>
    <t>CARGADOR FUENTE UNIVERSAL 90w NM-1287  NETMAK  EAN:  700306601399</t>
  </si>
  <si>
    <t>CAR326</t>
  </si>
  <si>
    <t>CARTUCHO ORIGINAL EPSON 196 AMARILLO EAN:  010343902343</t>
  </si>
  <si>
    <t>PAD1228</t>
  </si>
  <si>
    <t>PAD MAUSE NETMAK LISO AZUL NM-M1228</t>
  </si>
  <si>
    <t>GAMA5894</t>
  </si>
  <si>
    <t>CORTA PELO RACE R642 GAMA  EAN:  8023277145894</t>
  </si>
  <si>
    <t>TIN02</t>
  </si>
  <si>
    <t>BOTELLA TINTA ORIGINAL EPSON T664 CYAN 70ML L2220 L365 L375 L38 EAN:  01034388530</t>
  </si>
  <si>
    <t>Tinta Original</t>
  </si>
  <si>
    <t>CAR520</t>
  </si>
  <si>
    <t>CARTUCHO ALTERNATIVO EPSON T197 NEGRO  GLOBAL  EAN:  NO TIENE</t>
  </si>
  <si>
    <t>TAB109</t>
  </si>
  <si>
    <t>TABLET I MOBIL 9" QUAD CORE HD CAMARA F 2MP TR 5MP 1GB RAM ANDROID 5.1  EAN:  NO TIENE</t>
  </si>
  <si>
    <t>Tablets</t>
  </si>
  <si>
    <t>Imobil</t>
  </si>
  <si>
    <t>CALE34</t>
  </si>
  <si>
    <t>CALOVENTOR E-541 2000 WTS  EIFFEL  EAN:  7798131921037</t>
  </si>
  <si>
    <t>GAMA9816</t>
  </si>
  <si>
    <t>SECADOR DE PELO HELIOS- CX GFAMA  EAN:  8023277149816</t>
  </si>
  <si>
    <t>ALT2062</t>
  </si>
  <si>
    <t>CARTUCHO ALTERNATIVO EPSON T2062 CYAN  GLOBAL  EAN:  NO TIENE</t>
  </si>
  <si>
    <t>COMBO407</t>
  </si>
  <si>
    <t>KIT TEC/MOUSE/AURI/PAD NKB-407 NOGANET  EAN: 7798137716699</t>
  </si>
  <si>
    <t xml:space="preserve">Kit teclado y Mouse </t>
  </si>
  <si>
    <t>ACC0481</t>
  </si>
  <si>
    <t>RELOJ SMARTWATCH NG-SW04 VERDE  NOGANET EAN:  7798137720481</t>
  </si>
  <si>
    <t>CAR90</t>
  </si>
  <si>
    <t>CARTUCHO ALTERNATIVO LEX16 NEGRO LEXMARK  GLOBAL  EAN:  NO TIENE</t>
  </si>
  <si>
    <t>CAR345</t>
  </si>
  <si>
    <t>CARTUCHO ORIGINAL 920XL AMARILLO HP  EAN:  884420772446</t>
  </si>
  <si>
    <t>CAR344</t>
  </si>
  <si>
    <t>CARTUCHO ORIGINAL 920XL MAGENTA HP EAN:  884420772439</t>
  </si>
  <si>
    <t>CALE29</t>
  </si>
  <si>
    <t>ESTUFA DE CUARZO VERTICAL 1.200W E-501 EIFFEL  EAN:  7798131920917</t>
  </si>
  <si>
    <t>CAR239</t>
  </si>
  <si>
    <t>CARTUCHO ALTERNATIVO EPSON T1351 NEGRO  GLOBAL  EAN:  NO TIENE</t>
  </si>
  <si>
    <t>ACC3423</t>
  </si>
  <si>
    <t>GAMEPAD BT PS4 AMARILLO NM-P401Y NETMAK   EAN:  0700306603423</t>
  </si>
  <si>
    <t>Joysticks</t>
  </si>
  <si>
    <t>CAR235</t>
  </si>
  <si>
    <t>CARTUCHO ALTERNATIVO T0732N CYAN EPSON GLOBAL</t>
  </si>
  <si>
    <t>CAB219</t>
  </si>
  <si>
    <t>CABLE DE RED UTP NM-C04 1  1 METRO NETMAK  EAN:  7792641882062</t>
  </si>
  <si>
    <t>CALE1082BLANCO</t>
  </si>
  <si>
    <t>CALOVENTOR VERTICAL BLANCO STC111-B STAR-TRAK  EAN:  7798185861082</t>
  </si>
  <si>
    <t>LAB1846</t>
  </si>
  <si>
    <t>VENTILADOR STP31-10N 10" ROSA STAR-TRAK EAN:  7798185861846</t>
  </si>
  <si>
    <t>CON57</t>
  </si>
  <si>
    <t>CONSOLA GAMER 8 BIT NM-CLASS NETMAK EAN:  0700306601467</t>
  </si>
  <si>
    <t>FUN200</t>
  </si>
  <si>
    <t>FUNDA TABLET 7" NG-8528V NEGRA NOGANET  EAN:  7798137706393</t>
  </si>
  <si>
    <t>CAR349</t>
  </si>
  <si>
    <t>CARTUCHO ALTERNATIVO HP 675 XL NEGRO GLOBAL  EAN: NO TIENE</t>
  </si>
  <si>
    <t>FUN87</t>
  </si>
  <si>
    <t>FUNDA P/TABLET 7" MICROCASE</t>
  </si>
  <si>
    <t>Microcase</t>
  </si>
  <si>
    <t>FUE67</t>
  </si>
  <si>
    <t>FUENTE PARA PC ATX600W NOGA ATX-600NB NEGRA</t>
  </si>
  <si>
    <t>CARG04</t>
  </si>
  <si>
    <t>CARGADOR UNIVERSAL NOTEBOOK 96</t>
  </si>
  <si>
    <t>CAB143</t>
  </si>
  <si>
    <t>CABLE FLAT USB-MICRO USB NM-C88 NETMAK  EAN:  NO TIENE</t>
  </si>
  <si>
    <t>JUE8282</t>
  </si>
  <si>
    <t>LANZADOR DE AGUA WATER PUMP ROSA MOD: 8282 -BASE-X SPLASH -EAN:  7453077202748</t>
  </si>
  <si>
    <t xml:space="preserve">JUGUETES </t>
  </si>
  <si>
    <t>BASE-X SPLASH</t>
  </si>
  <si>
    <t>SOPV3</t>
  </si>
  <si>
    <t>SOPORTE NG-HOLD V3 PARA SMARTPHONE UNIVERSAL NOGANET  EAN: 7798137719287</t>
  </si>
  <si>
    <t xml:space="preserve">Soportes </t>
  </si>
  <si>
    <t>CKIT02</t>
  </si>
  <si>
    <t>CAR KIT BT SILVER NOGANET  EAN: 7798137713117</t>
  </si>
  <si>
    <t>CAR476</t>
  </si>
  <si>
    <t>CARTUCHO ALTERNATIVO HP 901 XL NEGRO  GLOBAL  EAN:  NO TIENE</t>
  </si>
  <si>
    <t>CAB08</t>
  </si>
  <si>
    <t>CABLE DE AUDIO 2 RCA A 2 RCA   2 METROS NM-C32  NETMAK  EAN:  7792641880327</t>
  </si>
  <si>
    <t>CAR475</t>
  </si>
  <si>
    <t>CARTUCHO ALTERNATIVO HP 46 XL COLOR  GLOBAL  EAN:  NO TIENE</t>
  </si>
  <si>
    <t>CAR474</t>
  </si>
  <si>
    <t>CARTUCHO ALTERNATIVO HP 46 XL NEGRO  GLOBAL EAN:  NO TIENE</t>
  </si>
  <si>
    <t>JUE8118</t>
  </si>
  <si>
    <t>MOCHILA DE AGUA TIBURON MOD: 8118 AZUL -BASE-X SPLASH -EAN:  7453077239416</t>
  </si>
  <si>
    <t>GAMA0609</t>
  </si>
  <si>
    <t>BALANZA DE BAÑO FIT CARE GAMA  EAN:  8023277130609</t>
  </si>
  <si>
    <t>CAB237</t>
  </si>
  <si>
    <t>ADAPTADOR OTG USB 3,0 NM-TC3  NETMAK  EAN:  7792641881836</t>
  </si>
  <si>
    <t>AURI6934</t>
  </si>
  <si>
    <t>AURICULAR HEADSET SL-HSWG902  GRIS GAMER SMARTLIFE  EAN: 7798081286934</t>
  </si>
  <si>
    <t>Smartlife</t>
  </si>
  <si>
    <t>TEL6070</t>
  </si>
  <si>
    <t>TELEFONO DE MESA KX-TSC6070CID WINCO  EAN:  6954851260066</t>
  </si>
  <si>
    <t>PAR3454</t>
  </si>
  <si>
    <t>PARLANTE BT NM-N57  NETMAK EAN:  0700306603454</t>
  </si>
  <si>
    <t>CAB265</t>
  </si>
  <si>
    <t>CABLE HDMI M/M 1.4 15 METROS NOGANET  EAN:  7798137697677</t>
  </si>
  <si>
    <t>CAR663</t>
  </si>
  <si>
    <t>CARTUCHO ALTERNATIVO HP 662XL COLOR  GLOBAL  EAN:  NO TIENE</t>
  </si>
  <si>
    <t>CAR240</t>
  </si>
  <si>
    <t>CARTUCHO ORIGINAL 122 TRICOLOR CH562HL HP  EAN:  8496298355</t>
  </si>
  <si>
    <t>NORDIC</t>
  </si>
  <si>
    <t>PAD MAUSE NM-NORDIC NETMAK  EAN:  0770306602365</t>
  </si>
  <si>
    <t>AURI9028AZ</t>
  </si>
  <si>
    <t>AURICULAR ST-9028 AZUL Y NEGRO NOGANET  EAN:  7798137719027</t>
  </si>
  <si>
    <t>AURI9028NJ</t>
  </si>
  <si>
    <t>AURICULAR ST-9028 NARANJA Y NEGRO NOGANET  EAN:  7798137719010</t>
  </si>
  <si>
    <t>PAD42</t>
  </si>
  <si>
    <t>PAD MOUSE LISO NM-M1226 NEGRO  NETMAK</t>
  </si>
  <si>
    <t>CAR325</t>
  </si>
  <si>
    <t>CARTUCHO ORIGINAL 133 AMARILLO EPSON EAN:  010343876965</t>
  </si>
  <si>
    <t>CAB371</t>
  </si>
  <si>
    <t>CABLE ALARGUE USB M/H 10 METROS  NM-C09 10  NETMAK  EAN: NO TIENE</t>
  </si>
  <si>
    <t>FUN206</t>
  </si>
  <si>
    <t>FUNDA TABLET 7" BG-8117U PROTECT SERIES NOGANET  EAN:  7798137706768</t>
  </si>
  <si>
    <t>TONER1105</t>
  </si>
  <si>
    <t>CARTUCHO TONER ALTERNATIVO HP W1105/1106/1107 SIN CHIP  GLOBAL  EAN:  NO TIENE</t>
  </si>
  <si>
    <t>POWER06</t>
  </si>
  <si>
    <t>CARGADOR PORTATIL 2600mHA TRV EAN:  7798026131305</t>
  </si>
  <si>
    <t>Trv</t>
  </si>
  <si>
    <t>CARHP96</t>
  </si>
  <si>
    <t>CARTUCHO ALTERNATIVO HP 96 NEGRO  GLOBAL  EAN:  NO TIENE</t>
  </si>
  <si>
    <t>CAR288</t>
  </si>
  <si>
    <t>CARTUCHO ALT T1332 CYAN EPSON</t>
  </si>
  <si>
    <t>TALT05</t>
  </si>
  <si>
    <t>CARTUCHO TONER ALTERNATIVO CB540 NEGRO EVERTEC</t>
  </si>
  <si>
    <t>COMBO233</t>
  </si>
  <si>
    <t>COMBO TECLADO + MOUSE GAMER NKB-233 NOGANET EAN: 7798137718754</t>
  </si>
  <si>
    <t>TINGT52M</t>
  </si>
  <si>
    <t>BOTELLA TINTA ORIGINAL HP GT52 MAGENTA M0H55AL  EAN:  190780132548</t>
  </si>
  <si>
    <t>MEM300</t>
  </si>
  <si>
    <t>MEMORIA MICRO SD HC 64 GB CON ADAPTADOR VERBATIM  EAN:  023942440840</t>
  </si>
  <si>
    <t>Tarjetas de Memoria</t>
  </si>
  <si>
    <t>Verbatim</t>
  </si>
  <si>
    <t>CAR307</t>
  </si>
  <si>
    <t>CARTUCHO ORIGINAL 733 MAGENTA EPSON  EAN: 010343858886</t>
  </si>
  <si>
    <t>CAR350</t>
  </si>
  <si>
    <t>CARTUCHO ALTERNATIVO HP 675XL COLOR  GLOBAL  EAN:  NO TIENE</t>
  </si>
  <si>
    <t>GOD42</t>
  </si>
  <si>
    <t>CUBREVOLANTE GOODYEAR MOD: GYS-WC138-PU</t>
  </si>
  <si>
    <t>Goodyear</t>
  </si>
  <si>
    <t>CAR8727</t>
  </si>
  <si>
    <t>CARTUCHO ALTERNATIVO HP 8727A NEGRO  GLOBAL  EAN:  NO TIENE</t>
  </si>
  <si>
    <t>TON511</t>
  </si>
  <si>
    <t>CARTUCHO TONER ALTERNATIVO HP CF511A CYAN  GLOBAL  EAN:  NO TIENE</t>
  </si>
  <si>
    <t>AURI0658</t>
  </si>
  <si>
    <t>AURICULAR NOGA NGX-BTWINS 5 GAMING EAN 7798137720658</t>
  </si>
  <si>
    <t>CAR237</t>
  </si>
  <si>
    <t>CARTUCHO ALTERNATIVO EPSON T0734N AMARILLO  GLOBAL  EAN:  NO TIENE</t>
  </si>
  <si>
    <t>TONER280</t>
  </si>
  <si>
    <t>TONER ALTERNATIVO HP 280A/505A</t>
  </si>
  <si>
    <t>ALTERNATIVO</t>
  </si>
  <si>
    <t>TLC18</t>
  </si>
  <si>
    <t>CABLE MINI PLUG A MINI PLUG 3.5mm 2 METROS M / M  TL3535M2  T-LINE</t>
  </si>
  <si>
    <t>CAR101</t>
  </si>
  <si>
    <t>CARTUCHO ALTERNATIVO HP 56A NEGRO  GLOBAL  EAN:  NO TIENE</t>
  </si>
  <si>
    <t>TLC27</t>
  </si>
  <si>
    <t>CABLE USB A MICRO USB 0.50 METROS TL-USBMUSB050  T-LINE</t>
  </si>
  <si>
    <t>AURI125N</t>
  </si>
  <si>
    <t>AURICULAR BT NG-55 FIT NEGRO NOGANET  EAN:  7798137703743</t>
  </si>
  <si>
    <t>FUE53</t>
  </si>
  <si>
    <t>FUENTE/ CARGADOR 500MA MP3/4 NG-345  NOGANET  EAN:  7798137385000</t>
  </si>
  <si>
    <t>ACC1740</t>
  </si>
  <si>
    <t>ADAPTADOR USB INALAMBRICO NM-CS154  NETMAK  EAN:  0700306601740</t>
  </si>
  <si>
    <t>CAR671</t>
  </si>
  <si>
    <t>CARTUCHO ALTERNATIVO HP 670XL CYAN  GLOBAL  EAN:  NO TIENE</t>
  </si>
  <si>
    <t>CAR672</t>
  </si>
  <si>
    <t>CARTUCHO ALTERNATIVO HP 670XL MAGENTA  GLOBAL  EAN:  NO TIENE</t>
  </si>
  <si>
    <t>ACC279</t>
  </si>
  <si>
    <t>CABLE DE RED 2 METROS NM-C04 2   NETMAK  EAN:  7792641882079</t>
  </si>
  <si>
    <t>CAR336</t>
  </si>
  <si>
    <t>CARTUCHO ALTERNATIVO HP 122 XL COLOR GLOBAL EAN:  NO TIENE</t>
  </si>
  <si>
    <t>PAD03</t>
  </si>
  <si>
    <t>PAD GAMER G1 LED NARANJA / CELESTE NOGANET  EAN: 7798137709103</t>
  </si>
  <si>
    <t>AURI203B</t>
  </si>
  <si>
    <t>AURICULAR EARBUD SL-EBP203 BLANCO SMARTLIFE   EAN:  7798081286859</t>
  </si>
  <si>
    <t>CAB95</t>
  </si>
  <si>
    <t>ADAPTADOR MICRO USB 5P A 11P   NM-C87 NETMAK   EAN:  NO TIENE</t>
  </si>
  <si>
    <t>TLC22</t>
  </si>
  <si>
    <t>CABLE USB IMPRESORA 3 METROS TL-PRINT3  T-LINE</t>
  </si>
  <si>
    <t>ACC741</t>
  </si>
  <si>
    <t>CANDADO PARA NOTEBOOK CON LLAVE NG-628  NOGANET  EAN:  7798137385758</t>
  </si>
  <si>
    <t>ACC732</t>
  </si>
  <si>
    <t>CANDADO PARA NOTEBOOK NG-608BL  NOGANET EAN:  7798137388155</t>
  </si>
  <si>
    <t>JUE8162</t>
  </si>
  <si>
    <t>MOCHILA DE AGUA ARMA MOD: 8162 -BASE-X ARMY -EAN:  7450077082875</t>
  </si>
  <si>
    <t>AURI502</t>
  </si>
  <si>
    <t>AURICULAR NG-BTWINS 5S CELESTE NOGANET  EAN:  7798137717894</t>
  </si>
  <si>
    <t>PLAY13</t>
  </si>
  <si>
    <t>JOYSTICK NG-3004 PLATEADO PS2  NOGANET  EAN:  7798137700438</t>
  </si>
  <si>
    <t>ACL08</t>
  </si>
  <si>
    <t>CLEAR COVER GALAXY S8 GOLD SAMSUNG  EAN:  8806088689104</t>
  </si>
  <si>
    <t>ACCB09</t>
  </si>
  <si>
    <t>RECEPTOR BT INALAMBRICO NG-B09 NOGANET  EAN: 7798137714893</t>
  </si>
  <si>
    <t>TALT03</t>
  </si>
  <si>
    <t>CARTUCHO TONER ALTERNATIVO HP 2612 GLOBAL  EAN:  NO TIENE</t>
  </si>
  <si>
    <t>CAB309</t>
  </si>
  <si>
    <t>CABLE HDMI M/M V1.4 5M NM-C47 5  NETMAK  EAN:  7792641882475</t>
  </si>
  <si>
    <t>CAB271</t>
  </si>
  <si>
    <t>CABLE EXTENSION USB 2.0 5 METROS NOGANET  EAN:  7798137709523</t>
  </si>
  <si>
    <t>LAB2934</t>
  </si>
  <si>
    <t>LIMPIADOR FACIAL WECF05250PI  BESSENCE EAN:  7799111032934</t>
  </si>
  <si>
    <t>Bessence</t>
  </si>
  <si>
    <t>FIT06</t>
  </si>
  <si>
    <t>PULSERA BT FITNESS NG-SB01 CELESTE NOGANET  EAN: 7798137716439</t>
  </si>
  <si>
    <t>CAB233</t>
  </si>
  <si>
    <t>EXTENSOR HDMI CAT5 5E/6 NM-C56  NETMAK  EAN:  NO TIENE</t>
  </si>
  <si>
    <t>CARRY2</t>
  </si>
  <si>
    <t>CARRY DISK EXTERNO NM-CARRY2  NETMAK  EAN:  NO TIENE</t>
  </si>
  <si>
    <t>AURI703AZ</t>
  </si>
  <si>
    <t>AURICULAR GAMER ST-703 AZUL C/MIC Y C/VOL NOGANET  EAN: 7798137719096</t>
  </si>
  <si>
    <t>TLC42</t>
  </si>
  <si>
    <t>SPLITER HDMI 3 BOCAS  TL-SHDMI3  T-LINE  EAN:  NO TIENE</t>
  </si>
  <si>
    <t>Sistemas De Monitoreo</t>
  </si>
  <si>
    <t>TONER1</t>
  </si>
  <si>
    <t>CARTUCHO TONER ALTERNATIVO SAMSUNG D111S  GLOBAL  EAN:  NO TIENE</t>
  </si>
  <si>
    <t>CAR673</t>
  </si>
  <si>
    <t>CARTUCHO ALTERNATIVO HP 670XL AMARILLO  GLOBAL  EAN:  NO TIENE</t>
  </si>
  <si>
    <t>CAR199</t>
  </si>
  <si>
    <t>CARTUCHO ORIGINAL EPSON 195 AMARILLO  EAN:  010343902305</t>
  </si>
  <si>
    <t>CAR197</t>
  </si>
  <si>
    <t>CARTUCHO ORIGINAL EPSON 195 CYAN  EAN:</t>
  </si>
  <si>
    <t>CAR410</t>
  </si>
  <si>
    <t>CARTUCHO ALTERNATIVO 6625A COLOR  GLOBAL  EAN:  NO TIENE</t>
  </si>
  <si>
    <t>TWINS2</t>
  </si>
  <si>
    <t>AURICULARES BT  TWINS NG-BTWINS2 BLANCO NOGANET  EAN:  7798137713889</t>
  </si>
  <si>
    <t>AURI24N</t>
  </si>
  <si>
    <t>AURICULAR BT NG-BTWINS24 NEGRO NOGANET EAN:  7798137718891</t>
  </si>
  <si>
    <t>MOU05NG</t>
  </si>
  <si>
    <t>MOUSE INALAMBRICO NGM-05 NEGRO Y GRIS NOGANET  EAN:  7798137718938</t>
  </si>
  <si>
    <t>TLC15</t>
  </si>
  <si>
    <t>CABLE PLUG 3.5 HEMBRA A 2 RCA MACHO 0.4 METROS TL-MP2RCA04  T-LINE</t>
  </si>
  <si>
    <t>CAR427</t>
  </si>
  <si>
    <t>CARTUCHO ALTERNATIVO HP 951XL MAGENTA</t>
  </si>
  <si>
    <t>CAB011</t>
  </si>
  <si>
    <t>ADAPTADOR MICHDMI-HDMI 09-011  INTCO  EAN:  NO TIENE</t>
  </si>
  <si>
    <t>CAB563</t>
  </si>
  <si>
    <t>ADAPTADOR RA-USB1 MICRO USB TC 3.0  REMAX</t>
  </si>
  <si>
    <t>Remax</t>
  </si>
  <si>
    <t>PAD26</t>
  </si>
  <si>
    <t>PAD MOUSE RED DESING (23*19CM) NM-PADR NETMAK</t>
  </si>
  <si>
    <t>AURI5548</t>
  </si>
  <si>
    <t>AURICULAR SPORT FIT NG-BT322 BLANCO NOGANET  EAN:  7798137715548</t>
  </si>
  <si>
    <t>TALT43</t>
  </si>
  <si>
    <t>CARTUCHO TONER ALTERNATIVO HP CF226A GLOBAL  EAN:  NO TIENE</t>
  </si>
  <si>
    <t>TALT06</t>
  </si>
  <si>
    <t>CARTUCHO TONER ALTERNATIVO HP CB541A CYAN  EVERTEC  EAN:  6954093112628</t>
  </si>
  <si>
    <t>HUB15</t>
  </si>
  <si>
    <t>HUB USB NM-AC01 4 PUERTOS NETMAK  EAN:  7792641895017</t>
  </si>
  <si>
    <t>UBS USB</t>
  </si>
  <si>
    <t>LAB144</t>
  </si>
  <si>
    <t>LED DE PARED CON SENSOR DE MOVIMIETNO 17455  GENERAL ELECTRICS  EAN:  043180174550</t>
  </si>
  <si>
    <t>Herramientas</t>
  </si>
  <si>
    <t>General electric</t>
  </si>
  <si>
    <t>TRU07</t>
  </si>
  <si>
    <t>MOUSE ZIVA 2000 DPI TRUST 21512  EAN:  8713439215120</t>
  </si>
  <si>
    <t>CARG358N</t>
  </si>
  <si>
    <t>CARGADOR DE CELULAR NGA-358 NEGRO  NOGANET  EAN:  7798137720078</t>
  </si>
  <si>
    <t>CAR620</t>
  </si>
  <si>
    <t>CARTUCHO ALTERNATIVO EPSON T297 NEGRO  GLOBAL  EAN:  NO TIENE</t>
  </si>
  <si>
    <t>CAB017B</t>
  </si>
  <si>
    <t>ADAPTADOR DVI MACHO 24+5  A HDMI HEMBRA 09-017B  INTCO  EAN:  NO TIENE</t>
  </si>
  <si>
    <t>EST164</t>
  </si>
  <si>
    <t>FUNDA PORTA TABLET 7" GALAXY TAB 2 SFOL-107 NEGRO  CASE LOGIC  EAN:  085854227452</t>
  </si>
  <si>
    <t>Case logic</t>
  </si>
  <si>
    <t>JUE8274</t>
  </si>
  <si>
    <t>MOCHILA DE AGUA GRANADA MOD: 8274 -BASE-X SPLASH ARMY -EAN:  7453077202977</t>
  </si>
  <si>
    <t>ACC283</t>
  </si>
  <si>
    <t>ADAPTADOR HDMI (H) A MINI+MICRO HD  NM-C8  NETMAK  EAN:  7792641880013</t>
  </si>
  <si>
    <t>TON1103</t>
  </si>
  <si>
    <t>CARTUCHO TONER ALTERNATIVO HP 103A W1103A GLOBAL EAN:  NO TIENE</t>
  </si>
  <si>
    <t>PAD02</t>
  </si>
  <si>
    <t>PAD MOUSE CON GEL AZUL  EAN:  NO TIENE</t>
  </si>
  <si>
    <t>CAB118</t>
  </si>
  <si>
    <t>CABLE PLUG 3.5 a 2 RCA 1.8 METROS NOGANET  EAN:  NO TIENE</t>
  </si>
  <si>
    <t>JUE8305</t>
  </si>
  <si>
    <t>LANZADOR DE AGUA WATER PUMP MPD: 8305 ROSA -BASE-X SPLASH  EAN:  7450077090733</t>
  </si>
  <si>
    <t>MIC17</t>
  </si>
  <si>
    <t>MICROFONO INALAMBRICO NM-MC8 + PILA  NETMAK  EAN:  NO TIENE</t>
  </si>
  <si>
    <t>Microfonos</t>
  </si>
  <si>
    <t>AURI477</t>
  </si>
  <si>
    <t>AURICULAR RITMO NM-RTM-P ROSA  NETMAK  EAN:  700306601122</t>
  </si>
  <si>
    <t>AURI268</t>
  </si>
  <si>
    <t>AURICULAR SPORT FIT NG-SF322 NEGRO NOGANET  EAN: 7798137715531</t>
  </si>
  <si>
    <t>AURI272</t>
  </si>
  <si>
    <t>AURICULAR SPORT FIT NG-SF322 VERDE NOGANET  EAN: 7798137715579</t>
  </si>
  <si>
    <t>TLC13</t>
  </si>
  <si>
    <t>CABLE VGA CON FILTRO 5 METROS T-LINE  EAN:  NO TIENE</t>
  </si>
  <si>
    <t>MOU611V</t>
  </si>
  <si>
    <t>MOUSE OPTICO USB NG-611U VIOLETA NOGANET  EAN: 7798137699060</t>
  </si>
  <si>
    <t>GRAS04</t>
  </si>
  <si>
    <t>JERINGA GRASA DISIPADORA TERMICA 5 cc NETMAK   EAN:  NO TIENE</t>
  </si>
  <si>
    <t>MOU611AZ</t>
  </si>
  <si>
    <t>MOUSE OPTICO USB NG-611U AZUL  NOGANET  EAN:  7798137697615</t>
  </si>
  <si>
    <t>TRU06</t>
  </si>
  <si>
    <t>MOUSE GAMING GXT 101GAV 4800DPI TRUST  EAN:  8713439210446</t>
  </si>
  <si>
    <t>CAB211</t>
  </si>
  <si>
    <t>CABLE HDMI NM-C47 3  3 METROS NETMAK  EAN:  7792641882468</t>
  </si>
  <si>
    <t>CAB373B</t>
  </si>
  <si>
    <t>CABLE MINIPLUG NM-C66 AZUL 3.5 A 3.5 REFORZADO NETMAK  EAN:</t>
  </si>
  <si>
    <t>CARG726</t>
  </si>
  <si>
    <t>FUENTE DELL 19.5V 6.5 *4.4  BELSIC  EAN:  NO TIENE</t>
  </si>
  <si>
    <t>FUN101</t>
  </si>
  <si>
    <t>FUNA SILICONA TABLET 7" COLOR VERDE  EAN:  NO TIENE</t>
  </si>
  <si>
    <t>CAR327</t>
  </si>
  <si>
    <t>CARTUCHO ORIGINAL EPSON 133 NEGRO EAN:</t>
  </si>
  <si>
    <t>ALT504C</t>
  </si>
  <si>
    <t>BOTELLA TINTA ALTERNATIVA EPSON 504/544 70 CM3 CYAN 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</si>
  <si>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</si>
  <si>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</si>
  <si>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</si>
  <si>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</si>
  <si>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TLC19</t>
  </si>
  <si>
    <t>CABLE MINI PLUG 3.5 M/H  1 METRO TL-3535H1  T-LINE</t>
  </si>
  <si>
    <t>TALT08</t>
  </si>
  <si>
    <t>CARTUCHO TONER ALTERNATIVO HP CB543A  MAGENTA  EVERTEC  EAN:</t>
  </si>
  <si>
    <t>PIL83</t>
  </si>
  <si>
    <t>PILA AAA ZINC 1,5V ULTRA HEAVY DUTY  EUROENERGY   EAN:  7798081286316</t>
  </si>
  <si>
    <t>EUROENERGY</t>
  </si>
  <si>
    <t>CAB253</t>
  </si>
  <si>
    <t>CABLE ADAPTADOR PARA PS4 A MIC NOGANET  EAN:  NO TIENE</t>
  </si>
  <si>
    <t>TIN027</t>
  </si>
  <si>
    <t>BOTELLA TINTA ALTERNATIVA EPSON 673 MAGENTA CLARO 100ML GLOBAL  EAN:  NO TIENE</t>
  </si>
  <si>
    <t>GRAS03</t>
  </si>
  <si>
    <t>JERINGA GRASA DISIPADORA TERMICA 10 cc NETMAK   EAN:  NO TIENE</t>
  </si>
  <si>
    <t>JUE8304</t>
  </si>
  <si>
    <t>LANZADOR DE AGUA WATER PUMP 8304 AMARILLO -BASE-X SPLASH  EAN:  7450077090672</t>
  </si>
  <si>
    <t>TALT16</t>
  </si>
  <si>
    <t>CARTUCHO TONER ALTERNATIVO HP CE312 AMARILLO GLOBAL  EAN:  NO TIENE</t>
  </si>
  <si>
    <t>ALT2063</t>
  </si>
  <si>
    <t>CARTUCHO ALTERNATIVO EPSON T2063 MAGENTA GLOBAL  EAN:  NO TIENE</t>
  </si>
  <si>
    <t>TALT04</t>
  </si>
  <si>
    <t>CARTUCHO TONER ALTERNATIVO 280  GLOBAL  EAN:  NO TIENE</t>
  </si>
  <si>
    <t>TIN031</t>
  </si>
  <si>
    <t>BOTELLA TINTA ALTERNATIVA HP CYAN GT52 /53 70 ML INKDYECHPGT GLOBAL  EAN:  NO TIENE</t>
  </si>
  <si>
    <t>TALT07</t>
  </si>
  <si>
    <t>CARTUCHO TONER ALTERNATIVO HP CB542A AMARILLO  EVERTEC</t>
  </si>
  <si>
    <t>CAB564</t>
  </si>
  <si>
    <t>ADAPTADOR RA-USB1 MICRO USB TC 3.0  REMAX  EAN:  6954851256809</t>
  </si>
  <si>
    <t>ACC1565</t>
  </si>
  <si>
    <t>MASCARA FACIAL</t>
  </si>
  <si>
    <t>Seguridad</t>
  </si>
  <si>
    <t>CAB505</t>
  </si>
  <si>
    <t>CABLE MINI PLUG 3.5  A 3 RCA 1,5 METROS NM-C29  NETMAK   EAN:  7792641880297</t>
  </si>
  <si>
    <t>FUN204</t>
  </si>
  <si>
    <t>FUNDA TABLET 7" BLANCA NG-8708UBL  NOGANET  EAN:  NO TIENE</t>
  </si>
  <si>
    <t>ACC280</t>
  </si>
  <si>
    <t>CABLE DE RED 3Mts NETMAK</t>
  </si>
  <si>
    <t>TIN021</t>
  </si>
  <si>
    <t>BOTELLA TINTA ALTERNATIVA EPSON 664 AMARILLA 70ML GLOBAL  EAN:  NO TIENE</t>
  </si>
  <si>
    <t>TIN029</t>
  </si>
  <si>
    <t>BOTELLA TINTA ALTERNATIVA HP MAGENTA GT52/ 53 70 ML GLOBAL EAN:  NO TIENE</t>
  </si>
  <si>
    <t>GLASS08</t>
  </si>
  <si>
    <t>VIDRIO TEMP PRIV MOT X PLAY</t>
  </si>
  <si>
    <t>CEL18</t>
  </si>
  <si>
    <t>FUNDA TPU SAMSUNG J7 NEO</t>
  </si>
  <si>
    <t>GLASS01</t>
  </si>
  <si>
    <t>VIDRIO TEMP J1 MINI PRIME</t>
  </si>
  <si>
    <t>GLASS09</t>
  </si>
  <si>
    <t>VIDRIO TEMP PRIV SAMS A5</t>
  </si>
  <si>
    <t>GLASS10</t>
  </si>
  <si>
    <t>VIDRIO TEMP PRIV SAM J5</t>
  </si>
  <si>
    <t>no agregar cuota - cuota simple</t>
  </si>
  <si>
    <t>no agregar cuota</t>
  </si>
  <si>
    <t>3 a 12 cuotas con interes bajo 4%</t>
  </si>
  <si>
    <t>3 cuotas al mismo precio que publiques 8.40%</t>
  </si>
  <si>
    <t>6 cuotas al mismo precio que publiques 14%</t>
  </si>
  <si>
    <t>9 cuotas al mismo precio que publiques 18%</t>
  </si>
  <si>
    <t>12 cuotas al mismo precio que publiques 24%</t>
  </si>
  <si>
    <t>3 cuotas simple al mismo precio que publiques 7.30%</t>
  </si>
  <si>
    <t>6 cuotas simple al mismo precio que publiques 13.85%</t>
  </si>
  <si>
    <t>venta x fuera de ML .com</t>
  </si>
  <si>
    <t>venta x fuera de ML FACTURADO</t>
  </si>
  <si>
    <t>cargo por venta ML %</t>
  </si>
  <si>
    <t>cargo por venta + iva ML %</t>
  </si>
  <si>
    <t>TIPO DE PUBLICACION</t>
  </si>
  <si>
    <t>TOT INTERES PUBLICACION</t>
  </si>
  <si>
    <t>PUBLICAR EN ML      A $</t>
  </si>
  <si>
    <t>COSTO GBP</t>
  </si>
  <si>
    <t>envio</t>
  </si>
  <si>
    <t>Cuotas    + IVA %</t>
  </si>
  <si>
    <t>Margen</t>
  </si>
  <si>
    <t>envio                   + iva</t>
  </si>
  <si>
    <t>CLASICA</t>
  </si>
  <si>
    <t>PREMIIUM</t>
  </si>
  <si>
    <t>DISPONIBLE</t>
  </si>
  <si>
    <t>STOCK FISICO</t>
  </si>
  <si>
    <t>COSTO</t>
  </si>
  <si>
    <t>VALOR DISPO</t>
  </si>
  <si>
    <t>VALOR FISCO</t>
  </si>
  <si>
    <t>TV126</t>
  </si>
  <si>
    <t>LAB1832</t>
  </si>
  <si>
    <t>ESTUFA A CUARZO DOBLE POSICION STQZ21 STAR-TRAK  EAN:  7798185861754</t>
  </si>
  <si>
    <t>CAB144</t>
  </si>
  <si>
    <t>CABLE VGA M A 2 VGA H NM-C39 NETMAK</t>
  </si>
  <si>
    <t>CALE1723</t>
  </si>
  <si>
    <t>CONVECTOR ELECTRICO STAR-TRAK STCOE EAN:  7798185861723</t>
  </si>
  <si>
    <t>TLC28</t>
  </si>
  <si>
    <t>CABLE USB/MICRO USB DATOS 1 METRO T-LINE</t>
  </si>
  <si>
    <t>CAB146</t>
  </si>
  <si>
    <t>CABLE EXTENSION VGA M/H 1,8 METROS NM-C79 NETMAK</t>
  </si>
  <si>
    <t>CAB14</t>
  </si>
  <si>
    <t>CABLE RCA A 3 RCA 3 METROS NM-C33 NETMAK</t>
  </si>
  <si>
    <t>LED SMART TV RCA 43" R43AND ANDROID EAN: 7796941251016</t>
  </si>
  <si>
    <t>RCA</t>
  </si>
  <si>
    <t>GAMA02</t>
  </si>
  <si>
    <t>DEPILADORA SKINPRO GO2 GAMA EAN: 8023277129139</t>
  </si>
  <si>
    <t>GAMA</t>
  </si>
  <si>
    <t>FUNDA TPU GALAXY J7 NEO SAMSUNG</t>
  </si>
  <si>
    <t>Neo</t>
  </si>
  <si>
    <t>LAB934</t>
  </si>
  <si>
    <t>LAB3147</t>
  </si>
  <si>
    <t>LAB933</t>
  </si>
  <si>
    <t>CALEFON CE-14L GN GRIS GRAFITO- 14 LITROS ESCORIAL EAN: 7798013733031</t>
  </si>
  <si>
    <t>CALEFON CE-14L SMART BLANCO GAS NATURAL EAN 7798013733147</t>
  </si>
  <si>
    <t>CALEFON ESCORIAL CE-14L -GN BLANCO -14 LITROS (ALT 58 CM, ANCHO 37 CM, PROF 23 CM) -EAN 7798013733017</t>
  </si>
  <si>
    <t>CALEFONES; TERMOTANQUES Y CALENTADORES</t>
  </si>
  <si>
    <t>CALEFON CE-14L GN GRIS GRAFITO- 14 LITROS ESCORIAL  EAN:  7798013733031</t>
  </si>
  <si>
    <t>Calefon</t>
  </si>
  <si>
    <t>HELADERA ESLABON DE LUJO ERD34AB BLANCA CON FREEZER 326L EAN: 7797750979535</t>
  </si>
  <si>
    <t>LAB994</t>
  </si>
  <si>
    <t>LAB995</t>
  </si>
  <si>
    <t>HELADERA ESLABON DE LUJO ERD29AB BLANCA CON FREEZER 273L EAN 7797750979542</t>
  </si>
  <si>
    <t>CEL1689</t>
  </si>
  <si>
    <t>TELEFONO CELULAR SPARK TECNO BG7 EAN 4894947011689</t>
  </si>
  <si>
    <t>margen de ganancia</t>
  </si>
  <si>
    <t>TIPO DE PUBLICACION                         USAR LISTA DESPLEGABLE</t>
  </si>
  <si>
    <t>Cuotas + IVA %</t>
  </si>
  <si>
    <t>.COM X FUERA</t>
  </si>
  <si>
    <t>FACTURADO X FUERA</t>
  </si>
  <si>
    <t>ENVIO</t>
  </si>
  <si>
    <t>ENVIO C/ IVA</t>
  </si>
  <si>
    <t>PUBLICAR ML</t>
  </si>
  <si>
    <t>elegir si prefiere cuotas</t>
  </si>
  <si>
    <t>según categoria</t>
  </si>
  <si>
    <t>heladeras/freezer /cocina/lavarropas</t>
  </si>
  <si>
    <t xml:space="preserve">monitores </t>
  </si>
  <si>
    <t>termotanque / calefon</t>
  </si>
  <si>
    <t xml:space="preserve">aires </t>
  </si>
  <si>
    <t>cables /hdmi /usb / etc</t>
  </si>
  <si>
    <t>cargadores</t>
  </si>
  <si>
    <t>JUEGOS DE MESA</t>
  </si>
  <si>
    <t>sillas gamer</t>
  </si>
  <si>
    <t>TECNO</t>
  </si>
  <si>
    <t>FREEZER GAFA FGHI400B-XL 400LT EAN: 7791758120104</t>
  </si>
  <si>
    <t>LAB0104</t>
  </si>
  <si>
    <t>mouse / teclado / PARLANTES</t>
  </si>
  <si>
    <t>GAFA</t>
  </si>
  <si>
    <t>TV329</t>
  </si>
  <si>
    <t>TV 32" PHILIPS 32PHD6918/77 EAN 8718863037515</t>
  </si>
  <si>
    <t>TV0260</t>
  </si>
  <si>
    <t>TV 43" AOC ROKU 43S5135/77G EAN 8718863900260</t>
  </si>
  <si>
    <t>TV9892</t>
  </si>
  <si>
    <t>TV PHILIPS 65" AMBILIGHT 65PUD7908/77 EAN 8718863039892</t>
  </si>
  <si>
    <t>COSTO SISTEMA</t>
  </si>
  <si>
    <t>GANANCIA</t>
  </si>
  <si>
    <t>FAC</t>
  </si>
  <si>
    <t>.COM</t>
  </si>
  <si>
    <t>PRECIOS</t>
  </si>
  <si>
    <t>FACTURADO</t>
  </si>
  <si>
    <t>PORCETAJES</t>
  </si>
  <si>
    <t>CANTIDAD</t>
  </si>
  <si>
    <t>PRECIO PROMEDIO</t>
  </si>
  <si>
    <t>CANTIDAD A FACTURAR</t>
  </si>
  <si>
    <t>CANTIDAD .COM</t>
  </si>
  <si>
    <t>TOTAL PEDIDO</t>
  </si>
  <si>
    <t>PHILIPS</t>
  </si>
  <si>
    <t>TV81</t>
  </si>
  <si>
    <t>TV SMART 55" RCA G55P6UHD-F GOOGLE 4K EAN: 7796941251047</t>
  </si>
  <si>
    <t>VALOR INICIAL</t>
  </si>
  <si>
    <t>VALOR FINAL</t>
  </si>
  <si>
    <t>PORCENTAJE</t>
  </si>
  <si>
    <t>TV0253</t>
  </si>
  <si>
    <t>TV 32" AOC ROKU TV 32S5135/77G EAN 8718863900253</t>
  </si>
  <si>
    <t>LAB9501</t>
  </si>
  <si>
    <t>FREEZER GAFA FGHI100B-S EAN 7791758119501</t>
  </si>
  <si>
    <t>LAB2689</t>
  </si>
  <si>
    <t>HORNO ELECTRICO WHITENBLACK WBA0WB25 25L EAN: 7793862012689</t>
  </si>
  <si>
    <t>LAB5920</t>
  </si>
  <si>
    <t>AIRE ACOND SAMSUNG 6100W INVERTER AR24BSHQAKYBG EAN: 8806094615920</t>
  </si>
  <si>
    <t>LAB5601</t>
  </si>
  <si>
    <t>AIRE ACONDICIONADO BGH 6500W FRIO/CALOR PNB045601 EAN: 7796885456027</t>
  </si>
  <si>
    <t>LAB5747</t>
  </si>
  <si>
    <t>AIRE ACONDICIONADO BGH INVERTER 6500 PNB045574 EAN: 7796885455747</t>
  </si>
  <si>
    <t>LAB5890</t>
  </si>
  <si>
    <t>AIRE ACONDICIONADO SAMSUNG INVERTER 4900W AR18BSHQAWKYBG EAN 8806094615890</t>
  </si>
  <si>
    <t>LAB524</t>
  </si>
  <si>
    <t>AIRE ACONDICIONADO SPLIT 2700W F/C ALASKA ASE26WCCS/ ACS26WWCCS EAN: 7796885455242</t>
  </si>
  <si>
    <t>LAB5627</t>
  </si>
  <si>
    <t>AIRE ACONDICONADO BGH 2550W BSE26WCHU PNB045627 EAN 7796885016153</t>
  </si>
  <si>
    <t>LAB5629</t>
  </si>
  <si>
    <t>AIRE ACONDICONADO BGH 3200W BSE35WCHU PNB045629 EAN 779685456300</t>
  </si>
  <si>
    <t>AOC</t>
  </si>
  <si>
    <t>PHILLIPS</t>
  </si>
  <si>
    <t>PAD MOUSE NM-ARENA NETMAK  EAN:  0700306602389</t>
  </si>
  <si>
    <t>LAB310FG</t>
  </si>
  <si>
    <t>FREEZER GAFA FGHI300B-L EAN</t>
  </si>
  <si>
    <t>gafa</t>
  </si>
  <si>
    <t>LAB9504</t>
  </si>
  <si>
    <t>FREEZER GAFA FGHI100B-S EAN 7791758119504</t>
  </si>
  <si>
    <t>MOTHER E1-6010N CON CPU INCORPORADO AMD GIGABYTE  EAN:  4719331808761</t>
  </si>
  <si>
    <t>iibb caba</t>
  </si>
  <si>
    <t>cred y deb</t>
  </si>
  <si>
    <t>ibb tucuman</t>
  </si>
  <si>
    <t>sirtac</t>
  </si>
  <si>
    <t>tasa lIberacion</t>
  </si>
  <si>
    <t>margen %</t>
  </si>
  <si>
    <t>WEB</t>
  </si>
  <si>
    <t>GAMA03</t>
  </si>
  <si>
    <t>DEPILADORA OASIS LOOK CARGA USB GAMA EAN: 8023277144415</t>
  </si>
  <si>
    <t>REAL ML 1p</t>
  </si>
  <si>
    <t>real ml 3 p</t>
  </si>
  <si>
    <t>real ml 6p</t>
  </si>
  <si>
    <t>real ml 9 p</t>
  </si>
  <si>
    <t>LAB465</t>
  </si>
  <si>
    <t>BATIDORA PLANETARIA TURBOBAT AB914N  LILIANA  EAN:  7793862009139</t>
  </si>
  <si>
    <t>estufas</t>
  </si>
  <si>
    <t>LAB898</t>
  </si>
  <si>
    <t>SECARROPAS POR VENTILACION 7KG PHSC071B  PHILCO EAN:  7798192365511</t>
  </si>
  <si>
    <t>LAB635</t>
  </si>
  <si>
    <t>accesorios</t>
  </si>
  <si>
    <t>LAB3260</t>
  </si>
  <si>
    <t>LAB1709</t>
  </si>
  <si>
    <t>LAB5110</t>
  </si>
  <si>
    <t>LAB45289</t>
  </si>
  <si>
    <t>LAB304</t>
  </si>
  <si>
    <t>LAB895</t>
  </si>
  <si>
    <t>LAB313</t>
  </si>
  <si>
    <t>GENERADOR ELECTRICO GE-PH3000 PHILCO  EAN:  7798105024054</t>
  </si>
  <si>
    <t>LAB314</t>
  </si>
  <si>
    <t>GENERADOR ELECTRICO PH6000 PHILCO  EAN:  7798105024061</t>
  </si>
  <si>
    <t>LAB2382</t>
  </si>
  <si>
    <t>GAMA16</t>
  </si>
  <si>
    <t>PLANCHITA DE PELO GAMA CP14 DIGITAL 4D TITANIO -450°F /230°C - EAN:  8023277143234</t>
  </si>
  <si>
    <t>TV6522</t>
  </si>
  <si>
    <t>LAB4165</t>
  </si>
  <si>
    <t>MICROONDAS ATMA ROTATIVO 20L MATRB20UAP EAN 7799111674165</t>
  </si>
  <si>
    <t>COCINA A VAPOR NATUREL AV930 LILIANA EAN: 7793862008712</t>
  </si>
  <si>
    <t>SIN IVA</t>
  </si>
  <si>
    <t>PARA</t>
  </si>
  <si>
    <t>ANA</t>
  </si>
  <si>
    <t>HORNO GRILL MIDEA 40L EAN: 7797087512382</t>
  </si>
  <si>
    <t xml:space="preserve">FREEZER HORIZONTAL WHIRLPOOL 220 LTS - WHA22D2 EAN </t>
  </si>
  <si>
    <t>AIRE ACONDICIONADO 2600W F/C RE2600FC RCA EAN: 7796941230622</t>
  </si>
  <si>
    <t>AIRE ACONDICIONADO BGH 5000W BSHE52WCU PNB045610 EAN 7796885456102</t>
  </si>
  <si>
    <t>AIRE ACONDICIONADO 3500W INVERTER PNNB045569 / B04570 BSIC35WCGT BGH EAN: 7796885455709</t>
  </si>
  <si>
    <t>AIRE ACONDICIONADO BGH INVERTER 5300 PNB045571 EAN: 7796885455723</t>
  </si>
  <si>
    <t>TV 32" PHILIPS GOOGLE TV 32PHD6918/77 EAN 8718863037515</t>
  </si>
  <si>
    <t>TV5733</t>
  </si>
  <si>
    <t>TV PHILIPS 32" ANDROID TV 32PHD6927/77 EAN 8718863035733</t>
  </si>
  <si>
    <t>TV SMART BGH 65" ANDROID B6523US6G EAN: 7796885402772</t>
  </si>
  <si>
    <t>LAB5607</t>
  </si>
  <si>
    <t>AIRE ACONDICIONADO BGH SILENT AIR 3300W BS35WCAU PNB045607/8 EAN 7796885456089</t>
  </si>
  <si>
    <t>SUB CATEGORIA</t>
  </si>
  <si>
    <t>ID</t>
  </si>
  <si>
    <t>bgh</t>
  </si>
  <si>
    <t>gama</t>
  </si>
  <si>
    <t>atma</t>
  </si>
  <si>
    <t>midea</t>
  </si>
  <si>
    <t>philco</t>
  </si>
  <si>
    <t>lavado</t>
  </si>
  <si>
    <t>generador</t>
  </si>
  <si>
    <t>LAB855</t>
  </si>
  <si>
    <t>LAVAVAJILLA WHIRLPOOL MOD WSFO3T2X - 10 CUBIERTOS ACERO INOXIDABLE -7 PROGRAMAS DE LAVADO (ANCHO 45CM, PROF 59CM,ALTURA 85CM)</t>
  </si>
  <si>
    <t>LAB39CK</t>
  </si>
  <si>
    <t>fac</t>
  </si>
  <si>
    <t>.cpm</t>
  </si>
  <si>
    <t>LAB2150</t>
  </si>
  <si>
    <t>AIRE ACONDICIONADO LG ART COOL 6450W INV S4-W24K2RPE EAN</t>
  </si>
  <si>
    <t>TV8512</t>
  </si>
  <si>
    <t>TV LED PHILIPS 50" 4K 50PUD7408/77 GOOGLE TV EAN 8718863038512</t>
  </si>
  <si>
    <t>TV2106</t>
  </si>
  <si>
    <t>TV LED LG 43" 4K 43UR8750 EAN 7790653062106</t>
  </si>
  <si>
    <t>TV2120</t>
  </si>
  <si>
    <t>TV NANOCELL LG 55" 4K 55NANO77SRA EAN 7790653062120</t>
  </si>
  <si>
    <t>TV2153</t>
  </si>
  <si>
    <t>TV NEOQLED SAMSUNG 65" 4K QN65QN85 EAN 8806094042153</t>
  </si>
  <si>
    <t>LAB2281</t>
  </si>
  <si>
    <t>LAVARROPAS LG CARGA FRONTAL 8.5KG GRIS WM85VVC5S6P EAN 7790653062281</t>
  </si>
  <si>
    <t>TV8062</t>
  </si>
  <si>
    <t>TV LED ANDROID PHILIPS 43" 4K 43PUD7408/77 EAN 8718863038062</t>
  </si>
  <si>
    <t>LAB9998</t>
  </si>
  <si>
    <t>LAVARROPAS LG CARGA FRONTAL 8.5KG BLANCO WM85WVC5S6P EAN</t>
  </si>
  <si>
    <t>TV043</t>
  </si>
  <si>
    <t>TV LED LG 43" FHD 43LM6350 EAN 7790653060447</t>
  </si>
  <si>
    <t>LAB9346</t>
  </si>
  <si>
    <t>LAVARROPAS DREAN 8.14 PG ECO GRIS EAN 7795473029346</t>
  </si>
  <si>
    <t>TV8862</t>
  </si>
  <si>
    <t>TV LED TCL 32" FHD L32S5400-F ANDROID EAN 7796941328862</t>
  </si>
  <si>
    <t>TV9999</t>
  </si>
  <si>
    <t>TV LED MOTOROLA 55" 4K 91MT55G22 ANDROID EAN</t>
  </si>
  <si>
    <t>LAB864</t>
  </si>
  <si>
    <t>TV3585</t>
  </si>
  <si>
    <t>TV LED SAMSUNG 32" HD UN32T4300 EAN 880609483585</t>
  </si>
  <si>
    <t>LAB35</t>
  </si>
  <si>
    <t>CAVA DE VINO 12 BOTELLAS WHIRLPOOL WZC12ABDIM (ANCHO 28 CM, ALTO 63.3 CM, PROF 51 CM)</t>
  </si>
  <si>
    <t>LAB4219</t>
  </si>
  <si>
    <t>MICROONDAS ATMA 94MATDGB28UAP 28 LTS NEGRO EAN 7799111674219</t>
  </si>
  <si>
    <t>lg</t>
  </si>
  <si>
    <t>tcl</t>
  </si>
  <si>
    <t xml:space="preserve">cava </t>
  </si>
  <si>
    <t>BATIDORA PLANETARIA POWERMIX  AB910 ROJO LILIANA EAN: 7793862007548</t>
  </si>
  <si>
    <t>LAB6290</t>
  </si>
  <si>
    <t>LAB7000</t>
  </si>
  <si>
    <t>SECARROPAS COLUMBIA HTS5503 TURQUESA 5.5KG EAN 7797003956290</t>
  </si>
  <si>
    <t>LAVARROPAS COLUMBIA LSC7000 7KG S/BOMBA DES EAN: 7797003070002</t>
  </si>
  <si>
    <t>LAB6065</t>
  </si>
  <si>
    <t>AIRE ACONDICIONADO BGH 2650 BSC26WCAU PNB 045606 EAN 7796885456065</t>
  </si>
  <si>
    <t>columbia</t>
  </si>
  <si>
    <t>gbh</t>
  </si>
  <si>
    <t>LAB3511</t>
  </si>
  <si>
    <t>AIRE ACONDICIONADO DAEWO 3450 DWSC35WCCT PNB045546 EAN 7796885455464</t>
  </si>
  <si>
    <t>ACC5168</t>
  </si>
  <si>
    <t>SILLA GAMER BEAST BLANCA NM-BEAST-W NETMAK EAN0700306605175</t>
  </si>
  <si>
    <t>ACC5175</t>
  </si>
  <si>
    <t>SILLA GAMER BEAST NEGRA NM-BEAST-N NETMAK EAN 0700306605168</t>
  </si>
  <si>
    <t>ACC4444</t>
  </si>
  <si>
    <t>SILLA GAMER BEAST ROJA NM-BEAST-R NETMAK EAN 0700306604444</t>
  </si>
  <si>
    <t>LAB1212</t>
  </si>
  <si>
    <t>AIRE ACONDICIONADO SAMSUNG INVERTER 3150 W AR12BSHQAWK2BG EAN: 8806094615869</t>
  </si>
  <si>
    <t>AIRE ACONDICIONADO SAMSUNG INVERTER 3150 W AR12BSHQAWK2BG EAN:  8806094615869</t>
  </si>
  <si>
    <t>PHIL201</t>
  </si>
  <si>
    <t>FREEZER DE POZO PHCH201B 200LTS BLANCO PHILCO EAN:7798192366723</t>
  </si>
  <si>
    <t>TV9043</t>
  </si>
  <si>
    <t>TV TCL QLED 75" GOGGLE TV 75C655-F EAN 7796941329043</t>
  </si>
  <si>
    <t>TV120</t>
  </si>
  <si>
    <t>TV LED SMART 40" C40AND ANDROID  RCA  EAN:  7796941251078</t>
  </si>
  <si>
    <t>rca</t>
  </si>
  <si>
    <t>LAB1110</t>
  </si>
  <si>
    <t>PAVA ELECTRICA 1.8 L NETMAK NM-PAV01 ACERO INOX CORTE MATE EAN 0700306602556</t>
  </si>
  <si>
    <t>pavas electricas</t>
  </si>
  <si>
    <t>acc pc</t>
  </si>
  <si>
    <t>netmak</t>
  </si>
  <si>
    <t>LAB6245</t>
  </si>
  <si>
    <t>AIRE ACONDICIONADO ALASKA 3300W ASE35WCAU PNB045646 EAN 7796885016245</t>
  </si>
  <si>
    <t>TV8886</t>
  </si>
  <si>
    <t>TV LED TCL 43" L43S5400 ANDROID TV EAN 7796941328886</t>
  </si>
  <si>
    <t>LAB3729</t>
  </si>
  <si>
    <t>AIRE ACONDICIONADO DE VENTANA BGH BC35WFQ 3400W FRIO SOLO EAN: 7796885453729</t>
  </si>
  <si>
    <t>AIRE ACONDICIONADO ALASKA 2650W ASE26WCAU EAN 7796885016238</t>
  </si>
  <si>
    <t>LAB6238</t>
  </si>
  <si>
    <t>LAB6110</t>
  </si>
  <si>
    <t>HELADERA DREAN CICLICA HDR400F00S EAN 7797102526110</t>
  </si>
  <si>
    <t>AIRE ACONDICIONADO ALASKA 3500 INVERTER PNB 045631 EAN 7796885016177</t>
  </si>
  <si>
    <t>LAB6177</t>
  </si>
  <si>
    <t>LAB400N</t>
  </si>
  <si>
    <t>HELADERA DREAN CICLICA NEGRA C/DISP HDR400F11N EAN 7797102525656</t>
  </si>
  <si>
    <t>LAB6184</t>
  </si>
  <si>
    <t>AIRE ACONDICIONADO ALASKA 5300 INVERTER ASIE53WCGT EAN 7796885016184</t>
  </si>
  <si>
    <t>LAVARROPAS CARGA FRONTAL SILVER BGH 6K -1000 RPM-  AB BWF106S24AR</t>
  </si>
  <si>
    <t>tv</t>
  </si>
  <si>
    <t>celular</t>
  </si>
  <si>
    <t xml:space="preserve">NOTEBOOK </t>
  </si>
  <si>
    <t>tablet</t>
  </si>
  <si>
    <t>consolas de juego</t>
  </si>
  <si>
    <t>esto fue hasta el 12-12 -2024</t>
  </si>
  <si>
    <t>3 cuotas al mismo precio que publiques 5.90%</t>
  </si>
  <si>
    <t>LAB5663</t>
  </si>
  <si>
    <t>HELADERA BAJO MESADADA DREAN HDR120F00B BLANCA EAN 7797102525663</t>
  </si>
  <si>
    <t>AIRE ACONDICIONADO BGH INVERTER 5300 PNB045571 EAN:  7796885455723</t>
  </si>
  <si>
    <t>TAB5618</t>
  </si>
  <si>
    <t>LAB4080</t>
  </si>
  <si>
    <t>MICROONDAS ATMA DIGITAL 20L NEGRO MATDB20UAP EAN 07799111674080</t>
  </si>
  <si>
    <t>CONSOLA GAMER NETMAK 8 BIT CON 500 JUEGOS 2 JOY EAN 0700306601467</t>
  </si>
  <si>
    <t>GAMEPAD ANDROID NETMAK NM-NITRO C/SOPORTE 5 EN 1 EAN 0700306605861</t>
  </si>
  <si>
    <t>ACC5861</t>
  </si>
  <si>
    <t>JUE1467</t>
  </si>
  <si>
    <t>MINI CONSOLA NETMAK NM-M8 4K HDMI TV 20000 JUEGOS 2 JOY EAN 0700306605038</t>
  </si>
  <si>
    <t>JUE5038</t>
  </si>
  <si>
    <t>MINI CONSOLA NETMAK NM-S900 4K HDMI TV 16BIT 5000 JUEGOS 2 JOY EAN 0700306605045</t>
  </si>
  <si>
    <t>JUE5045</t>
  </si>
  <si>
    <t>PARLANTE NETMAK DOBLE 4" BT NM-CYRUS EAN 0700306605311</t>
  </si>
  <si>
    <t>PAR5311</t>
  </si>
  <si>
    <t>PARLANTE NETMAK FLOW PORTABLE 10W AZUL EAN 0700306602266</t>
  </si>
  <si>
    <t>PARLANTE NETMAK FLOW PORTABLE 10W GRIS EAN 0700306602259</t>
  </si>
  <si>
    <t>PARLANTE NETMAK FLOW PORTABLE 10W NEGRO EAN 0700306602273</t>
  </si>
  <si>
    <t>TABLET NETMAK 10" 4/64GB ANDROID 14 NM-XPLORER EAN 0700306605618</t>
  </si>
  <si>
    <t>PAR2266</t>
  </si>
  <si>
    <t>PAR2259</t>
  </si>
  <si>
    <t>PAR2273</t>
  </si>
  <si>
    <t>AIRE ACONDICIONADO BGH 6300W BSHE65WCU PNB045611 EAN 7796885456126</t>
  </si>
  <si>
    <t>LAB6126</t>
  </si>
  <si>
    <t>BGH</t>
  </si>
  <si>
    <t>LAB3160</t>
  </si>
  <si>
    <t>LAB710</t>
  </si>
  <si>
    <t>LAB3009</t>
  </si>
  <si>
    <t>LAB2187</t>
  </si>
  <si>
    <t>LAB605</t>
  </si>
  <si>
    <t>HORNO ELECTRICO BGH BHE65M19N 65L PNB048316 EAN 7796885483160</t>
  </si>
  <si>
    <t>HORNO ELECTRICO 65 LITROS BHE65M19 PIH048222 BGH EAN: 7796885482224</t>
  </si>
  <si>
    <t>HORNO ELECTRICO BGH BHE25M19N 25L PNB048300 EAN 7796885483009</t>
  </si>
  <si>
    <t>HORNO ELECTRICO BGH BHE40M19 40L PNB048218 EAN 7796885482187</t>
  </si>
  <si>
    <t>HORNO ELECTRICO BGH BHE40M19N 40L PNH048302 EAN: 7796885483023</t>
  </si>
  <si>
    <t>LAVARROPAS CARGA FRONTAL DARK SILVER INVERTER BGH 8K -1400 RPM- AB BWF108S24AR</t>
  </si>
  <si>
    <t>LAB108S</t>
  </si>
  <si>
    <t>LAB3022</t>
  </si>
  <si>
    <t>HELADERA CICLICA TOP MOUNT INOX PHILCO PHCT302X 298LTS</t>
  </si>
  <si>
    <t>3 cuota simple 7.10%</t>
  </si>
  <si>
    <t>6 cuota simple 13.50%</t>
  </si>
  <si>
    <t>3 cuo. a tu cargo 8%</t>
  </si>
  <si>
    <t>6 cuo. a tu cargo 13.10%</t>
  </si>
  <si>
    <t>12 cuo. a tu cargo 22.70%</t>
  </si>
  <si>
    <t>9 cuo. a tu cargo 17.9%</t>
  </si>
  <si>
    <t>3 a 12 cuo. con int bajo 4%</t>
  </si>
  <si>
    <t>TV119</t>
  </si>
  <si>
    <t>TV LED ANDROID 32" RCA R32AND-F</t>
  </si>
  <si>
    <t>LAB8317</t>
  </si>
  <si>
    <t>HORNO ELECTRICO BGH BHE64M20AN PNH048317</t>
  </si>
  <si>
    <t>LAB8301</t>
  </si>
  <si>
    <t>HORNO ELECTRICO BGH BHE30M19N PNH048301</t>
  </si>
  <si>
    <t>LAB8207</t>
  </si>
  <si>
    <t>LAB8329</t>
  </si>
  <si>
    <t>HORNO ELECTRICO BGH BHE55M23N 55L PNH048329</t>
  </si>
  <si>
    <t>HORNO ELECTRICO BGH BHE25M19 PIH048219</t>
  </si>
  <si>
    <t>HORNO ELECTRICO BGH BHE55M23N 55L PNH04832</t>
  </si>
  <si>
    <t>LAB8326</t>
  </si>
  <si>
    <t>HORNO ELECTRICO BGH BHE25M23N PNH048326</t>
  </si>
  <si>
    <t>LAB8323</t>
  </si>
  <si>
    <t>HORNO ELECTRICO BGH BHE45S22 PNH048323</t>
  </si>
  <si>
    <t>LAB8322</t>
  </si>
  <si>
    <t>HORNO ELECTRICO BGH BHE35S22A PNH048322</t>
  </si>
  <si>
    <t>LAB8324</t>
  </si>
  <si>
    <t>HORNO ELECTRICO BGH BHE60S22 PNH048324</t>
  </si>
  <si>
    <t>LAB8335</t>
  </si>
  <si>
    <t>HORNO ELEC TRAMONTINA SILVER COOK 55L PNH048335</t>
  </si>
  <si>
    <t>LAB8321</t>
  </si>
  <si>
    <t>HORNO ELECTRICO BGH BHE35S22 PNH048321</t>
  </si>
  <si>
    <t>TV655</t>
  </si>
  <si>
    <t>LAB3500</t>
  </si>
  <si>
    <t>AIRE ACONDICIONADO PORTATIL TCL TAC-3500FCPA/MZ</t>
  </si>
  <si>
    <t>TV 65" QLED 4K RCA QL65TH100-F GOOGLE TV SMART EAN 7796941251108</t>
  </si>
  <si>
    <t>Atma</t>
  </si>
  <si>
    <t>HELADERA WRM39CK 340 LITROSWHIRLPOOL  EAN:  7891129521155</t>
  </si>
  <si>
    <t>real ml 12 p</t>
  </si>
  <si>
    <t>int 9 p</t>
  </si>
  <si>
    <t>int 6 p</t>
  </si>
  <si>
    <t>int 3 p</t>
  </si>
  <si>
    <t>oferta efectivo</t>
  </si>
  <si>
    <t>transferencia</t>
  </si>
  <si>
    <t>3 PAGOS</t>
  </si>
  <si>
    <t xml:space="preserve">AL MISMO </t>
  </si>
  <si>
    <t>PRECIO</t>
  </si>
  <si>
    <t>6 PAGOS</t>
  </si>
  <si>
    <t>9 PAGOS</t>
  </si>
  <si>
    <t>DEBITO</t>
  </si>
  <si>
    <t>NO MP</t>
  </si>
  <si>
    <t>bancaria</t>
  </si>
  <si>
    <t>int 12 p</t>
  </si>
  <si>
    <t>12 PAGOS</t>
  </si>
  <si>
    <t>HORNO ELECTRICO BGH BHE17M20N 16L PNH048320 EAN: 7796885483207</t>
  </si>
  <si>
    <t>HORNO ELECTRICO 65 LITROS BHE65M19 PIH048222 BGH EAN:  7796885482224</t>
  </si>
  <si>
    <t>AIRE ACONDICIONADO SPLIT 2700W F/C ALASKA ASE26WCCS/ ACS26WWCCS  EAN:  7796885455242</t>
  </si>
  <si>
    <t>CREDITO 1 pago</t>
  </si>
  <si>
    <t>3 cuota simple 6.55%</t>
  </si>
  <si>
    <t>6 cuota simple 12.48%</t>
  </si>
  <si>
    <t>PRECIO DE LISTA</t>
  </si>
  <si>
    <t xml:space="preserve">TV LED TCL 65" GOOGLE TV 65P755-F EAN 7796941329005 </t>
  </si>
  <si>
    <t>TV9005</t>
  </si>
  <si>
    <t>samsung</t>
  </si>
  <si>
    <t>HELADERA WRM39CK 340 LITROSWHIRLPOOL EAN: 7891129521155</t>
  </si>
  <si>
    <t>SUBCATEGORIA</t>
  </si>
  <si>
    <t>ELECTRODOMESTICOS Y AIRES ACOND</t>
  </si>
  <si>
    <t>TV-AUDIO-VIDEO</t>
  </si>
  <si>
    <t>TECNOLOGIA Y CELULARES</t>
  </si>
  <si>
    <t>MAS CATEGORIAS</t>
  </si>
  <si>
    <t>INFORMATICA</t>
  </si>
  <si>
    <t>3 cuo. a tu cargo 7.40%</t>
  </si>
  <si>
    <t>6 cuo. a tu cargo 11.9%</t>
  </si>
  <si>
    <t>9 cuo. a tu cargo 16.5%</t>
  </si>
  <si>
    <t>12 cuo. a tu cargo 21%</t>
  </si>
  <si>
    <t>enova</t>
  </si>
  <si>
    <t>lavavajillas</t>
  </si>
  <si>
    <t>LAB6B</t>
  </si>
  <si>
    <t>LAVARROPAS CARGA FRONTAL EWMF-B6 6 KG BLANCO ENOVA EAN: 7798181991929</t>
  </si>
  <si>
    <t>LAVARROPAS CARGA FRONTAL EWMF-B6 6 KG BLANCO ENOVA  EAN:  7798181991929</t>
  </si>
  <si>
    <t>Enova</t>
  </si>
  <si>
    <t>LAB943</t>
  </si>
  <si>
    <t>HELADERA PHILCO NO FROST TOP MOUNT INOX 94PHNT367XD</t>
  </si>
  <si>
    <t>LAVAVAJILLA PHILCO 14 CUB PHLJ14X INOX EAN 7799111672260</t>
  </si>
  <si>
    <t>LAB2260</t>
  </si>
  <si>
    <t>LAVAVAJILLA PHILCO 14 CUB PHLJ14B BLANCO EAN 7799111672253</t>
  </si>
  <si>
    <t>LAB2253B</t>
  </si>
  <si>
    <t>LAVAVAJILLA PHILCO 5 CUB PHLJ05B BLANCO EAN 7799111672277</t>
  </si>
  <si>
    <t>LAB2277</t>
  </si>
  <si>
    <t>LAB548</t>
  </si>
  <si>
    <t>AIRE ACONDICIONADO BGH 3450W F/C BSE35WCCR PNB 045459/045460   EAN:  7796885454603</t>
  </si>
  <si>
    <t>LAB8500</t>
  </si>
  <si>
    <t>microondas / mixer</t>
  </si>
  <si>
    <t>cp</t>
  </si>
  <si>
    <t>localida</t>
  </si>
  <si>
    <t>precio</t>
  </si>
  <si>
    <t>LAB893</t>
  </si>
  <si>
    <t>LAVARROPAS ESLABON DE LUJO CARGA SUPERIOR 7KG EWH07BB</t>
  </si>
  <si>
    <t xml:space="preserve">LAVARROPAS ESLABON DE LUJO CARGA SUPERIOR 7KG EWH07BB </t>
  </si>
  <si>
    <t>HELADERA PHILCO SIDE BY SIDE INOX 94phsb450x</t>
  </si>
  <si>
    <t>lab450X</t>
  </si>
  <si>
    <t>smartwatch /impresoras</t>
  </si>
  <si>
    <t>ACC867</t>
  </si>
  <si>
    <t>ACC994</t>
  </si>
  <si>
    <t>Contadora De Billetes Portátil Con Display Digital A Pilas Aa Marca Global Electronics</t>
  </si>
  <si>
    <t>AIRE ACONDICIONADO BGH SILENT AIR 3300W BS35WCAT PNB045607/8 EAN 7796885456089</t>
  </si>
  <si>
    <t>CONTADORA DE BILLETES GLOBAL BILLCOUNTER-1 - CARGA SUPERIOR CON DOBLE VISOR Y DETECCION DE BILLETES</t>
  </si>
  <si>
    <t xml:space="preserve">Contadora de billetes </t>
  </si>
  <si>
    <t>LAB08W</t>
  </si>
  <si>
    <t>LAVARROPAS BGH INVERTER BWFA08W24AR 8K -1400 RPM -BLANCO PIH034058</t>
  </si>
  <si>
    <t>LAB106SS</t>
  </si>
  <si>
    <t>LAVARROPAS CARGA FRONTAL DARK SILVER INVERTER BGH 6K -1000 RPM- AB BWF106S24AR</t>
  </si>
  <si>
    <t>LAB083</t>
  </si>
  <si>
    <t>LAVARROPAS BGH 6KG BLANCO INVERTER -1000 RPM BWFI06W24AR PIH034063</t>
  </si>
  <si>
    <t>HELADERA DREAN CICLICA ALUMINIO C/DISPENSER HDR370F61S SILVER EAN 7797102526929</t>
  </si>
  <si>
    <t>NOTE8059</t>
  </si>
  <si>
    <t xml:space="preserve">NOTEBOOK NOBLEX 14.1" N14X1010 N4020C 4GB 128GB </t>
  </si>
  <si>
    <t>Notebooks</t>
  </si>
  <si>
    <t>Noblex</t>
  </si>
  <si>
    <t>LAB106Ss</t>
  </si>
  <si>
    <t>IVA</t>
  </si>
  <si>
    <t>lavarropas</t>
  </si>
  <si>
    <t>TV3232</t>
  </si>
  <si>
    <t>TV5050</t>
  </si>
  <si>
    <t>COMBO5000</t>
  </si>
  <si>
    <t>COMBO SECARROPAS COLUMBIA HTS5503 5.5KG + LAVARROPAS COLUMBIA LSC7000 7KG S/BOMBA</t>
  </si>
  <si>
    <t>Columbia</t>
  </si>
  <si>
    <t>LAB6510</t>
  </si>
  <si>
    <t>LAVARROPAS AUTOMATICO PHILCO PHLF6510P2 CARGA FRONTAL 6.5KG PLATA</t>
  </si>
  <si>
    <t>Hyundai</t>
  </si>
  <si>
    <t>PAR3010</t>
  </si>
  <si>
    <t>TORRE AIWA AW-T3010 BLUETOOTH EAN</t>
  </si>
  <si>
    <t>PAR3012</t>
  </si>
  <si>
    <t>TORRE AIWA AW-T3012 BLUETOOTH EAN</t>
  </si>
  <si>
    <t>LAB100I</t>
  </si>
  <si>
    <t xml:space="preserve">SANDWICHERA AIWA AWK-SW100I EAN </t>
  </si>
  <si>
    <t>PAR2023</t>
  </si>
  <si>
    <t>TORRE AIWA AW-T2023 BLUETOOTH 2X10W PMPO EAN</t>
  </si>
  <si>
    <t>PAR4367</t>
  </si>
  <si>
    <t>LAB310I</t>
  </si>
  <si>
    <t xml:space="preserve">SANDWICHERA AIWA AWK-SW300I 3 EN 1 EAN </t>
  </si>
  <si>
    <t>LAB200N</t>
  </si>
  <si>
    <t>CAFETERA EXPRESO AIWA AWK-CE200N C/ESPUMADOR EAN</t>
  </si>
  <si>
    <t>LAB200R</t>
  </si>
  <si>
    <t>LAB100N</t>
  </si>
  <si>
    <t>CAFETERA EXPRESO AIWA AWK-CE100N C/ESPUMADOR EAN</t>
  </si>
  <si>
    <t>LAB35B</t>
  </si>
  <si>
    <t>FREIDORA DE AIRE AIWA AW-FA35B 1200W BLANCA EAN</t>
  </si>
  <si>
    <t>LAB35N</t>
  </si>
  <si>
    <t>FREIDORA DE AIRE AIWA AW-FA35B 1200W NEGRA EAN</t>
  </si>
  <si>
    <t>LAB15L</t>
  </si>
  <si>
    <t>CAFETERA DE FILTRO AIWA AWK-CFD15L 1.5L EAN</t>
  </si>
  <si>
    <t>LAB451N</t>
  </si>
  <si>
    <t>PAR580</t>
  </si>
  <si>
    <t xml:space="preserve">PARLANTE PORTATILA AIWA AW-PP580 EAN </t>
  </si>
  <si>
    <t>LAB244N</t>
  </si>
  <si>
    <t>FREIDORA DE AIRE AIWA AW-FA244 4+4L 1200W NEGRA EAN</t>
  </si>
  <si>
    <t>LAB202A</t>
  </si>
  <si>
    <t xml:space="preserve">ANAFE DOBLE AIWA AWK-AN202 EAN </t>
  </si>
  <si>
    <t>LAB125N</t>
  </si>
  <si>
    <t>CAFETERA DE FILTRO AIWA AWK-CF125N 1.25L EAN</t>
  </si>
  <si>
    <t>LAB800B</t>
  </si>
  <si>
    <t xml:space="preserve">TOSTADORA ELECTRICA AIWA AWK-TO800B 800W BLANCA EAN </t>
  </si>
  <si>
    <t>LAB800N</t>
  </si>
  <si>
    <t xml:space="preserve">TOSTADORA ELECTRICA AIWA AWK-TO800N 800W NEGRA EAN </t>
  </si>
  <si>
    <t>PAR806F</t>
  </si>
  <si>
    <t>TORRE AIWA AW-T806F-PB BLUETOOTH 6500W EAN</t>
  </si>
  <si>
    <t>LAB02G</t>
  </si>
  <si>
    <t xml:space="preserve">SECADOR DE PELO PLEGABLE AIWA AWB-SPP02G 2200 W CLASE II EAN </t>
  </si>
  <si>
    <t>AURI301N</t>
  </si>
  <si>
    <t>AURI301B</t>
  </si>
  <si>
    <t xml:space="preserve">LAB075N </t>
  </si>
  <si>
    <t xml:space="preserve">CAFETERA DE FILTRO AIWA AWK-CF075N 0.75L EAN </t>
  </si>
  <si>
    <t>PAR2022</t>
  </si>
  <si>
    <t>TORRE AIWA AW-T2022 BLUETOOTH 8500W EAN</t>
  </si>
  <si>
    <t>LAB01N</t>
  </si>
  <si>
    <t xml:space="preserve">SECADOR DE PELO AIWA AWB-SP01N 2200 W CLASE II EAN </t>
  </si>
  <si>
    <t>PAR210</t>
  </si>
  <si>
    <t>PARLANTE PORTATIL AIWA AW-PP210 NEGRO 20W EAN 7798111355180</t>
  </si>
  <si>
    <t>PAR4343</t>
  </si>
  <si>
    <t>LAB816D</t>
  </si>
  <si>
    <t>YOGURTERA AIWA DIGITAL-TIMER AW-YG816 1.6L EAN</t>
  </si>
  <si>
    <t>LAB700B</t>
  </si>
  <si>
    <t xml:space="preserve">TOSTADORA ELECTRICA AIWA AWK-TO700B 700 W BLANCA EAN </t>
  </si>
  <si>
    <t>LAB700N</t>
  </si>
  <si>
    <t xml:space="preserve">TOSTADORA ELECTRICA AIWA AWK-TO700N 700 W NEGRA EAN </t>
  </si>
  <si>
    <t>AURI501C</t>
  </si>
  <si>
    <t>AURICULAR AIWA AVA-BT501C BLUETOOTH EAN 7798111355395</t>
  </si>
  <si>
    <t>AURI80B</t>
  </si>
  <si>
    <t>AURICULAR AIWA IN EAR TWA-80B BLANCO EAN 7798111354787</t>
  </si>
  <si>
    <t>LAB101A</t>
  </si>
  <si>
    <t xml:space="preserve">ANAFE INDIVIDUAL AIWA AWK-AN101 EAN </t>
  </si>
  <si>
    <t>AURI90N</t>
  </si>
  <si>
    <t>AURICULAR AIWA IN EAR TWA-90N NEGRO TRUE WIRELESS EAN:  7798111354800</t>
  </si>
  <si>
    <t>PAR2016A</t>
  </si>
  <si>
    <t>PARLANTE AIWA AW-PP2016 1X6 5W PMPO EAN 7798111354701</t>
  </si>
  <si>
    <t>LAB508B</t>
  </si>
  <si>
    <t>BATIDORA DE PIE AIWA AW-BP508B 5.2L 1200 W BLANCA EAN</t>
  </si>
  <si>
    <t>LAB508C</t>
  </si>
  <si>
    <t>BATIDORA DE PIE AIWA AW-BP508C 5.2L 1200 W CREMA EAN</t>
  </si>
  <si>
    <t>LAB508N</t>
  </si>
  <si>
    <t>BATIDORA DE PIE AIWA AW-BP508N 5.2L 1200W NEGRO EAN</t>
  </si>
  <si>
    <t>LAB508R</t>
  </si>
  <si>
    <t>LAB715M</t>
  </si>
  <si>
    <t>YOGURTERA AIWA MANUAL ON/OFF AW-YG715 1.5L EAN</t>
  </si>
  <si>
    <t>AURI101N</t>
  </si>
  <si>
    <t>AURICULAR SUZUKI IN EAR STW-101N NEGRO EAN 7798111354879</t>
  </si>
  <si>
    <t>LAB01R</t>
  </si>
  <si>
    <t>PAR4299</t>
  </si>
  <si>
    <t>SMART TV HYUDAI HYLED-50UHD7A 50" HD LED 7798169447233</t>
  </si>
  <si>
    <t>SMART TV HYUDAI HYLED-32HD7A 32" HD LED 7798169447219</t>
  </si>
  <si>
    <t>ANAFE INDIVIDUAL AIWA AWK-AN101 EAN</t>
  </si>
  <si>
    <t>ANAFE DOBLE AIWA AWK-AN202 EAN</t>
  </si>
  <si>
    <t>TORRE AW-T2008PB AIWA EAN: 7798111354367</t>
  </si>
  <si>
    <t>PARLANTE BT AW-P1510D AIWA EAN: 7798111354343</t>
  </si>
  <si>
    <t>PAR265</t>
  </si>
  <si>
    <t>PARLANTE GAMER 2.0 BT NG-265P</t>
  </si>
  <si>
    <t>PARLANTE BT AW-P240-SN PMPO 2500W AIWA EAN: 7798111354299</t>
  </si>
  <si>
    <t>PARLANTE PORTATILA AIWA AW-PP580 EAN</t>
  </si>
  <si>
    <t>AURICULAR AIWA IN EAR TWA-90N NEGRO TRUE WIRELE</t>
  </si>
  <si>
    <t>AURICULAR BT IN EAR TWA-90B BLANCO AIWA EAN: 7798111354794</t>
  </si>
  <si>
    <t>AURICULAR AIWA NEGRO BLUETOOTH -MANOS LIBRES CONTROL DE VOLUMEN AVA-BT301N</t>
  </si>
  <si>
    <t>AURICULAR BT AVA-BT301B BLANCO AIWA EAN: 7798111353391</t>
  </si>
  <si>
    <t>ATIDORA DE PIE AIWA AW-BP508R 5.2L 1200W ROJO METAL EAN</t>
  </si>
  <si>
    <t>LAB075N</t>
  </si>
  <si>
    <t>CAFETERA DE FILTRO AIWA AWK-CF075N 0.75L EAN</t>
  </si>
  <si>
    <t>AFETERA EXPRESO AIWA AWK-CE200R C/ESPUMADOR EA</t>
  </si>
  <si>
    <t>HORNO ELECTRICO TIVOLI HET-451N 45L NEGRO EAN</t>
  </si>
  <si>
    <t>SANDWICHERA AIWA AWK-SW100I EAN</t>
  </si>
  <si>
    <t>PLANCHITA DE PELO AIWA ON/OFF AWB-PL01R CALLE II EAN</t>
  </si>
  <si>
    <t>SANDWICHERA AIWA AWK-SW300I 3 EN 1 EAN</t>
  </si>
  <si>
    <t>SECADOR DE PELO AIWA AWB-SP01N 2200 W CLASE II EAN</t>
  </si>
  <si>
    <t>SECADOR DE PELO PLEGABLE AIWA AWB-SPP02G 2200 W CLASE II EAN</t>
  </si>
  <si>
    <t>TOSTADORA ELECTRICA AIWA AWK-TO700B 700 W BLANCA EAN</t>
  </si>
  <si>
    <t>TOSTADORA ELECTRICA AIWA AWK-TO700N 700 W NEGRA EAN</t>
  </si>
  <si>
    <t>TOSTADORA ELECTRICA AIWA AWK-TO800N 800W NEGRA EAN</t>
  </si>
  <si>
    <t>NOTEBOOK NOBLEX 14.1" N14X1010 N4020C 4GB 128GB</t>
  </si>
  <si>
    <t>LAB1700I</t>
  </si>
  <si>
    <t xml:space="preserve">PAVA ELECTRICA AIWA AWK-PVD1700I DIGITAL EAN </t>
  </si>
  <si>
    <t>global</t>
  </si>
  <si>
    <t>noblex</t>
  </si>
  <si>
    <t>hyundai</t>
  </si>
  <si>
    <t>notebook</t>
  </si>
  <si>
    <t>contadora billetes</t>
  </si>
  <si>
    <t>FREIDORA DE AIRE AIWA AW-FA35N 1200W NEGRA EAN</t>
  </si>
  <si>
    <t>TORRE AIWA AW-T2203 BLUETOOTH 2X10W PMPO EAN</t>
  </si>
  <si>
    <t>PAVA ELECTRICA AIWA AWK-PVD1700I DIGITAL EAN</t>
  </si>
  <si>
    <t>7 cuo. a tu cargo 11.9%</t>
  </si>
  <si>
    <t>TOSTADORA ELECTRICA AIWA AWK-TO800B 800W BLANCA EAN 7798111355838</t>
  </si>
  <si>
    <t>hasta 23-5-2025</t>
  </si>
  <si>
    <t>3 cuo. a tu cargo 8.50%</t>
  </si>
  <si>
    <t>6 cuo. a tu cargo 14%</t>
  </si>
  <si>
    <t>9 cuo. a tu cargo 19.5%</t>
  </si>
  <si>
    <t>12 cuo. a tu cargo 24.5%</t>
  </si>
  <si>
    <t>3 cuo. a tu cargo 8.5%</t>
  </si>
  <si>
    <t>b120ds20</t>
  </si>
  <si>
    <t>b223ds20 grill</t>
  </si>
  <si>
    <t>b228ds20 grill</t>
  </si>
  <si>
    <t>por si vuelve a subir</t>
  </si>
  <si>
    <t>LAB225B</t>
  </si>
  <si>
    <t>HELADERA CICLICA TOP MOUNT BLANCA PHILCO PHCT225B</t>
  </si>
  <si>
    <t>LAB242B</t>
  </si>
  <si>
    <t>HELADERA CICLICA TOP MOUNT BLANCA PHILCO PHCT242B CON FREEZER</t>
  </si>
  <si>
    <t>AIRE ACONDICIONADO SPLIT TCL TACA 8500w CSA T PRO INVERTER</t>
  </si>
  <si>
    <t>AIRE ACONDICIONADO SPLIT TCL TACA 8500W CSA T PRO INVERTER</t>
  </si>
  <si>
    <t>LAB719</t>
  </si>
  <si>
    <t>MICROONDAS DIGITAL 20 LITROS B120DS20I SILVER PIH049509 BGH EAN</t>
  </si>
  <si>
    <t>LAB818</t>
  </si>
  <si>
    <t>MICROONDAS BGH B228DS20 PIH049511 EAN</t>
  </si>
  <si>
    <t>TV6565</t>
  </si>
  <si>
    <t>MICROONDAS BGH B223DS20 SILVER 23L PIH049510 EAN</t>
  </si>
  <si>
    <t>MICROONDAS GRILL QUICK CHEF B223DS20i SILVER 23L PNH048670 BGH EAN: 7796885495101</t>
  </si>
  <si>
    <t>CLOUD232</t>
  </si>
  <si>
    <t>CLOUDBOOK CA141-C 4GB 128GB GRIS AIWA  EAN:  7798111354589</t>
  </si>
  <si>
    <t>CLOUDBOOK CA141-C 4GB 128GB GRIS AIWA EAN: 7798111354589</t>
  </si>
  <si>
    <t>MART TV HYUNDAI HYLED-43FHD7A 43" HD LED</t>
  </si>
  <si>
    <t>TV4343</t>
  </si>
  <si>
    <t>TV5858</t>
  </si>
  <si>
    <t>MART TV HYUNDAI HYLED-58UHD7A 58" HD LED</t>
  </si>
  <si>
    <t>SMART TV HYUNDAI HYLED-43FHD7A 43" HD LED</t>
  </si>
  <si>
    <t>SMART TV HYUNDAI HYLED-58UHD7A 58" HD LED</t>
  </si>
  <si>
    <t>SMART TV HYUNDAI HYLED-50UHD7A 50" HD LED</t>
  </si>
  <si>
    <t>TV LED SMART 65" RCA C65AND ANDROIDTV 4K EAN</t>
  </si>
  <si>
    <t>SMART TV HYUNDAI HYLED-32HD7A 32" HD LED</t>
  </si>
  <si>
    <t>PAR265N</t>
  </si>
  <si>
    <t>PARLANTE PORTATIL AIWA AW-PP265 NEGRO 13W EAN 7798111355173</t>
  </si>
  <si>
    <t>TV SMART 55" RCA G55P6UHD GOOGLE 4K EAN: 7796941251047</t>
  </si>
</sst>
</file>

<file path=xl/styles.xml><?xml version="1.0" encoding="utf-8"?>
<styleSheet xmlns="http://schemas.openxmlformats.org/spreadsheetml/2006/main">
  <numFmts count="18">
    <numFmt numFmtId="44" formatCode="_-&quot;$&quot;\ * #,##0.00_-;\-&quot;$&quot;\ * #,##0.00_-;_-&quot;$&quot;\ 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"/>
    <numFmt numFmtId="168" formatCode="&quot;$&quot;\ #,##0.00"/>
    <numFmt numFmtId="169" formatCode="0.000000"/>
    <numFmt numFmtId="170" formatCode="_-&quot;$&quot;\ * #,##0_-;\-&quot;$&quot;\ * #,##0_-;_-&quot;$&quot;\ * &quot;-&quot;??_-;_-@_-"/>
    <numFmt numFmtId="171" formatCode="0.0000%"/>
    <numFmt numFmtId="172" formatCode="0.00000%"/>
    <numFmt numFmtId="173" formatCode="0.00000000000000000%"/>
    <numFmt numFmtId="174" formatCode="0.0000000000000000"/>
    <numFmt numFmtId="175" formatCode="0.00000000000000000"/>
    <numFmt numFmtId="176" formatCode="0.000000000000000000"/>
    <numFmt numFmtId="177" formatCode="0.0000000000000000000"/>
    <numFmt numFmtId="178" formatCode="0.0000"/>
    <numFmt numFmtId="179" formatCode="0.0000000000000"/>
    <numFmt numFmtId="180" formatCode="0.00000000000000"/>
  </numFmts>
  <fonts count="43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FF0000"/>
      <name val="Arial"/>
      <family val="2"/>
    </font>
    <font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theme="1"/>
      <name val="Calibri "/>
    </font>
    <font>
      <sz val="10"/>
      <color theme="1"/>
      <name val="Calibri "/>
    </font>
    <font>
      <sz val="9"/>
      <name val="Calibri "/>
    </font>
    <font>
      <sz val="10"/>
      <name val="Calibri "/>
    </font>
    <font>
      <sz val="9"/>
      <color rgb="FFFF0000"/>
      <name val="Calibri "/>
    </font>
    <font>
      <sz val="10"/>
      <color rgb="FFFF0000"/>
      <name val="Calibri "/>
    </font>
    <font>
      <sz val="11"/>
      <color theme="1"/>
      <name val="Calibri "/>
    </font>
    <font>
      <sz val="11"/>
      <name val="Calibri "/>
    </font>
    <font>
      <sz val="10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0F4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/>
      <top/>
      <bottom style="thick">
        <color rgb="FFFFC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rgb="FF00B050"/>
      </right>
      <top style="medium">
        <color indexed="64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FFC000"/>
      </right>
      <top style="medium">
        <color indexed="64"/>
      </top>
      <bottom/>
      <diagonal/>
    </border>
    <border>
      <left/>
      <right style="thick">
        <color rgb="FFFFC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rgb="FF00B050"/>
      </right>
      <top/>
      <bottom style="medium">
        <color indexed="64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ck">
        <color rgb="FFFFC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86">
    <xf numFmtId="0" fontId="0" fillId="0" borderId="0" xfId="0"/>
    <xf numFmtId="166" fontId="4" fillId="3" borderId="0" xfId="1" applyFont="1" applyFill="1" applyBorder="1"/>
    <xf numFmtId="166" fontId="4" fillId="4" borderId="0" xfId="1" applyFont="1" applyFill="1" applyBorder="1"/>
    <xf numFmtId="2" fontId="1" fillId="0" borderId="0" xfId="2" applyNumberFormat="1" applyFont="1" applyFill="1" applyBorder="1"/>
    <xf numFmtId="169" fontId="0" fillId="0" borderId="0" xfId="0" applyNumberFormat="1"/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4" fillId="5" borderId="0" xfId="1" applyFont="1" applyFill="1" applyBorder="1"/>
    <xf numFmtId="10" fontId="4" fillId="5" borderId="0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Border="1" applyAlignment="1">
      <alignment horizontal="center" vertical="center" wrapText="1"/>
    </xf>
    <xf numFmtId="10" fontId="4" fillId="4" borderId="0" xfId="0" applyNumberFormat="1" applyFont="1" applyFill="1" applyBorder="1" applyAlignment="1">
      <alignment horizontal="center" vertical="center" wrapText="1"/>
    </xf>
    <xf numFmtId="2" fontId="1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1" fillId="0" borderId="0" xfId="1" applyFont="1" applyFill="1" applyBorder="1" applyAlignment="1">
      <alignment horizontal="center"/>
    </xf>
    <xf numFmtId="167" fontId="4" fillId="2" borderId="6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Fill="1" applyBorder="1"/>
    <xf numFmtId="10" fontId="1" fillId="0" borderId="0" xfId="0" applyNumberFormat="1" applyFont="1" applyFill="1" applyBorder="1"/>
    <xf numFmtId="167" fontId="1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Border="1"/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167" fontId="4" fillId="2" borderId="9" xfId="0" applyNumberFormat="1" applyFont="1" applyFill="1" applyBorder="1" applyAlignment="1">
      <alignment horizontal="center" vertical="center" wrapText="1"/>
    </xf>
    <xf numFmtId="167" fontId="4" fillId="2" borderId="10" xfId="0" applyNumberFormat="1" applyFont="1" applyFill="1" applyBorder="1" applyAlignment="1">
      <alignment horizontal="center" vertical="center" wrapText="1"/>
    </xf>
    <xf numFmtId="10" fontId="4" fillId="2" borderId="11" xfId="0" applyNumberFormat="1" applyFont="1" applyFill="1" applyBorder="1" applyAlignment="1">
      <alignment horizontal="center" vertical="center" wrapText="1"/>
    </xf>
    <xf numFmtId="10" fontId="4" fillId="2" borderId="12" xfId="0" applyNumberFormat="1" applyFont="1" applyFill="1" applyBorder="1" applyAlignment="1">
      <alignment horizontal="center" vertical="center" wrapText="1"/>
    </xf>
    <xf numFmtId="10" fontId="4" fillId="2" borderId="13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10" fontId="4" fillId="3" borderId="14" xfId="0" applyNumberFormat="1" applyFont="1" applyFill="1" applyBorder="1" applyAlignment="1">
      <alignment horizontal="center" vertical="center" wrapText="1"/>
    </xf>
    <xf numFmtId="10" fontId="4" fillId="4" borderId="14" xfId="0" applyNumberFormat="1" applyFont="1" applyFill="1" applyBorder="1" applyAlignment="1">
      <alignment horizontal="center" vertical="center" wrapText="1"/>
    </xf>
    <xf numFmtId="10" fontId="4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0" fontId="4" fillId="5" borderId="15" xfId="0" applyNumberFormat="1" applyFont="1" applyFill="1" applyBorder="1" applyAlignment="1">
      <alignment horizontal="center" vertical="center" wrapText="1"/>
    </xf>
    <xf numFmtId="167" fontId="8" fillId="0" borderId="16" xfId="0" applyNumberFormat="1" applyFont="1" applyFill="1" applyBorder="1" applyAlignment="1">
      <alignment horizontal="center" vertical="center"/>
    </xf>
    <xf numFmtId="0" fontId="8" fillId="0" borderId="17" xfId="2" applyNumberFormat="1" applyFont="1" applyFill="1" applyBorder="1" applyAlignment="1">
      <alignment horizontal="center" vertical="center"/>
    </xf>
    <xf numFmtId="2" fontId="8" fillId="6" borderId="18" xfId="0" applyNumberFormat="1" applyFont="1" applyFill="1" applyBorder="1" applyAlignment="1">
      <alignment horizontal="center" vertical="center"/>
    </xf>
    <xf numFmtId="2" fontId="8" fillId="0" borderId="19" xfId="2" applyNumberFormat="1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166" fontId="9" fillId="3" borderId="20" xfId="1" applyFont="1" applyFill="1" applyBorder="1" applyAlignment="1">
      <alignment horizontal="center" vertical="center"/>
    </xf>
    <xf numFmtId="166" fontId="9" fillId="4" borderId="20" xfId="1" applyFont="1" applyFill="1" applyBorder="1" applyAlignment="1">
      <alignment horizontal="center" vertical="center"/>
    </xf>
    <xf numFmtId="2" fontId="8" fillId="0" borderId="20" xfId="2" applyNumberFormat="1" applyFont="1" applyFill="1" applyBorder="1" applyAlignment="1">
      <alignment horizontal="center" vertical="center"/>
    </xf>
    <xf numFmtId="166" fontId="8" fillId="0" borderId="20" xfId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9" fillId="5" borderId="21" xfId="1" applyFont="1" applyFill="1" applyBorder="1" applyAlignment="1">
      <alignment horizontal="center" vertical="center"/>
    </xf>
    <xf numFmtId="0" fontId="0" fillId="0" borderId="10" xfId="0" applyBorder="1"/>
    <xf numFmtId="0" fontId="10" fillId="6" borderId="11" xfId="0" applyFont="1" applyFill="1" applyBorder="1" applyAlignment="1">
      <alignment horizontal="center"/>
    </xf>
    <xf numFmtId="0" fontId="0" fillId="0" borderId="12" xfId="0" applyBorder="1"/>
    <xf numFmtId="10" fontId="1" fillId="6" borderId="22" xfId="0" applyNumberFormat="1" applyFont="1" applyFill="1" applyBorder="1" applyAlignment="1">
      <alignment horizontal="center"/>
    </xf>
    <xf numFmtId="0" fontId="0" fillId="0" borderId="23" xfId="0" applyBorder="1"/>
    <xf numFmtId="0" fontId="10" fillId="6" borderId="24" xfId="0" applyFont="1" applyFill="1" applyBorder="1" applyAlignment="1">
      <alignment horizontal="center" shrinkToFit="1"/>
    </xf>
    <xf numFmtId="0" fontId="0" fillId="0" borderId="0" xfId="0" applyFill="1"/>
    <xf numFmtId="164" fontId="0" fillId="0" borderId="0" xfId="0" applyNumberFormat="1"/>
    <xf numFmtId="0" fontId="0" fillId="0" borderId="0" xfId="0"/>
    <xf numFmtId="0" fontId="11" fillId="0" borderId="0" xfId="0" applyNumberFormat="1" applyFont="1" applyFill="1" applyBorder="1" applyAlignment="1" applyProtection="1"/>
    <xf numFmtId="0" fontId="11" fillId="0" borderId="25" xfId="0" applyNumberFormat="1" applyFont="1" applyFill="1" applyBorder="1" applyAlignment="1" applyProtection="1"/>
    <xf numFmtId="0" fontId="12" fillId="0" borderId="25" xfId="0" applyNumberFormat="1" applyFont="1" applyFill="1" applyBorder="1" applyAlignment="1" applyProtection="1">
      <alignment horizontal="center"/>
    </xf>
    <xf numFmtId="170" fontId="11" fillId="7" borderId="25" xfId="0" applyNumberFormat="1" applyFont="1" applyFill="1" applyBorder="1" applyAlignment="1" applyProtection="1"/>
    <xf numFmtId="2" fontId="11" fillId="7" borderId="25" xfId="0" applyNumberFormat="1" applyFont="1" applyFill="1" applyBorder="1" applyAlignment="1" applyProtection="1"/>
    <xf numFmtId="170" fontId="11" fillId="0" borderId="25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center"/>
    </xf>
    <xf numFmtId="170" fontId="11" fillId="0" borderId="25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1" fillId="7" borderId="25" xfId="0" applyNumberFormat="1" applyFont="1" applyFill="1" applyBorder="1" applyAlignment="1" applyProtection="1">
      <alignment horizontal="center"/>
    </xf>
    <xf numFmtId="170" fontId="11" fillId="8" borderId="25" xfId="0" applyNumberFormat="1" applyFont="1" applyFill="1" applyBorder="1" applyAlignment="1" applyProtection="1">
      <alignment horizontal="center"/>
    </xf>
    <xf numFmtId="9" fontId="11" fillId="7" borderId="25" xfId="0" applyNumberFormat="1" applyFont="1" applyFill="1" applyBorder="1" applyAlignment="1" applyProtection="1">
      <alignment horizontal="center"/>
    </xf>
    <xf numFmtId="2" fontId="11" fillId="0" borderId="25" xfId="0" applyNumberFormat="1" applyFont="1" applyFill="1" applyBorder="1" applyAlignment="1" applyProtection="1">
      <alignment horizontal="center"/>
    </xf>
    <xf numFmtId="0" fontId="11" fillId="0" borderId="25" xfId="0" applyNumberFormat="1" applyFont="1" applyFill="1" applyBorder="1" applyAlignment="1" applyProtection="1">
      <alignment horizontal="center"/>
    </xf>
    <xf numFmtId="2" fontId="11" fillId="0" borderId="25" xfId="0" applyNumberFormat="1" applyFont="1" applyFill="1" applyBorder="1" applyAlignment="1" applyProtection="1"/>
    <xf numFmtId="170" fontId="12" fillId="0" borderId="25" xfId="0" applyNumberFormat="1" applyFont="1" applyFill="1" applyBorder="1" applyAlignment="1" applyProtection="1">
      <alignment horizont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166" fontId="13" fillId="0" borderId="32" xfId="1" applyFont="1" applyBorder="1" applyAlignment="1">
      <alignment horizontal="center" vertical="center"/>
    </xf>
    <xf numFmtId="166" fontId="13" fillId="0" borderId="33" xfId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 vertical="center"/>
    </xf>
    <xf numFmtId="173" fontId="0" fillId="0" borderId="0" xfId="0" applyNumberFormat="1"/>
    <xf numFmtId="0" fontId="17" fillId="0" borderId="6" xfId="2" applyNumberFormat="1" applyFont="1" applyFill="1" applyBorder="1" applyAlignment="1">
      <alignment horizontal="center"/>
    </xf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8" fillId="6" borderId="13" xfId="0" applyNumberFormat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6" xfId="2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169" fontId="1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Border="1"/>
    <xf numFmtId="0" fontId="17" fillId="0" borderId="0" xfId="0" applyFont="1"/>
    <xf numFmtId="2" fontId="17" fillId="0" borderId="0" xfId="0" applyNumberFormat="1" applyFont="1" applyFill="1" applyBorder="1"/>
    <xf numFmtId="2" fontId="17" fillId="0" borderId="0" xfId="2" applyNumberFormat="1" applyFont="1" applyFill="1" applyBorder="1"/>
    <xf numFmtId="10" fontId="17" fillId="0" borderId="0" xfId="0" applyNumberFormat="1" applyFont="1" applyFill="1" applyBorder="1"/>
    <xf numFmtId="166" fontId="19" fillId="3" borderId="0" xfId="1" applyFont="1" applyFill="1" applyBorder="1"/>
    <xf numFmtId="166" fontId="19" fillId="4" borderId="0" xfId="1" applyFont="1" applyFill="1" applyBorder="1"/>
    <xf numFmtId="166" fontId="17" fillId="0" borderId="0" xfId="1" applyFont="1" applyFill="1" applyBorder="1" applyAlignment="1">
      <alignment horizontal="center"/>
    </xf>
    <xf numFmtId="166" fontId="19" fillId="5" borderId="0" xfId="1" applyFont="1" applyFill="1" applyBorder="1"/>
    <xf numFmtId="166" fontId="1" fillId="0" borderId="0" xfId="1" applyFont="1"/>
    <xf numFmtId="0" fontId="17" fillId="0" borderId="0" xfId="0" applyFont="1" applyFill="1" applyBorder="1"/>
    <xf numFmtId="0" fontId="5" fillId="0" borderId="0" xfId="0" applyFont="1" applyBorder="1"/>
    <xf numFmtId="168" fontId="5" fillId="0" borderId="0" xfId="0" applyNumberFormat="1" applyFont="1" applyFill="1" applyBorder="1"/>
    <xf numFmtId="0" fontId="5" fillId="0" borderId="0" xfId="2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2" fontId="5" fillId="0" borderId="0" xfId="2" applyNumberFormat="1" applyFont="1" applyFill="1" applyBorder="1"/>
    <xf numFmtId="166" fontId="20" fillId="3" borderId="0" xfId="1" applyFont="1" applyFill="1" applyBorder="1"/>
    <xf numFmtId="166" fontId="20" fillId="4" borderId="0" xfId="1" applyFont="1" applyFill="1" applyBorder="1"/>
    <xf numFmtId="166" fontId="5" fillId="0" borderId="0" xfId="1" applyFont="1" applyFill="1" applyBorder="1" applyAlignment="1">
      <alignment horizontal="center"/>
    </xf>
    <xf numFmtId="166" fontId="20" fillId="5" borderId="0" xfId="1" applyFont="1" applyFill="1" applyBorder="1"/>
    <xf numFmtId="0" fontId="5" fillId="0" borderId="0" xfId="0" applyFont="1"/>
    <xf numFmtId="0" fontId="5" fillId="0" borderId="6" xfId="2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right"/>
    </xf>
    <xf numFmtId="0" fontId="21" fillId="0" borderId="0" xfId="0" applyFont="1"/>
    <xf numFmtId="0" fontId="5" fillId="0" borderId="1" xfId="0" applyFont="1" applyFill="1" applyBorder="1"/>
    <xf numFmtId="167" fontId="5" fillId="0" borderId="0" xfId="0" applyNumberFormat="1" applyFont="1" applyFill="1" applyBorder="1"/>
    <xf numFmtId="0" fontId="5" fillId="0" borderId="2" xfId="0" applyFont="1" applyFill="1" applyBorder="1"/>
    <xf numFmtId="166" fontId="5" fillId="0" borderId="0" xfId="1" applyFont="1"/>
    <xf numFmtId="0" fontId="22" fillId="0" borderId="0" xfId="0" applyFont="1"/>
    <xf numFmtId="10" fontId="16" fillId="0" borderId="35" xfId="2" applyNumberFormat="1" applyFont="1" applyBorder="1" applyAlignment="1">
      <alignment horizontal="center" vertical="center"/>
    </xf>
    <xf numFmtId="0" fontId="1" fillId="0" borderId="4" xfId="0" applyFont="1" applyFill="1" applyBorder="1"/>
    <xf numFmtId="10" fontId="5" fillId="0" borderId="0" xfId="0" applyNumberFormat="1" applyFont="1" applyFill="1" applyBorder="1"/>
    <xf numFmtId="0" fontId="5" fillId="0" borderId="1" xfId="0" applyFont="1" applyBorder="1"/>
    <xf numFmtId="0" fontId="17" fillId="0" borderId="1" xfId="0" applyFont="1" applyFill="1" applyBorder="1"/>
    <xf numFmtId="167" fontId="17" fillId="0" borderId="0" xfId="0" applyNumberFormat="1" applyFont="1" applyFill="1" applyBorder="1"/>
    <xf numFmtId="0" fontId="1" fillId="0" borderId="3" xfId="0" applyFont="1" applyFill="1" applyBorder="1"/>
    <xf numFmtId="2" fontId="17" fillId="0" borderId="0" xfId="2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2" fontId="10" fillId="0" borderId="0" xfId="0" applyNumberFormat="1" applyFont="1"/>
    <xf numFmtId="2" fontId="10" fillId="0" borderId="0" xfId="0" applyNumberFormat="1" applyFont="1" applyBorder="1"/>
    <xf numFmtId="2" fontId="5" fillId="0" borderId="0" xfId="2" applyNumberFormat="1" applyFont="1" applyFill="1" applyBorder="1" applyAlignment="1">
      <alignment horizontal="center"/>
    </xf>
    <xf numFmtId="0" fontId="17" fillId="0" borderId="2" xfId="0" applyFont="1" applyFill="1" applyBorder="1"/>
    <xf numFmtId="0" fontId="1" fillId="0" borderId="1" xfId="0" applyFont="1" applyFill="1" applyBorder="1" applyProtection="1"/>
    <xf numFmtId="0" fontId="1" fillId="0" borderId="0" xfId="0" applyFont="1" applyFill="1" applyBorder="1" applyProtection="1"/>
    <xf numFmtId="0" fontId="1" fillId="0" borderId="3" xfId="0" applyFont="1" applyFill="1" applyBorder="1" applyProtection="1"/>
    <xf numFmtId="0" fontId="1" fillId="0" borderId="4" xfId="0" applyFont="1" applyFill="1" applyBorder="1" applyProtection="1"/>
    <xf numFmtId="0" fontId="25" fillId="0" borderId="0" xfId="0" applyFont="1"/>
    <xf numFmtId="0" fontId="26" fillId="0" borderId="0" xfId="0" applyFont="1"/>
    <xf numFmtId="167" fontId="5" fillId="0" borderId="0" xfId="0" applyNumberFormat="1" applyFont="1" applyBorder="1"/>
    <xf numFmtId="168" fontId="1" fillId="0" borderId="0" xfId="0" applyNumberFormat="1" applyFont="1"/>
    <xf numFmtId="168" fontId="0" fillId="0" borderId="0" xfId="0" applyNumberFormat="1"/>
    <xf numFmtId="0" fontId="27" fillId="0" borderId="0" xfId="0" applyFont="1"/>
    <xf numFmtId="168" fontId="5" fillId="0" borderId="0" xfId="0" applyNumberFormat="1" applyFont="1"/>
    <xf numFmtId="0" fontId="5" fillId="0" borderId="5" xfId="0" applyFont="1" applyFill="1" applyBorder="1"/>
    <xf numFmtId="10" fontId="5" fillId="0" borderId="4" xfId="0" applyNumberFormat="1" applyFont="1" applyFill="1" applyBorder="1"/>
    <xf numFmtId="168" fontId="5" fillId="0" borderId="0" xfId="1" applyNumberFormat="1" applyFont="1" applyFill="1" applyBorder="1"/>
    <xf numFmtId="0" fontId="6" fillId="9" borderId="0" xfId="0" applyFont="1" applyFill="1"/>
    <xf numFmtId="168" fontId="27" fillId="0" borderId="0" xfId="0" applyNumberFormat="1" applyFont="1"/>
    <xf numFmtId="0" fontId="26" fillId="9" borderId="0" xfId="0" applyFont="1" applyFill="1"/>
    <xf numFmtId="0" fontId="23" fillId="7" borderId="0" xfId="0" applyFont="1" applyFill="1"/>
    <xf numFmtId="166" fontId="17" fillId="7" borderId="0" xfId="1" applyFont="1" applyFill="1"/>
    <xf numFmtId="0" fontId="17" fillId="7" borderId="0" xfId="2" applyNumberFormat="1" applyFont="1" applyFill="1" applyBorder="1" applyAlignment="1">
      <alignment horizontal="center"/>
    </xf>
    <xf numFmtId="2" fontId="17" fillId="7" borderId="0" xfId="0" applyNumberFormat="1" applyFont="1" applyFill="1" applyBorder="1"/>
    <xf numFmtId="2" fontId="17" fillId="7" borderId="0" xfId="2" applyNumberFormat="1" applyFont="1" applyFill="1" applyBorder="1"/>
    <xf numFmtId="10" fontId="17" fillId="7" borderId="0" xfId="0" applyNumberFormat="1" applyFont="1" applyFill="1" applyBorder="1"/>
    <xf numFmtId="10" fontId="5" fillId="7" borderId="0" xfId="0" applyNumberFormat="1" applyFont="1" applyFill="1" applyBorder="1"/>
    <xf numFmtId="0" fontId="8" fillId="0" borderId="0" xfId="0" applyFont="1" applyProtection="1">
      <protection locked="0"/>
    </xf>
    <xf numFmtId="0" fontId="8" fillId="0" borderId="0" xfId="0" applyFont="1" applyFill="1" applyProtection="1">
      <protection locked="0"/>
    </xf>
    <xf numFmtId="178" fontId="8" fillId="0" borderId="0" xfId="0" applyNumberFormat="1" applyFont="1"/>
    <xf numFmtId="0" fontId="24" fillId="0" borderId="0" xfId="0" applyFont="1"/>
    <xf numFmtId="10" fontId="1" fillId="0" borderId="0" xfId="0" applyNumberFormat="1" applyFont="1" applyFill="1" applyProtection="1"/>
    <xf numFmtId="0" fontId="23" fillId="0" borderId="0" xfId="0" applyFont="1"/>
    <xf numFmtId="0" fontId="17" fillId="0" borderId="0" xfId="2" applyNumberFormat="1" applyFont="1" applyFill="1" applyBorder="1" applyAlignment="1">
      <alignment horizontal="center"/>
    </xf>
    <xf numFmtId="0" fontId="0" fillId="12" borderId="0" xfId="0" applyFill="1" applyBorder="1"/>
    <xf numFmtId="166" fontId="0" fillId="12" borderId="0" xfId="0" applyNumberFormat="1" applyFill="1" applyBorder="1"/>
    <xf numFmtId="166" fontId="0" fillId="12" borderId="0" xfId="1" applyFont="1" applyFill="1" applyBorder="1"/>
    <xf numFmtId="0" fontId="0" fillId="12" borderId="14" xfId="0" applyFill="1" applyBorder="1"/>
    <xf numFmtId="10" fontId="0" fillId="12" borderId="0" xfId="0" applyNumberFormat="1" applyFill="1" applyBorder="1"/>
    <xf numFmtId="171" fontId="0" fillId="12" borderId="0" xfId="2" applyNumberFormat="1" applyFont="1" applyFill="1" applyBorder="1"/>
    <xf numFmtId="0" fontId="0" fillId="12" borderId="0" xfId="0" applyFill="1" applyBorder="1" applyAlignment="1">
      <alignment horizontal="center"/>
    </xf>
    <xf numFmtId="172" fontId="0" fillId="12" borderId="0" xfId="0" applyNumberFormat="1" applyFill="1" applyBorder="1"/>
    <xf numFmtId="0" fontId="0" fillId="0" borderId="9" xfId="0" applyBorder="1"/>
    <xf numFmtId="0" fontId="3" fillId="2" borderId="36" xfId="0" applyFont="1" applyFill="1" applyBorder="1"/>
    <xf numFmtId="0" fontId="3" fillId="2" borderId="36" xfId="0" applyFont="1" applyFill="1" applyBorder="1" applyAlignment="1">
      <alignment horizontal="center"/>
    </xf>
    <xf numFmtId="0" fontId="3" fillId="13" borderId="36" xfId="0" applyFont="1" applyFill="1" applyBorder="1"/>
    <xf numFmtId="0" fontId="3" fillId="13" borderId="36" xfId="0" applyFont="1" applyFill="1" applyBorder="1" applyAlignment="1">
      <alignment horizontal="center"/>
    </xf>
    <xf numFmtId="0" fontId="0" fillId="14" borderId="9" xfId="0" applyFill="1" applyBorder="1"/>
    <xf numFmtId="0" fontId="0" fillId="14" borderId="14" xfId="0" applyFill="1" applyBorder="1"/>
    <xf numFmtId="172" fontId="0" fillId="14" borderId="28" xfId="0" applyNumberFormat="1" applyFill="1" applyBorder="1"/>
    <xf numFmtId="10" fontId="0" fillId="14" borderId="0" xfId="0" applyNumberFormat="1" applyFill="1" applyBorder="1"/>
    <xf numFmtId="0" fontId="0" fillId="14" borderId="0" xfId="0" applyFill="1" applyBorder="1"/>
    <xf numFmtId="171" fontId="0" fillId="14" borderId="28" xfId="2" applyNumberFormat="1" applyFont="1" applyFill="1" applyBorder="1"/>
    <xf numFmtId="171" fontId="0" fillId="14" borderId="0" xfId="2" applyNumberFormat="1" applyFont="1" applyFill="1" applyBorder="1"/>
    <xf numFmtId="0" fontId="0" fillId="14" borderId="28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66" fontId="0" fillId="14" borderId="28" xfId="0" applyNumberFormat="1" applyFill="1" applyBorder="1"/>
    <xf numFmtId="166" fontId="0" fillId="14" borderId="0" xfId="0" applyNumberFormat="1" applyFill="1" applyBorder="1"/>
    <xf numFmtId="0" fontId="0" fillId="14" borderId="28" xfId="0" applyFill="1" applyBorder="1"/>
    <xf numFmtId="0" fontId="0" fillId="15" borderId="0" xfId="0" applyFill="1"/>
    <xf numFmtId="172" fontId="0" fillId="15" borderId="0" xfId="0" applyNumberFormat="1" applyFill="1"/>
    <xf numFmtId="10" fontId="0" fillId="15" borderId="0" xfId="0" applyNumberFormat="1" applyFill="1"/>
    <xf numFmtId="171" fontId="0" fillId="15" borderId="0" xfId="2" applyNumberFormat="1" applyFont="1" applyFill="1"/>
    <xf numFmtId="171" fontId="0" fillId="15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NumberFormat="1" applyFill="1"/>
    <xf numFmtId="166" fontId="0" fillId="15" borderId="0" xfId="0" applyNumberFormat="1" applyFill="1"/>
    <xf numFmtId="0" fontId="3" fillId="10" borderId="36" xfId="0" applyFont="1" applyFill="1" applyBorder="1" applyAlignment="1">
      <alignment horizontal="center"/>
    </xf>
    <xf numFmtId="0" fontId="3" fillId="10" borderId="36" xfId="0" applyFont="1" applyFill="1" applyBorder="1"/>
    <xf numFmtId="166" fontId="3" fillId="0" borderId="36" xfId="1" applyFont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0" fillId="16" borderId="0" xfId="0" applyFill="1"/>
    <xf numFmtId="0" fontId="3" fillId="16" borderId="0" xfId="0" applyFont="1" applyFill="1" applyAlignment="1">
      <alignment horizontal="center"/>
    </xf>
    <xf numFmtId="166" fontId="0" fillId="16" borderId="0" xfId="0" applyNumberFormat="1" applyFill="1"/>
    <xf numFmtId="0" fontId="0" fillId="16" borderId="14" xfId="0" applyFill="1" applyBorder="1"/>
    <xf numFmtId="172" fontId="0" fillId="16" borderId="0" xfId="0" applyNumberFormat="1" applyFill="1" applyBorder="1"/>
    <xf numFmtId="10" fontId="0" fillId="16" borderId="0" xfId="0" applyNumberFormat="1" applyFill="1" applyBorder="1"/>
    <xf numFmtId="171" fontId="0" fillId="16" borderId="0" xfId="2" applyNumberFormat="1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0" xfId="0" applyFont="1" applyFill="1" applyBorder="1"/>
    <xf numFmtId="166" fontId="0" fillId="16" borderId="0" xfId="0" applyNumberFormat="1" applyFont="1" applyFill="1" applyBorder="1"/>
    <xf numFmtId="0" fontId="3" fillId="11" borderId="36" xfId="0" applyFont="1" applyFill="1" applyBorder="1" applyAlignment="1">
      <alignment horizontal="center"/>
    </xf>
    <xf numFmtId="166" fontId="3" fillId="0" borderId="36" xfId="1" applyFont="1" applyBorder="1"/>
    <xf numFmtId="0" fontId="3" fillId="11" borderId="36" xfId="0" applyFont="1" applyFill="1" applyBorder="1"/>
    <xf numFmtId="0" fontId="0" fillId="16" borderId="0" xfId="0" applyFill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11" borderId="34" xfId="0" applyFont="1" applyFill="1" applyBorder="1" applyAlignment="1">
      <alignment horizontal="center"/>
    </xf>
    <xf numFmtId="166" fontId="3" fillId="0" borderId="15" xfId="1" applyFont="1" applyBorder="1"/>
    <xf numFmtId="0" fontId="3" fillId="0" borderId="16" xfId="0" applyFont="1" applyBorder="1" applyAlignment="1">
      <alignment horizontal="right"/>
    </xf>
    <xf numFmtId="0" fontId="3" fillId="0" borderId="21" xfId="0" applyNumberFormat="1" applyFont="1" applyBorder="1" applyAlignment="1">
      <alignment horizontal="left"/>
    </xf>
    <xf numFmtId="0" fontId="3" fillId="10" borderId="34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166" fontId="28" fillId="0" borderId="36" xfId="1" applyFont="1" applyBorder="1" applyAlignment="1">
      <alignment horizontal="center"/>
    </xf>
    <xf numFmtId="166" fontId="29" fillId="0" borderId="36" xfId="1" applyFont="1" applyBorder="1"/>
    <xf numFmtId="166" fontId="27" fillId="15" borderId="0" xfId="0" applyNumberFormat="1" applyFont="1" applyFill="1"/>
    <xf numFmtId="166" fontId="29" fillId="10" borderId="36" xfId="0" applyNumberFormat="1" applyFont="1" applyFill="1" applyBorder="1"/>
    <xf numFmtId="166" fontId="27" fillId="14" borderId="28" xfId="0" applyNumberFormat="1" applyFont="1" applyFill="1" applyBorder="1"/>
    <xf numFmtId="166" fontId="27" fillId="14" borderId="0" xfId="0" applyNumberFormat="1" applyFont="1" applyFill="1" applyBorder="1"/>
    <xf numFmtId="166" fontId="29" fillId="13" borderId="36" xfId="0" applyNumberFormat="1" applyFont="1" applyFill="1" applyBorder="1"/>
    <xf numFmtId="0" fontId="0" fillId="17" borderId="14" xfId="0" applyFill="1" applyBorder="1"/>
    <xf numFmtId="0" fontId="0" fillId="17" borderId="0" xfId="0" applyFill="1"/>
    <xf numFmtId="172" fontId="0" fillId="17" borderId="0" xfId="0" applyNumberFormat="1" applyFill="1" applyBorder="1"/>
    <xf numFmtId="10" fontId="0" fillId="17" borderId="0" xfId="0" applyNumberFormat="1" applyFill="1" applyBorder="1"/>
    <xf numFmtId="171" fontId="0" fillId="17" borderId="0" xfId="2" applyNumberFormat="1" applyFont="1" applyFill="1" applyBorder="1"/>
    <xf numFmtId="0" fontId="0" fillId="17" borderId="0" xfId="0" applyFill="1" applyBorder="1" applyAlignment="1">
      <alignment horizontal="center"/>
    </xf>
    <xf numFmtId="0" fontId="3" fillId="17" borderId="0" xfId="0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166" fontId="0" fillId="17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Border="1" applyAlignment="1">
      <alignment horizontal="center"/>
    </xf>
    <xf numFmtId="166" fontId="0" fillId="18" borderId="0" xfId="0" applyNumberFormat="1" applyFill="1"/>
    <xf numFmtId="0" fontId="3" fillId="3" borderId="36" xfId="0" applyFont="1" applyFill="1" applyBorder="1"/>
    <xf numFmtId="0" fontId="3" fillId="3" borderId="36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166" fontId="27" fillId="18" borderId="0" xfId="0" applyNumberFormat="1" applyFont="1" applyFill="1"/>
    <xf numFmtId="166" fontId="27" fillId="12" borderId="0" xfId="0" applyNumberFormat="1" applyFont="1" applyFill="1" applyBorder="1"/>
    <xf numFmtId="166" fontId="27" fillId="12" borderId="0" xfId="1" applyFont="1" applyFill="1" applyBorder="1"/>
    <xf numFmtId="166" fontId="29" fillId="2" borderId="36" xfId="0" applyNumberFormat="1" applyFont="1" applyFill="1" applyBorder="1"/>
    <xf numFmtId="166" fontId="27" fillId="16" borderId="0" xfId="0" applyNumberFormat="1" applyFont="1" applyFill="1" applyBorder="1"/>
    <xf numFmtId="166" fontId="27" fillId="16" borderId="0" xfId="0" applyNumberFormat="1" applyFont="1" applyFill="1"/>
    <xf numFmtId="166" fontId="29" fillId="11" borderId="36" xfId="0" applyNumberFormat="1" applyFont="1" applyFill="1" applyBorder="1"/>
    <xf numFmtId="166" fontId="27" fillId="17" borderId="0" xfId="0" applyNumberFormat="1" applyFont="1" applyFill="1"/>
    <xf numFmtId="166" fontId="29" fillId="3" borderId="36" xfId="0" applyNumberFormat="1" applyFont="1" applyFill="1" applyBorder="1"/>
    <xf numFmtId="180" fontId="3" fillId="10" borderId="36" xfId="0" applyNumberFormat="1" applyFont="1" applyFill="1" applyBorder="1" applyAlignment="1">
      <alignment horizontal="center"/>
    </xf>
    <xf numFmtId="179" fontId="3" fillId="2" borderId="36" xfId="0" applyNumberFormat="1" applyFont="1" applyFill="1" applyBorder="1" applyAlignment="1">
      <alignment horizontal="center"/>
    </xf>
    <xf numFmtId="180" fontId="3" fillId="3" borderId="36" xfId="0" applyNumberFormat="1" applyFont="1" applyFill="1" applyBorder="1" applyAlignment="1">
      <alignment horizontal="center"/>
    </xf>
    <xf numFmtId="180" fontId="3" fillId="11" borderId="36" xfId="0" applyNumberFormat="1" applyFont="1" applyFill="1" applyBorder="1" applyAlignment="1">
      <alignment horizontal="center"/>
    </xf>
    <xf numFmtId="0" fontId="28" fillId="10" borderId="36" xfId="0" applyFont="1" applyFill="1" applyBorder="1" applyAlignment="1">
      <alignment horizontal="center"/>
    </xf>
    <xf numFmtId="180" fontId="3" fillId="13" borderId="36" xfId="0" applyNumberFormat="1" applyFont="1" applyFill="1" applyBorder="1" applyAlignment="1">
      <alignment horizontal="center"/>
    </xf>
    <xf numFmtId="167" fontId="1" fillId="0" borderId="0" xfId="0" applyNumberFormat="1" applyFont="1" applyFill="1" applyProtection="1"/>
    <xf numFmtId="166" fontId="0" fillId="15" borderId="0" xfId="0" applyNumberFormat="1" applyFont="1" applyFill="1"/>
    <xf numFmtId="166" fontId="3" fillId="10" borderId="36" xfId="0" applyNumberFormat="1" applyFont="1" applyFill="1" applyBorder="1"/>
    <xf numFmtId="166" fontId="0" fillId="14" borderId="28" xfId="0" applyNumberFormat="1" applyFont="1" applyFill="1" applyBorder="1"/>
    <xf numFmtId="166" fontId="0" fillId="14" borderId="0" xfId="0" applyNumberFormat="1" applyFont="1" applyFill="1" applyBorder="1"/>
    <xf numFmtId="166" fontId="3" fillId="13" borderId="36" xfId="0" applyNumberFormat="1" applyFont="1" applyFill="1" applyBorder="1"/>
    <xf numFmtId="166" fontId="0" fillId="12" borderId="0" xfId="0" applyNumberFormat="1" applyFont="1" applyFill="1" applyBorder="1"/>
    <xf numFmtId="166" fontId="3" fillId="2" borderId="36" xfId="0" applyNumberFormat="1" applyFont="1" applyFill="1" applyBorder="1"/>
    <xf numFmtId="166" fontId="0" fillId="16" borderId="0" xfId="0" applyNumberFormat="1" applyFont="1" applyFill="1"/>
    <xf numFmtId="166" fontId="3" fillId="11" borderId="36" xfId="0" applyNumberFormat="1" applyFont="1" applyFill="1" applyBorder="1"/>
    <xf numFmtId="166" fontId="0" fillId="17" borderId="0" xfId="0" applyNumberFormat="1" applyFont="1" applyFill="1"/>
    <xf numFmtId="166" fontId="3" fillId="3" borderId="36" xfId="0" applyNumberFormat="1" applyFont="1" applyFill="1" applyBorder="1"/>
    <xf numFmtId="166" fontId="0" fillId="18" borderId="0" xfId="0" applyNumberFormat="1" applyFont="1" applyFill="1"/>
    <xf numFmtId="0" fontId="0" fillId="0" borderId="0" xfId="0" applyFont="1"/>
    <xf numFmtId="0" fontId="3" fillId="2" borderId="0" xfId="0" applyFont="1" applyFill="1" applyAlignment="1">
      <alignment horizontal="center"/>
    </xf>
    <xf numFmtId="166" fontId="4" fillId="2" borderId="0" xfId="1" applyFont="1" applyFill="1" applyBorder="1" applyAlignment="1">
      <alignment horizontal="center" vertical="center" wrapText="1"/>
    </xf>
    <xf numFmtId="166" fontId="1" fillId="0" borderId="4" xfId="1" applyFont="1" applyFill="1" applyBorder="1" applyProtection="1"/>
    <xf numFmtId="166" fontId="1" fillId="0" borderId="0" xfId="1" applyFont="1" applyFill="1" applyBorder="1"/>
    <xf numFmtId="166" fontId="1" fillId="0" borderId="4" xfId="1" applyFont="1" applyFill="1" applyBorder="1"/>
    <xf numFmtId="166" fontId="1" fillId="0" borderId="0" xfId="1" applyFont="1" applyBorder="1"/>
    <xf numFmtId="166" fontId="1" fillId="0" borderId="4" xfId="1" applyFont="1" applyBorder="1"/>
    <xf numFmtId="166" fontId="5" fillId="0" borderId="0" xfId="1" applyFont="1" applyFill="1" applyBorder="1"/>
    <xf numFmtId="166" fontId="7" fillId="0" borderId="0" xfId="1" applyFont="1" applyFill="1" applyBorder="1" applyAlignment="1">
      <alignment horizontal="right"/>
    </xf>
    <xf numFmtId="166" fontId="1" fillId="0" borderId="0" xfId="1" applyFont="1" applyFill="1" applyBorder="1" applyAlignment="1">
      <alignment horizontal="right"/>
    </xf>
    <xf numFmtId="168" fontId="20" fillId="19" borderId="0" xfId="0" applyNumberFormat="1" applyFont="1" applyFill="1"/>
    <xf numFmtId="0" fontId="1" fillId="0" borderId="2" xfId="0" applyFont="1" applyFill="1" applyBorder="1"/>
    <xf numFmtId="0" fontId="23" fillId="6" borderId="0" xfId="0" applyFont="1" applyFill="1"/>
    <xf numFmtId="166" fontId="17" fillId="6" borderId="0" xfId="1" applyFont="1" applyFill="1"/>
    <xf numFmtId="0" fontId="17" fillId="6" borderId="0" xfId="2" applyNumberFormat="1" applyFont="1" applyFill="1" applyBorder="1" applyAlignment="1">
      <alignment horizontal="center"/>
    </xf>
    <xf numFmtId="2" fontId="17" fillId="6" borderId="0" xfId="0" applyNumberFormat="1" applyFont="1" applyFill="1" applyBorder="1"/>
    <xf numFmtId="2" fontId="17" fillId="6" borderId="0" xfId="2" applyNumberFormat="1" applyFont="1" applyFill="1" applyBorder="1"/>
    <xf numFmtId="10" fontId="17" fillId="6" borderId="0" xfId="0" applyNumberFormat="1" applyFont="1" applyFill="1" applyBorder="1"/>
    <xf numFmtId="2" fontId="1" fillId="6" borderId="0" xfId="0" applyNumberFormat="1" applyFont="1" applyFill="1" applyBorder="1"/>
    <xf numFmtId="166" fontId="4" fillId="6" borderId="0" xfId="1" applyFont="1" applyFill="1" applyBorder="1"/>
    <xf numFmtId="2" fontId="1" fillId="6" borderId="0" xfId="2" applyNumberFormat="1" applyFont="1" applyFill="1" applyBorder="1" applyAlignment="1">
      <alignment horizontal="center"/>
    </xf>
    <xf numFmtId="166" fontId="1" fillId="6" borderId="0" xfId="1" applyFont="1" applyFill="1" applyBorder="1" applyAlignment="1">
      <alignment horizontal="center"/>
    </xf>
    <xf numFmtId="0" fontId="1" fillId="6" borderId="0" xfId="0" applyFont="1" applyFill="1"/>
    <xf numFmtId="10" fontId="5" fillId="6" borderId="0" xfId="0" applyNumberFormat="1" applyFont="1" applyFill="1" applyBorder="1"/>
    <xf numFmtId="0" fontId="1" fillId="0" borderId="0" xfId="0" applyFont="1" applyFill="1" applyProtection="1"/>
    <xf numFmtId="0" fontId="18" fillId="0" borderId="0" xfId="0" applyFont="1" applyFill="1" applyProtection="1"/>
    <xf numFmtId="0" fontId="1" fillId="0" borderId="0" xfId="0" applyFont="1" applyFill="1" applyBorder="1" applyProtection="1"/>
    <xf numFmtId="0" fontId="17" fillId="0" borderId="0" xfId="0" applyFont="1" applyFill="1" applyBorder="1" applyProtection="1"/>
    <xf numFmtId="168" fontId="17" fillId="0" borderId="0" xfId="0" applyNumberFormat="1" applyFont="1"/>
    <xf numFmtId="0" fontId="5" fillId="0" borderId="0" xfId="0" applyFont="1" applyFill="1" applyBorder="1" applyProtection="1"/>
    <xf numFmtId="168" fontId="5" fillId="0" borderId="0" xfId="0" applyNumberFormat="1" applyFont="1" applyFill="1" applyBorder="1" applyProtection="1"/>
    <xf numFmtId="167" fontId="1" fillId="0" borderId="0" xfId="0" applyNumberFormat="1" applyFont="1" applyBorder="1"/>
    <xf numFmtId="165" fontId="1" fillId="0" borderId="0" xfId="0" applyNumberFormat="1" applyFont="1" applyFill="1" applyBorder="1" applyAlignment="1">
      <alignment horizontal="right"/>
    </xf>
    <xf numFmtId="166" fontId="28" fillId="0" borderId="36" xfId="1" applyFont="1" applyBorder="1"/>
    <xf numFmtId="0" fontId="6" fillId="0" borderId="0" xfId="0" applyFont="1" applyFill="1" applyBorder="1" applyAlignment="1"/>
    <xf numFmtId="165" fontId="6" fillId="0" borderId="0" xfId="0" applyNumberFormat="1" applyFont="1" applyFill="1" applyBorder="1" applyAlignment="1">
      <alignment horizontal="right"/>
    </xf>
    <xf numFmtId="168" fontId="1" fillId="0" borderId="0" xfId="0" applyNumberFormat="1" applyFont="1" applyFill="1" applyBorder="1"/>
    <xf numFmtId="166" fontId="1" fillId="3" borderId="0" xfId="1" applyFont="1" applyFill="1" applyBorder="1"/>
    <xf numFmtId="166" fontId="1" fillId="4" borderId="0" xfId="1" applyFont="1" applyFill="1" applyBorder="1"/>
    <xf numFmtId="168" fontId="1" fillId="0" borderId="0" xfId="0" applyNumberFormat="1" applyFont="1" applyFill="1"/>
    <xf numFmtId="0" fontId="34" fillId="0" borderId="1" xfId="0" applyFont="1" applyFill="1" applyBorder="1"/>
    <xf numFmtId="0" fontId="34" fillId="0" borderId="0" xfId="0" applyFont="1" applyFill="1" applyBorder="1"/>
    <xf numFmtId="0" fontId="34" fillId="0" borderId="0" xfId="0" applyFont="1" applyFill="1"/>
    <xf numFmtId="0" fontId="35" fillId="0" borderId="0" xfId="0" applyFont="1" applyFill="1"/>
    <xf numFmtId="0" fontId="36" fillId="0" borderId="1" xfId="0" applyFont="1" applyFill="1" applyBorder="1"/>
    <xf numFmtId="0" fontId="36" fillId="0" borderId="0" xfId="0" applyFont="1" applyFill="1" applyBorder="1"/>
    <xf numFmtId="0" fontId="39" fillId="0" borderId="0" xfId="0" applyFont="1"/>
    <xf numFmtId="0" fontId="38" fillId="0" borderId="1" xfId="0" applyFont="1" applyFill="1" applyBorder="1"/>
    <xf numFmtId="0" fontId="38" fillId="0" borderId="0" xfId="0" applyFont="1" applyFill="1" applyBorder="1"/>
    <xf numFmtId="0" fontId="36" fillId="0" borderId="0" xfId="0" applyFont="1" applyFill="1"/>
    <xf numFmtId="0" fontId="37" fillId="0" borderId="0" xfId="0" applyFont="1" applyFill="1"/>
    <xf numFmtId="166" fontId="1" fillId="0" borderId="0" xfId="1" applyFont="1" applyFill="1"/>
    <xf numFmtId="14" fontId="1" fillId="0" borderId="0" xfId="0" applyNumberFormat="1" applyFont="1"/>
    <xf numFmtId="0" fontId="1" fillId="0" borderId="1" xfId="0" applyFont="1" applyFill="1" applyBorder="1" applyProtection="1"/>
    <xf numFmtId="0" fontId="1" fillId="0" borderId="0" xfId="0" applyFont="1" applyFill="1" applyBorder="1" applyProtection="1"/>
    <xf numFmtId="167" fontId="1" fillId="0" borderId="0" xfId="0" applyNumberFormat="1" applyFont="1" applyFill="1" applyBorder="1" applyProtection="1"/>
    <xf numFmtId="167" fontId="1" fillId="0" borderId="0" xfId="0" applyNumberFormat="1" applyFont="1" applyFill="1" applyBorder="1"/>
    <xf numFmtId="168" fontId="1" fillId="0" borderId="0" xfId="0" applyNumberFormat="1" applyFont="1"/>
    <xf numFmtId="165" fontId="1" fillId="0" borderId="0" xfId="0" applyNumberFormat="1" applyFont="1" applyFill="1" applyBorder="1" applyAlignment="1">
      <alignment horizontal="right"/>
    </xf>
    <xf numFmtId="0" fontId="35" fillId="0" borderId="0" xfId="0" applyFont="1" applyFill="1"/>
    <xf numFmtId="0" fontId="34" fillId="0" borderId="0" xfId="0" applyFont="1" applyFill="1" applyBorder="1" applyProtection="1"/>
    <xf numFmtId="0" fontId="1" fillId="0" borderId="0" xfId="0" applyFont="1" applyAlignment="1">
      <alignment horizontal="right"/>
    </xf>
    <xf numFmtId="0" fontId="35" fillId="0" borderId="0" xfId="0" applyFont="1"/>
    <xf numFmtId="0" fontId="37" fillId="0" borderId="0" xfId="0" applyFont="1"/>
    <xf numFmtId="168" fontId="17" fillId="0" borderId="0" xfId="0" applyNumberFormat="1" applyFont="1" applyFill="1" applyBorder="1"/>
    <xf numFmtId="168" fontId="5" fillId="0" borderId="0" xfId="0" applyNumberFormat="1" applyFont="1"/>
    <xf numFmtId="0" fontId="40" fillId="0" borderId="0" xfId="0" applyFont="1"/>
    <xf numFmtId="166" fontId="0" fillId="0" borderId="0" xfId="1" applyFont="1"/>
    <xf numFmtId="0" fontId="5" fillId="0" borderId="0" xfId="0" applyFont="1" applyFill="1" applyBorder="1"/>
    <xf numFmtId="0" fontId="17" fillId="0" borderId="0" xfId="0" applyFont="1"/>
    <xf numFmtId="166" fontId="1" fillId="0" borderId="0" xfId="1" applyFont="1" applyFill="1" applyBorder="1" applyProtection="1"/>
    <xf numFmtId="166" fontId="17" fillId="0" borderId="0" xfId="1" applyFont="1" applyFill="1" applyBorder="1"/>
    <xf numFmtId="166" fontId="5" fillId="0" borderId="0" xfId="1" applyFont="1"/>
    <xf numFmtId="166" fontId="5" fillId="0" borderId="0" xfId="1" applyFont="1" applyFill="1" applyBorder="1" applyAlignment="1">
      <alignment horizontal="right"/>
    </xf>
    <xf numFmtId="166" fontId="27" fillId="0" borderId="0" xfId="1" applyFont="1"/>
    <xf numFmtId="0" fontId="36" fillId="0" borderId="1" xfId="0" applyFont="1" applyFill="1" applyBorder="1" applyProtection="1"/>
    <xf numFmtId="0" fontId="36" fillId="0" borderId="0" xfId="0" applyFont="1" applyFill="1" applyBorder="1" applyProtection="1"/>
    <xf numFmtId="0" fontId="23" fillId="0" borderId="0" xfId="0" applyFont="1" applyFill="1" applyBorder="1" applyAlignment="1"/>
    <xf numFmtId="165" fontId="23" fillId="0" borderId="0" xfId="0" applyNumberFormat="1" applyFont="1" applyFill="1" applyBorder="1" applyAlignment="1">
      <alignment horizontal="right"/>
    </xf>
    <xf numFmtId="165" fontId="17" fillId="0" borderId="0" xfId="0" applyNumberFormat="1" applyFont="1" applyFill="1" applyBorder="1" applyAlignment="1">
      <alignment horizontal="right"/>
    </xf>
    <xf numFmtId="0" fontId="0" fillId="0" borderId="0" xfId="0"/>
    <xf numFmtId="0" fontId="26" fillId="0" borderId="0" xfId="0" applyFont="1"/>
    <xf numFmtId="0" fontId="5" fillId="0" borderId="1" xfId="0" applyFont="1" applyFill="1" applyBorder="1" applyProtection="1"/>
    <xf numFmtId="0" fontId="5" fillId="0" borderId="0" xfId="0" applyFont="1" applyFill="1" applyBorder="1" applyProtection="1"/>
    <xf numFmtId="165" fontId="5" fillId="0" borderId="0" xfId="0" applyNumberFormat="1" applyFont="1" applyFill="1" applyBorder="1" applyAlignment="1">
      <alignment horizontal="right"/>
    </xf>
    <xf numFmtId="0" fontId="41" fillId="0" borderId="1" xfId="0" applyFont="1" applyFill="1" applyBorder="1" applyProtection="1"/>
    <xf numFmtId="0" fontId="1" fillId="0" borderId="0" xfId="0" applyNumberFormat="1" applyFont="1" applyFill="1" applyProtection="1"/>
    <xf numFmtId="168" fontId="1" fillId="0" borderId="0" xfId="0" applyNumberFormat="1" applyFont="1"/>
    <xf numFmtId="0" fontId="12" fillId="0" borderId="26" xfId="0" applyNumberFormat="1" applyFont="1" applyFill="1" applyBorder="1" applyAlignment="1" applyProtection="1">
      <alignment horizontal="center"/>
    </xf>
    <xf numFmtId="0" fontId="12" fillId="0" borderId="27" xfId="0" applyNumberFormat="1" applyFont="1" applyFill="1" applyBorder="1" applyAlignment="1" applyProtection="1">
      <alignment horizontal="center"/>
    </xf>
    <xf numFmtId="0" fontId="17" fillId="0" borderId="0" xfId="0" applyFont="1" applyFill="1" applyProtection="1"/>
    <xf numFmtId="0" fontId="41" fillId="0" borderId="0" xfId="0" applyFont="1"/>
    <xf numFmtId="166" fontId="20" fillId="0" borderId="0" xfId="1" applyFont="1" applyFill="1" applyBorder="1" applyAlignment="1">
      <alignment horizontal="center"/>
    </xf>
    <xf numFmtId="0" fontId="5" fillId="19" borderId="0" xfId="0" applyFont="1" applyFill="1"/>
    <xf numFmtId="168" fontId="5" fillId="19" borderId="0" xfId="0" applyNumberFormat="1" applyFont="1" applyFill="1" applyBorder="1"/>
    <xf numFmtId="0" fontId="5" fillId="19" borderId="6" xfId="2" applyNumberFormat="1" applyFont="1" applyFill="1" applyBorder="1" applyAlignment="1">
      <alignment horizontal="center"/>
    </xf>
    <xf numFmtId="2" fontId="5" fillId="19" borderId="0" xfId="0" applyNumberFormat="1" applyFont="1" applyFill="1" applyBorder="1"/>
    <xf numFmtId="2" fontId="5" fillId="19" borderId="0" xfId="2" applyNumberFormat="1" applyFont="1" applyFill="1" applyBorder="1"/>
    <xf numFmtId="10" fontId="5" fillId="19" borderId="0" xfId="0" applyNumberFormat="1" applyFont="1" applyFill="1" applyBorder="1"/>
    <xf numFmtId="166" fontId="20" fillId="19" borderId="0" xfId="1" applyFont="1" applyFill="1" applyBorder="1"/>
    <xf numFmtId="2" fontId="5" fillId="19" borderId="0" xfId="2" applyNumberFormat="1" applyFont="1" applyFill="1" applyBorder="1" applyAlignment="1">
      <alignment horizontal="center"/>
    </xf>
    <xf numFmtId="166" fontId="5" fillId="19" borderId="0" xfId="1" applyFont="1" applyFill="1" applyBorder="1" applyAlignment="1">
      <alignment horizontal="center"/>
    </xf>
    <xf numFmtId="0" fontId="0" fillId="0" borderId="0" xfId="0"/>
    <xf numFmtId="0" fontId="5" fillId="0" borderId="0" xfId="0" applyFont="1" applyFill="1" applyBorder="1"/>
    <xf numFmtId="0" fontId="17" fillId="0" borderId="0" xfId="0" applyFont="1"/>
    <xf numFmtId="0" fontId="38" fillId="0" borderId="0" xfId="0" applyFont="1" applyFill="1"/>
    <xf numFmtId="0" fontId="1" fillId="0" borderId="1" xfId="0" applyFont="1" applyFill="1" applyBorder="1" applyProtection="1"/>
    <xf numFmtId="0" fontId="1" fillId="0" borderId="0" xfId="0" applyFont="1" applyFill="1" applyBorder="1" applyProtection="1"/>
    <xf numFmtId="10" fontId="1" fillId="0" borderId="0" xfId="0" applyNumberFormat="1" applyFont="1" applyFill="1" applyBorder="1" applyProtection="1"/>
    <xf numFmtId="167" fontId="1" fillId="0" borderId="0" xfId="0" applyNumberFormat="1" applyFont="1" applyFill="1" applyBorder="1" applyProtection="1"/>
    <xf numFmtId="0" fontId="1" fillId="0" borderId="2" xfId="0" applyFont="1" applyFill="1" applyBorder="1" applyProtection="1"/>
    <xf numFmtId="0" fontId="1" fillId="0" borderId="4" xfId="0" applyFont="1" applyFill="1" applyBorder="1" applyProtection="1"/>
    <xf numFmtId="0" fontId="1" fillId="0" borderId="5" xfId="0" applyFont="1" applyFill="1" applyBorder="1" applyProtection="1"/>
    <xf numFmtId="0" fontId="0" fillId="0" borderId="0" xfId="0"/>
    <xf numFmtId="0" fontId="1" fillId="0" borderId="0" xfId="0" applyFont="1" applyFill="1" applyProtection="1"/>
    <xf numFmtId="0" fontId="1" fillId="0" borderId="3" xfId="0" applyFont="1" applyFill="1" applyBorder="1" applyProtection="1"/>
    <xf numFmtId="0" fontId="1" fillId="0" borderId="4" xfId="0" applyFont="1" applyFill="1" applyBorder="1" applyProtection="1"/>
    <xf numFmtId="10" fontId="1" fillId="0" borderId="4" xfId="0" applyNumberFormat="1" applyFont="1" applyFill="1" applyBorder="1" applyProtection="1"/>
    <xf numFmtId="167" fontId="1" fillId="0" borderId="4" xfId="0" applyNumberFormat="1" applyFont="1" applyFill="1" applyBorder="1" applyProtection="1"/>
    <xf numFmtId="0" fontId="0" fillId="0" borderId="0" xfId="0"/>
    <xf numFmtId="0" fontId="1" fillId="0" borderId="0" xfId="0" applyFont="1" applyFill="1" applyBorder="1" applyProtection="1"/>
    <xf numFmtId="0" fontId="1" fillId="0" borderId="2" xfId="0" applyFont="1" applyFill="1" applyBorder="1" applyProtection="1"/>
    <xf numFmtId="0" fontId="1" fillId="0" borderId="4" xfId="0" applyFont="1" applyFill="1" applyBorder="1" applyProtection="1"/>
    <xf numFmtId="0" fontId="1" fillId="0" borderId="5" xfId="0" applyFont="1" applyFill="1" applyBorder="1" applyProtection="1"/>
    <xf numFmtId="0" fontId="18" fillId="0" borderId="38" xfId="0" applyFont="1" applyFill="1" applyBorder="1" applyProtection="1"/>
    <xf numFmtId="0" fontId="18" fillId="0" borderId="39" xfId="0" applyFont="1" applyFill="1" applyBorder="1" applyProtection="1"/>
    <xf numFmtId="0" fontId="1" fillId="0" borderId="0" xfId="0" applyFont="1" applyFill="1" applyProtection="1"/>
    <xf numFmtId="0" fontId="17" fillId="0" borderId="0" xfId="0" applyFont="1"/>
    <xf numFmtId="0" fontId="39" fillId="0" borderId="0" xfId="0" applyFont="1" applyFill="1"/>
    <xf numFmtId="0" fontId="17" fillId="0" borderId="0" xfId="0" applyFont="1"/>
    <xf numFmtId="0" fontId="1" fillId="0" borderId="0" xfId="0" applyFont="1" applyFill="1" applyProtection="1"/>
    <xf numFmtId="0" fontId="1" fillId="0" borderId="1" xfId="0" applyFont="1" applyFill="1" applyBorder="1" applyProtection="1"/>
    <xf numFmtId="0" fontId="1" fillId="0" borderId="0" xfId="0" applyFont="1" applyFill="1" applyBorder="1" applyProtection="1"/>
    <xf numFmtId="10" fontId="1" fillId="0" borderId="0" xfId="0" applyNumberFormat="1" applyFont="1" applyFill="1" applyBorder="1" applyProtection="1"/>
    <xf numFmtId="167" fontId="1" fillId="0" borderId="0" xfId="0" applyNumberFormat="1" applyFont="1" applyFill="1" applyBorder="1" applyProtection="1"/>
    <xf numFmtId="0" fontId="1" fillId="0" borderId="2" xfId="0" applyFont="1" applyFill="1" applyBorder="1" applyProtection="1"/>
    <xf numFmtId="0" fontId="1" fillId="0" borderId="3" xfId="0" applyFont="1" applyFill="1" applyBorder="1" applyProtection="1"/>
    <xf numFmtId="0" fontId="1" fillId="0" borderId="4" xfId="0" applyFont="1" applyFill="1" applyBorder="1" applyProtection="1"/>
    <xf numFmtId="10" fontId="1" fillId="0" borderId="4" xfId="0" applyNumberFormat="1" applyFont="1" applyFill="1" applyBorder="1" applyProtection="1"/>
    <xf numFmtId="167" fontId="1" fillId="0" borderId="4" xfId="0" applyNumberFormat="1" applyFont="1" applyFill="1" applyBorder="1" applyProtection="1"/>
    <xf numFmtId="0" fontId="1" fillId="0" borderId="5" xfId="0" applyFont="1" applyFill="1" applyBorder="1" applyProtection="1"/>
    <xf numFmtId="0" fontId="0" fillId="0" borderId="0" xfId="0"/>
    <xf numFmtId="0" fontId="5" fillId="0" borderId="0" xfId="0" applyFont="1" applyFill="1" applyBorder="1"/>
    <xf numFmtId="167" fontId="1" fillId="0" borderId="0" xfId="0" applyNumberFormat="1" applyFont="1" applyFill="1" applyBorder="1"/>
    <xf numFmtId="0" fontId="0" fillId="0" borderId="0" xfId="0"/>
    <xf numFmtId="0" fontId="0" fillId="0" borderId="0" xfId="0" applyFill="1" applyProtection="1"/>
    <xf numFmtId="0" fontId="0" fillId="0" borderId="1" xfId="0" applyFill="1" applyBorder="1" applyProtection="1"/>
    <xf numFmtId="0" fontId="0" fillId="0" borderId="0" xfId="0" applyFill="1" applyBorder="1" applyProtection="1"/>
    <xf numFmtId="10" fontId="0" fillId="0" borderId="0" xfId="0" applyNumberFormat="1" applyFill="1" applyBorder="1" applyProtection="1"/>
    <xf numFmtId="167" fontId="0" fillId="0" borderId="0" xfId="0" applyNumberFormat="1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10" fontId="0" fillId="0" borderId="4" xfId="0" applyNumberFormat="1" applyFill="1" applyBorder="1" applyProtection="1"/>
    <xf numFmtId="167" fontId="0" fillId="0" borderId="4" xfId="0" applyNumberFormat="1" applyFill="1" applyBorder="1" applyProtection="1"/>
    <xf numFmtId="0" fontId="0" fillId="0" borderId="5" xfId="0" applyFill="1" applyBorder="1" applyProtection="1"/>
    <xf numFmtId="0" fontId="0" fillId="4" borderId="37" xfId="0" applyFill="1" applyBorder="1" applyProtection="1"/>
    <xf numFmtId="0" fontId="0" fillId="4" borderId="38" xfId="0" applyFill="1" applyBorder="1" applyProtection="1"/>
    <xf numFmtId="10" fontId="0" fillId="4" borderId="38" xfId="0" applyNumberFormat="1" applyFill="1" applyBorder="1" applyProtection="1"/>
    <xf numFmtId="167" fontId="0" fillId="4" borderId="38" xfId="0" applyNumberFormat="1" applyFill="1" applyBorder="1" applyProtection="1"/>
    <xf numFmtId="0" fontId="0" fillId="4" borderId="39" xfId="0" applyFill="1" applyBorder="1" applyProtection="1"/>
    <xf numFmtId="0" fontId="0" fillId="10" borderId="1" xfId="0" applyFill="1" applyBorder="1" applyProtection="1"/>
    <xf numFmtId="0" fontId="0" fillId="10" borderId="0" xfId="0" applyFill="1" applyBorder="1" applyProtection="1"/>
    <xf numFmtId="10" fontId="0" fillId="10" borderId="0" xfId="0" applyNumberFormat="1" applyFill="1" applyBorder="1" applyProtection="1"/>
    <xf numFmtId="167" fontId="0" fillId="10" borderId="0" xfId="0" applyNumberFormat="1" applyFill="1" applyBorder="1" applyProtection="1"/>
    <xf numFmtId="0" fontId="0" fillId="10" borderId="2" xfId="0" applyFill="1" applyBorder="1" applyProtection="1"/>
    <xf numFmtId="0" fontId="0" fillId="0" borderId="0" xfId="0"/>
    <xf numFmtId="44" fontId="24" fillId="0" borderId="0" xfId="3" applyFont="1"/>
    <xf numFmtId="44" fontId="24" fillId="0" borderId="0" xfId="4" applyFont="1"/>
    <xf numFmtId="44" fontId="24" fillId="0" borderId="0" xfId="5" applyFont="1"/>
    <xf numFmtId="44" fontId="24" fillId="0" borderId="0" xfId="6" applyFont="1"/>
    <xf numFmtId="44" fontId="24" fillId="0" borderId="0" xfId="7" applyFont="1"/>
    <xf numFmtId="44" fontId="24" fillId="0" borderId="0" xfId="8" applyFont="1"/>
    <xf numFmtId="44" fontId="24" fillId="0" borderId="0" xfId="9" applyFont="1"/>
    <xf numFmtId="44" fontId="24" fillId="0" borderId="0" xfId="10" applyFont="1"/>
    <xf numFmtId="168" fontId="42" fillId="0" borderId="0" xfId="0" applyNumberFormat="1" applyFont="1"/>
    <xf numFmtId="44" fontId="27" fillId="0" borderId="0" xfId="11" applyFont="1"/>
    <xf numFmtId="44" fontId="27" fillId="0" borderId="0" xfId="12" applyFont="1"/>
    <xf numFmtId="44" fontId="27" fillId="0" borderId="0" xfId="13" applyFont="1"/>
    <xf numFmtId="44" fontId="27" fillId="0" borderId="0" xfId="14" applyFont="1"/>
  </cellXfs>
  <cellStyles count="15">
    <cellStyle name="Moneda" xfId="1" builtinId="4"/>
    <cellStyle name="Moneda 75" xfId="3"/>
    <cellStyle name="Moneda 76" xfId="4"/>
    <cellStyle name="Moneda 77" xfId="5"/>
    <cellStyle name="Moneda 78" xfId="6"/>
    <cellStyle name="Moneda 79" xfId="7"/>
    <cellStyle name="Moneda 80" xfId="8"/>
    <cellStyle name="Moneda 81" xfId="9"/>
    <cellStyle name="Moneda 82" xfId="10"/>
    <cellStyle name="Moneda 84" xfId="11"/>
    <cellStyle name="Moneda 85" xfId="12"/>
    <cellStyle name="Moneda 86" xfId="13"/>
    <cellStyle name="Moneda 87" xfId="1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DCB0F4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1"/>
  <sheetViews>
    <sheetView zoomScale="90" zoomScaleNormal="90" workbookViewId="0">
      <pane ySplit="13" topLeftCell="A267" activePane="bottomLeft" state="frozen"/>
      <selection activeCell="C13" sqref="C13"/>
      <selection pane="bottomLeft" activeCell="C339" sqref="C339"/>
    </sheetView>
  </sheetViews>
  <sheetFormatPr baseColWidth="10" defaultRowHeight="11.4"/>
  <cols>
    <col min="1" max="1" width="9.6640625" style="110" customWidth="1"/>
    <col min="2" max="2" width="41.33203125" style="110" customWidth="1"/>
    <col min="3" max="3" width="16" style="110" bestFit="1" customWidth="1"/>
    <col min="4" max="4" width="3.5546875" style="110" customWidth="1"/>
    <col min="5" max="5" width="7" style="110" customWidth="1"/>
    <col min="6" max="6" width="5.6640625" style="110" customWidth="1"/>
    <col min="7" max="7" width="16.6640625" style="110" customWidth="1"/>
    <col min="8" max="8" width="7.33203125" style="112" customWidth="1"/>
    <col min="9" max="9" width="14.5546875" style="110" customWidth="1"/>
    <col min="10" max="10" width="14.33203125" style="110" customWidth="1"/>
    <col min="11" max="11" width="6.33203125" style="111" customWidth="1"/>
    <col min="12" max="12" width="13.5546875" style="111" customWidth="1"/>
    <col min="13" max="13" width="12.44140625" style="111" bestFit="1" customWidth="1"/>
    <col min="14" max="14" width="15" style="110" customWidth="1"/>
    <col min="15" max="15" width="15" style="110" bestFit="1" customWidth="1"/>
    <col min="16" max="16" width="42.6640625" style="110" bestFit="1" customWidth="1"/>
    <col min="17" max="16384" width="11.5546875" style="110"/>
  </cols>
  <sheetData>
    <row r="1" spans="1:16" hidden="1"/>
    <row r="2" spans="1:16" hidden="1">
      <c r="N2" s="110" t="s">
        <v>1486</v>
      </c>
      <c r="P2" s="110" t="s">
        <v>1495</v>
      </c>
    </row>
    <row r="3" spans="1:16" ht="13.2" hidden="1">
      <c r="C3" s="358">
        <v>45769</v>
      </c>
      <c r="G3" s="183" t="s">
        <v>904</v>
      </c>
      <c r="H3" s="185">
        <v>0</v>
      </c>
      <c r="J3" s="110">
        <v>100</v>
      </c>
      <c r="N3" s="183" t="s">
        <v>904</v>
      </c>
      <c r="P3" s="183" t="s">
        <v>904</v>
      </c>
    </row>
    <row r="4" spans="1:16" ht="13.2" hidden="1">
      <c r="B4" s="110" t="s">
        <v>1197</v>
      </c>
      <c r="G4" s="183" t="s">
        <v>905</v>
      </c>
      <c r="H4" s="185">
        <v>0</v>
      </c>
      <c r="N4" s="183" t="s">
        <v>905</v>
      </c>
      <c r="P4" s="183" t="s">
        <v>905</v>
      </c>
    </row>
    <row r="5" spans="1:16" ht="13.2" hidden="1">
      <c r="B5" s="110" t="s">
        <v>906</v>
      </c>
      <c r="C5" s="110">
        <v>4</v>
      </c>
      <c r="G5" s="183" t="s">
        <v>1245</v>
      </c>
      <c r="H5" s="185">
        <f>C5*1.21</f>
        <v>4.84</v>
      </c>
      <c r="I5" s="112"/>
      <c r="N5" s="183" t="s">
        <v>1245</v>
      </c>
      <c r="P5" s="183" t="s">
        <v>1245</v>
      </c>
    </row>
    <row r="6" spans="1:16" ht="13.2" hidden="1">
      <c r="B6" s="110" t="s">
        <v>907</v>
      </c>
      <c r="C6" s="110">
        <v>7.4</v>
      </c>
      <c r="G6" s="183" t="s">
        <v>1308</v>
      </c>
      <c r="H6" s="185">
        <f>C6*1.21</f>
        <v>8.9540000000000006</v>
      </c>
      <c r="I6" s="112"/>
      <c r="N6" s="183" t="s">
        <v>1308</v>
      </c>
      <c r="P6" s="183" t="s">
        <v>1487</v>
      </c>
    </row>
    <row r="7" spans="1:16" ht="13.2" hidden="1">
      <c r="B7" s="110" t="s">
        <v>908</v>
      </c>
      <c r="C7" s="110">
        <v>11.9</v>
      </c>
      <c r="G7" s="183" t="s">
        <v>1309</v>
      </c>
      <c r="H7" s="185">
        <f>C7*1.21</f>
        <v>14.398999999999999</v>
      </c>
      <c r="I7" s="112"/>
      <c r="N7" s="183" t="s">
        <v>1309</v>
      </c>
      <c r="P7" s="183" t="s">
        <v>1488</v>
      </c>
    </row>
    <row r="8" spans="1:16" ht="13.2" hidden="1">
      <c r="B8" s="110" t="s">
        <v>909</v>
      </c>
      <c r="C8" s="110">
        <v>16.5</v>
      </c>
      <c r="G8" s="183" t="s">
        <v>1310</v>
      </c>
      <c r="H8" s="185">
        <f>C8*1.21</f>
        <v>19.965</v>
      </c>
      <c r="I8" s="112"/>
      <c r="N8" s="183" t="s">
        <v>1310</v>
      </c>
      <c r="P8" s="183" t="s">
        <v>1489</v>
      </c>
    </row>
    <row r="9" spans="1:16" ht="13.2" hidden="1">
      <c r="B9" s="110" t="s">
        <v>910</v>
      </c>
      <c r="C9" s="110">
        <v>21</v>
      </c>
      <c r="G9" s="184" t="s">
        <v>1311</v>
      </c>
      <c r="H9" s="185">
        <f>C9*1.21</f>
        <v>25.41</v>
      </c>
      <c r="I9" s="112"/>
      <c r="N9" s="184" t="s">
        <v>1311</v>
      </c>
      <c r="P9" s="184" t="s">
        <v>1490</v>
      </c>
    </row>
    <row r="10" spans="1:16" ht="13.2" hidden="1">
      <c r="B10" s="110" t="s">
        <v>911</v>
      </c>
      <c r="G10" s="184" t="s">
        <v>1295</v>
      </c>
      <c r="H10" s="185">
        <v>7.9255000000000004</v>
      </c>
      <c r="I10" s="112"/>
      <c r="N10" s="184" t="s">
        <v>1295</v>
      </c>
      <c r="P10" s="184" t="s">
        <v>1295</v>
      </c>
    </row>
    <row r="11" spans="1:16" ht="13.2" hidden="1">
      <c r="B11" s="110" t="s">
        <v>912</v>
      </c>
      <c r="G11" s="184" t="s">
        <v>1296</v>
      </c>
      <c r="H11" s="185">
        <v>15.1008</v>
      </c>
      <c r="I11" s="112"/>
      <c r="N11" s="184" t="s">
        <v>1296</v>
      </c>
      <c r="P11" s="184" t="s">
        <v>1296</v>
      </c>
    </row>
    <row r="12" spans="1:16" hidden="1"/>
    <row r="13" spans="1:16" s="114" customFormat="1" ht="72">
      <c r="A13" s="6" t="s">
        <v>0</v>
      </c>
      <c r="B13" s="7" t="s">
        <v>1</v>
      </c>
      <c r="C13" s="9" t="s">
        <v>920</v>
      </c>
      <c r="D13" s="20" t="s">
        <v>923</v>
      </c>
      <c r="E13" s="8" t="s">
        <v>915</v>
      </c>
      <c r="F13" s="8" t="s">
        <v>916</v>
      </c>
      <c r="G13" s="8" t="s">
        <v>917</v>
      </c>
      <c r="H13" s="10" t="s">
        <v>922</v>
      </c>
      <c r="I13" s="15" t="s">
        <v>913</v>
      </c>
      <c r="J13" s="16" t="s">
        <v>914</v>
      </c>
      <c r="K13" s="8" t="s">
        <v>918</v>
      </c>
      <c r="L13" s="8" t="s">
        <v>921</v>
      </c>
      <c r="M13" s="8" t="s">
        <v>924</v>
      </c>
      <c r="N13" s="14" t="s">
        <v>919</v>
      </c>
      <c r="O13" s="11" t="s">
        <v>3</v>
      </c>
      <c r="P13" s="8" t="s">
        <v>2</v>
      </c>
    </row>
    <row r="14" spans="1:16" ht="12">
      <c r="A14" s="346" t="s">
        <v>4</v>
      </c>
      <c r="B14" s="347" t="s">
        <v>5</v>
      </c>
      <c r="C14" s="150">
        <v>454500</v>
      </c>
      <c r="D14" s="103">
        <v>3</v>
      </c>
      <c r="E14" s="102">
        <v>12.15</v>
      </c>
      <c r="F14" s="3">
        <f t="shared" ref="F14:F75" si="0">E14*1.21</f>
        <v>14.701499999999999</v>
      </c>
      <c r="G14" s="101" t="s">
        <v>905</v>
      </c>
      <c r="H14" s="102">
        <f t="shared" ref="H14:H21" si="1">(IF(G14=$G$3,$H$3)+IF(G14=$G$4,$H$4)+IF(G14=$G$5,$H$5)+IF(G14=$G$6,$H$6)+IF(G14=$G$7,$H$7)+IF(G14=$G$8,$H$8)+IF(G14=$G$9,$H$9)+IF(G14=$G$10,$H$10)+IF(G14=$G$11,$H$11))</f>
        <v>0</v>
      </c>
      <c r="I14" s="1">
        <f t="shared" ref="I14:I21" si="2">(C14/(($J$3-D14)/100))</f>
        <v>468556.70103092783</v>
      </c>
      <c r="J14" s="2">
        <f t="shared" ref="J14:J21" si="3">(C14/(($J$3-D14)/100-(0.08)))</f>
        <v>510674.15730337077</v>
      </c>
      <c r="K14" s="17">
        <f t="shared" ref="K14:K75" si="4">(D14+8+1.2)+(F14+H14)</f>
        <v>26.901499999999999</v>
      </c>
      <c r="L14" s="19">
        <v>0</v>
      </c>
      <c r="M14" s="19">
        <f t="shared" ref="M14:M26" si="5">L14*1.21</f>
        <v>0</v>
      </c>
      <c r="N14" s="13">
        <f t="shared" ref="N14:N75" si="6">C14/((100-K14)/100)+M14</f>
        <v>621763.78448258177</v>
      </c>
      <c r="O14" s="317" t="s">
        <v>7</v>
      </c>
      <c r="P14" s="101" t="s">
        <v>6</v>
      </c>
    </row>
    <row r="15" spans="1:16" ht="12">
      <c r="A15" s="347" t="s">
        <v>1028</v>
      </c>
      <c r="B15" s="347" t="s">
        <v>1029</v>
      </c>
      <c r="C15" s="342">
        <v>435150</v>
      </c>
      <c r="D15" s="99">
        <v>3</v>
      </c>
      <c r="E15" s="102">
        <v>12.15</v>
      </c>
      <c r="F15" s="3">
        <f t="shared" si="0"/>
        <v>14.701499999999999</v>
      </c>
      <c r="G15" s="101" t="s">
        <v>905</v>
      </c>
      <c r="H15" s="102">
        <f t="shared" si="1"/>
        <v>0</v>
      </c>
      <c r="I15" s="1">
        <f t="shared" si="2"/>
        <v>448608.24742268043</v>
      </c>
      <c r="J15" s="2">
        <f t="shared" si="3"/>
        <v>488932.58426966291</v>
      </c>
      <c r="K15" s="17">
        <f t="shared" si="4"/>
        <v>26.901499999999999</v>
      </c>
      <c r="L15" s="19">
        <v>0</v>
      </c>
      <c r="M15" s="19">
        <f t="shared" si="5"/>
        <v>0</v>
      </c>
      <c r="N15" s="13">
        <f t="shared" si="6"/>
        <v>595292.65306401637</v>
      </c>
      <c r="O15" s="110" t="s">
        <v>7</v>
      </c>
      <c r="P15" s="110" t="s">
        <v>6</v>
      </c>
    </row>
    <row r="16" spans="1:16" ht="12">
      <c r="A16" s="354" t="s">
        <v>1065</v>
      </c>
      <c r="B16" s="347" t="s">
        <v>1086</v>
      </c>
      <c r="C16" s="342">
        <v>738887</v>
      </c>
      <c r="D16" s="99">
        <v>3</v>
      </c>
      <c r="E16" s="102">
        <v>12.15</v>
      </c>
      <c r="F16" s="3">
        <f t="shared" si="0"/>
        <v>14.701499999999999</v>
      </c>
      <c r="G16" s="101" t="s">
        <v>1311</v>
      </c>
      <c r="H16" s="102">
        <f t="shared" si="1"/>
        <v>25.41</v>
      </c>
      <c r="I16" s="1">
        <f t="shared" si="2"/>
        <v>761739.17525773193</v>
      </c>
      <c r="J16" s="2">
        <f t="shared" si="3"/>
        <v>830210.11235955055</v>
      </c>
      <c r="K16" s="17">
        <f t="shared" si="4"/>
        <v>52.311499999999995</v>
      </c>
      <c r="L16" s="19">
        <v>0</v>
      </c>
      <c r="M16" s="19">
        <f t="shared" si="5"/>
        <v>0</v>
      </c>
      <c r="N16" s="13">
        <f t="shared" si="6"/>
        <v>1549402.8958763641</v>
      </c>
      <c r="O16" s="110" t="s">
        <v>1097</v>
      </c>
      <c r="P16" s="110" t="s">
        <v>6</v>
      </c>
    </row>
    <row r="17" spans="1:18" ht="12">
      <c r="A17" s="348" t="s">
        <v>1066</v>
      </c>
      <c r="B17" s="348" t="s">
        <v>1088</v>
      </c>
      <c r="C17" s="342">
        <v>816722</v>
      </c>
      <c r="D17" s="103">
        <v>3</v>
      </c>
      <c r="E17" s="102">
        <v>12.15</v>
      </c>
      <c r="F17" s="3">
        <f t="shared" si="0"/>
        <v>14.701499999999999</v>
      </c>
      <c r="G17" s="101" t="s">
        <v>905</v>
      </c>
      <c r="H17" s="102">
        <f t="shared" si="1"/>
        <v>0</v>
      </c>
      <c r="I17" s="1">
        <f t="shared" si="2"/>
        <v>841981.44329896907</v>
      </c>
      <c r="J17" s="2">
        <f t="shared" si="3"/>
        <v>917665.16853932582</v>
      </c>
      <c r="K17" s="17">
        <f t="shared" si="4"/>
        <v>26.901499999999999</v>
      </c>
      <c r="L17" s="19">
        <v>0</v>
      </c>
      <c r="M17" s="19">
        <f t="shared" si="5"/>
        <v>0</v>
      </c>
      <c r="N17" s="13">
        <f t="shared" si="6"/>
        <v>1117289.6844668495</v>
      </c>
      <c r="O17" s="110" t="s">
        <v>1097</v>
      </c>
      <c r="P17" s="110" t="s">
        <v>6</v>
      </c>
    </row>
    <row r="18" spans="1:18" ht="12">
      <c r="A18" s="347" t="s">
        <v>1093</v>
      </c>
      <c r="B18" s="347" t="s">
        <v>1094</v>
      </c>
      <c r="C18" s="370">
        <v>468000</v>
      </c>
      <c r="D18" s="99">
        <v>3</v>
      </c>
      <c r="E18" s="102">
        <v>12.15</v>
      </c>
      <c r="F18" s="3">
        <f t="shared" si="0"/>
        <v>14.701499999999999</v>
      </c>
      <c r="G18" s="101" t="s">
        <v>905</v>
      </c>
      <c r="H18" s="102">
        <f t="shared" si="1"/>
        <v>0</v>
      </c>
      <c r="I18" s="1">
        <f t="shared" si="2"/>
        <v>482474.22680412373</v>
      </c>
      <c r="J18" s="2">
        <f t="shared" si="3"/>
        <v>525842.69662921352</v>
      </c>
      <c r="K18" s="17">
        <f t="shared" si="4"/>
        <v>26.901499999999999</v>
      </c>
      <c r="L18" s="19">
        <v>0</v>
      </c>
      <c r="M18" s="19">
        <f t="shared" si="5"/>
        <v>0</v>
      </c>
      <c r="N18" s="13">
        <f t="shared" si="6"/>
        <v>640232.01570483658</v>
      </c>
      <c r="O18" s="110" t="s">
        <v>35</v>
      </c>
      <c r="P18" s="110" t="s">
        <v>6</v>
      </c>
    </row>
    <row r="19" spans="1:18" ht="13.2">
      <c r="A19" s="349" t="s">
        <v>1175</v>
      </c>
      <c r="B19" s="349" t="s">
        <v>1176</v>
      </c>
      <c r="C19" s="385">
        <v>454500</v>
      </c>
      <c r="D19" s="99">
        <v>3</v>
      </c>
      <c r="E19" s="102">
        <v>12.15</v>
      </c>
      <c r="F19" s="3">
        <f t="shared" si="0"/>
        <v>14.701499999999999</v>
      </c>
      <c r="G19" s="101" t="s">
        <v>905</v>
      </c>
      <c r="H19" s="102">
        <f t="shared" si="1"/>
        <v>0</v>
      </c>
      <c r="I19" s="1">
        <f t="shared" si="2"/>
        <v>468556.70103092783</v>
      </c>
      <c r="J19" s="2">
        <f t="shared" si="3"/>
        <v>510674.15730337077</v>
      </c>
      <c r="K19" s="17">
        <f t="shared" si="4"/>
        <v>26.901499999999999</v>
      </c>
      <c r="L19" s="19">
        <v>0</v>
      </c>
      <c r="M19" s="19">
        <f t="shared" si="5"/>
        <v>0</v>
      </c>
      <c r="N19" s="13">
        <f t="shared" si="6"/>
        <v>621763.78448258177</v>
      </c>
      <c r="O19" s="110" t="s">
        <v>7</v>
      </c>
      <c r="P19" s="110" t="s">
        <v>6</v>
      </c>
    </row>
    <row r="20" spans="1:18" s="433" customFormat="1" ht="13.2">
      <c r="A20" s="411" t="s">
        <v>1182</v>
      </c>
      <c r="B20" s="434" t="s">
        <v>1181</v>
      </c>
      <c r="C20" s="385">
        <v>435150</v>
      </c>
      <c r="D20" s="189">
        <v>3</v>
      </c>
      <c r="E20" s="118">
        <v>12.15</v>
      </c>
      <c r="F20" s="119">
        <f t="shared" si="0"/>
        <v>14.701499999999999</v>
      </c>
      <c r="G20" s="120" t="s">
        <v>905</v>
      </c>
      <c r="H20" s="118">
        <f t="shared" si="1"/>
        <v>0</v>
      </c>
      <c r="I20" s="121">
        <f t="shared" si="2"/>
        <v>448608.24742268043</v>
      </c>
      <c r="J20" s="122">
        <f t="shared" si="3"/>
        <v>488932.58426966291</v>
      </c>
      <c r="K20" s="152">
        <f t="shared" si="4"/>
        <v>26.901499999999999</v>
      </c>
      <c r="L20" s="123">
        <v>0</v>
      </c>
      <c r="M20" s="123">
        <f t="shared" si="5"/>
        <v>0</v>
      </c>
      <c r="N20" s="124">
        <f t="shared" si="6"/>
        <v>595292.65306401637</v>
      </c>
      <c r="O20" s="433" t="s">
        <v>7</v>
      </c>
      <c r="P20" s="433" t="s">
        <v>6</v>
      </c>
    </row>
    <row r="21" spans="1:18" ht="13.2">
      <c r="A21" s="349" t="s">
        <v>1189</v>
      </c>
      <c r="B21" s="349" t="s">
        <v>1190</v>
      </c>
      <c r="C21" s="357">
        <v>716504</v>
      </c>
      <c r="D21" s="99">
        <v>3</v>
      </c>
      <c r="E21" s="102">
        <v>12.15</v>
      </c>
      <c r="F21" s="3">
        <f t="shared" si="0"/>
        <v>14.701499999999999</v>
      </c>
      <c r="G21" s="101" t="s">
        <v>905</v>
      </c>
      <c r="H21" s="102">
        <f t="shared" si="1"/>
        <v>0</v>
      </c>
      <c r="I21" s="1">
        <f t="shared" si="2"/>
        <v>738663.91752577317</v>
      </c>
      <c r="J21" s="2">
        <f t="shared" si="3"/>
        <v>805060.67415730341</v>
      </c>
      <c r="K21" s="17">
        <f t="shared" si="4"/>
        <v>26.901499999999999</v>
      </c>
      <c r="L21" s="19">
        <v>0</v>
      </c>
      <c r="M21" s="19">
        <f t="shared" si="5"/>
        <v>0</v>
      </c>
      <c r="N21" s="13">
        <f t="shared" si="6"/>
        <v>980189.74397559452</v>
      </c>
      <c r="O21" s="110" t="s">
        <v>7</v>
      </c>
      <c r="P21" s="110" t="s">
        <v>6</v>
      </c>
    </row>
    <row r="22" spans="1:18" s="136" customFormat="1" ht="13.2">
      <c r="A22" s="355" t="s">
        <v>1186</v>
      </c>
      <c r="B22" s="356" t="s">
        <v>1185</v>
      </c>
      <c r="C22" s="138">
        <v>509400</v>
      </c>
      <c r="D22" s="129">
        <v>3</v>
      </c>
      <c r="E22" s="130">
        <v>12.15</v>
      </c>
      <c r="F22" s="131">
        <f t="shared" si="0"/>
        <v>14.701499999999999</v>
      </c>
      <c r="G22" s="147" t="s">
        <v>905</v>
      </c>
      <c r="H22" s="130">
        <f>(IF(G22='base para costos'!$G$3,'base para costos'!$H$3)+IF(G22='base para costos'!$G$4,'base para costos'!$H$4)+IF(G22='base para costos'!$G$5,'base para costos'!$H$5)+IF(G22='base para costos'!$G$6,'base para costos'!$H$6)+IF(G22='base para costos'!$G$7,'base para costos'!$H$7)+IF(G22='base para costos'!$G$8,'base para costos'!$H$8)+IF(G22='base para costos'!$G$9,'base para costos'!$H$9)+IF(G22='base para costos'!$G$10,'base para costos'!$H$10)+IF(G22='base para costos'!$G$11,'base para costos'!$H$11))</f>
        <v>0</v>
      </c>
      <c r="I22" s="132">
        <f>(C22/(('base para costos'!$J$3-D22)/100))</f>
        <v>525154.63917525776</v>
      </c>
      <c r="J22" s="133">
        <f>(C22/(('base para costos'!$J$3-D22)/100-(0.08)))</f>
        <v>572359.55056179769</v>
      </c>
      <c r="K22" s="157">
        <f t="shared" si="4"/>
        <v>26.901499999999999</v>
      </c>
      <c r="L22" s="134">
        <v>0</v>
      </c>
      <c r="M22" s="134">
        <f t="shared" si="5"/>
        <v>0</v>
      </c>
      <c r="N22" s="135">
        <f t="shared" si="6"/>
        <v>696867.92478641833</v>
      </c>
      <c r="O22" s="136" t="s">
        <v>7</v>
      </c>
      <c r="P22" s="136" t="s">
        <v>6</v>
      </c>
    </row>
    <row r="23" spans="1:18" ht="13.2">
      <c r="A23" s="365" t="s">
        <v>1160</v>
      </c>
      <c r="B23" s="365" t="s">
        <v>1161</v>
      </c>
      <c r="C23" s="364">
        <v>662262</v>
      </c>
      <c r="D23" s="99">
        <v>5</v>
      </c>
      <c r="E23" s="102">
        <v>12.15</v>
      </c>
      <c r="F23" s="3">
        <f t="shared" si="0"/>
        <v>14.701499999999999</v>
      </c>
      <c r="G23" s="101" t="s">
        <v>1311</v>
      </c>
      <c r="H23" s="102">
        <f>(IF(G23='base para costos'!$G$3,'base para costos'!$H$3)+IF(G23='base para costos'!$G$4,'base para costos'!$H$4)+IF(G23='base para costos'!$G$5,'base para costos'!$H$5)+IF(G23='base para costos'!$G$6,'base para costos'!$H$6)+IF(G23='base para costos'!$G$7,'base para costos'!$H$7)+IF(G23='base para costos'!$G$8,'base para costos'!$H$8)+IF(G23='base para costos'!$G$9,'base para costos'!$H$9)+IF(G23='base para costos'!$G$10,'base para costos'!$H$10)+IF(G23='base para costos'!$G$11,'base para costos'!$H$11))</f>
        <v>25.41</v>
      </c>
      <c r="I23" s="1">
        <f>(C23/(('base para costos'!$J$3-D23)/100))</f>
        <v>697117.89473684214</v>
      </c>
      <c r="J23" s="2">
        <f>(C23/(('base para costos'!$J$3-D23)/100-(0.08)))</f>
        <v>761220.68965517241</v>
      </c>
      <c r="K23" s="17">
        <f t="shared" si="4"/>
        <v>54.311499999999995</v>
      </c>
      <c r="L23" s="19">
        <v>0</v>
      </c>
      <c r="M23" s="19">
        <f t="shared" si="5"/>
        <v>0</v>
      </c>
      <c r="N23" s="13">
        <f t="shared" si="6"/>
        <v>1449515.7424734889</v>
      </c>
      <c r="O23" s="110" t="s">
        <v>151</v>
      </c>
      <c r="P23" s="110" t="s">
        <v>6</v>
      </c>
    </row>
    <row r="24" spans="1:18" ht="13.8">
      <c r="A24" s="366" t="s">
        <v>1328</v>
      </c>
      <c r="B24" s="372" t="s">
        <v>1500</v>
      </c>
      <c r="C24" s="363">
        <v>1165198</v>
      </c>
      <c r="D24" s="99">
        <v>3</v>
      </c>
      <c r="E24" s="102">
        <v>12.15</v>
      </c>
      <c r="F24" s="3">
        <f t="shared" si="0"/>
        <v>14.701499999999999</v>
      </c>
      <c r="G24" s="101" t="s">
        <v>905</v>
      </c>
      <c r="H24" s="102">
        <f t="shared" ref="H24:H55" si="7">(IF(G24=$G$3,$H$3)+IF(G24=$G$4,$H$4)+IF(G24=$G$5,$H$5)+IF(G24=$G$6,$H$6)+IF(G24=$G$7,$H$7)+IF(G24=$G$8,$H$8)+IF(G24=$G$9,$H$9)+IF(G24=$G$10,$H$10)+IF(G24=$G$11,$H$11))</f>
        <v>0</v>
      </c>
      <c r="I24" s="1">
        <f t="shared" ref="I24:I55" si="8">(C24/(($J$3-D24)/100))</f>
        <v>1201235.0515463918</v>
      </c>
      <c r="J24" s="2">
        <f t="shared" ref="J24:J55" si="9">(C24/(($J$3-D24)/100-(0.08)))</f>
        <v>1309211.2359550563</v>
      </c>
      <c r="K24" s="17">
        <f t="shared" si="4"/>
        <v>26.901499999999999</v>
      </c>
      <c r="L24" s="19">
        <v>0</v>
      </c>
      <c r="M24" s="19">
        <f t="shared" si="5"/>
        <v>0</v>
      </c>
      <c r="N24" s="13">
        <f t="shared" si="6"/>
        <v>1594010.821015479</v>
      </c>
      <c r="O24" s="110" t="s">
        <v>1141</v>
      </c>
      <c r="P24" s="110" t="s">
        <v>6</v>
      </c>
      <c r="Q24" s="110">
        <v>69</v>
      </c>
      <c r="R24" s="110">
        <v>555174</v>
      </c>
    </row>
    <row r="25" spans="1:18" ht="12">
      <c r="A25" s="359" t="s">
        <v>1326</v>
      </c>
      <c r="B25" s="360" t="s">
        <v>1327</v>
      </c>
      <c r="C25" s="361">
        <v>520000</v>
      </c>
      <c r="D25" s="99">
        <v>3</v>
      </c>
      <c r="E25" s="102">
        <v>12.15</v>
      </c>
      <c r="F25" s="3">
        <f t="shared" si="0"/>
        <v>14.701499999999999</v>
      </c>
      <c r="G25" s="101" t="s">
        <v>1484</v>
      </c>
      <c r="H25" s="102">
        <f t="shared" si="7"/>
        <v>0</v>
      </c>
      <c r="I25" s="1">
        <f t="shared" si="8"/>
        <v>536082.4742268041</v>
      </c>
      <c r="J25" s="2">
        <f t="shared" si="9"/>
        <v>584269.66292134835</v>
      </c>
      <c r="K25" s="17">
        <f t="shared" si="4"/>
        <v>26.901499999999999</v>
      </c>
      <c r="L25" s="19">
        <v>1</v>
      </c>
      <c r="M25" s="19">
        <f t="shared" si="5"/>
        <v>1.21</v>
      </c>
      <c r="N25" s="13">
        <f t="shared" si="6"/>
        <v>711370.11633870727</v>
      </c>
      <c r="O25" s="110" t="s">
        <v>1097</v>
      </c>
      <c r="P25" s="110" t="s">
        <v>6</v>
      </c>
    </row>
    <row r="26" spans="1:18" s="410" customFormat="1" ht="13.2">
      <c r="A26" s="352" t="s">
        <v>1364</v>
      </c>
      <c r="B26" s="352" t="s">
        <v>1365</v>
      </c>
      <c r="C26" s="334">
        <v>360000</v>
      </c>
      <c r="D26" s="189">
        <v>3</v>
      </c>
      <c r="E26" s="118">
        <v>14.15</v>
      </c>
      <c r="F26" s="119">
        <f t="shared" si="0"/>
        <v>17.121500000000001</v>
      </c>
      <c r="G26" s="120" t="s">
        <v>905</v>
      </c>
      <c r="H26" s="118">
        <f t="shared" si="7"/>
        <v>0</v>
      </c>
      <c r="I26" s="121">
        <f t="shared" si="8"/>
        <v>371134.02061855671</v>
      </c>
      <c r="J26" s="122">
        <f t="shared" si="9"/>
        <v>404494.38202247192</v>
      </c>
      <c r="K26" s="152">
        <f t="shared" si="4"/>
        <v>29.3215</v>
      </c>
      <c r="L26" s="123"/>
      <c r="M26" s="123">
        <f t="shared" si="5"/>
        <v>0</v>
      </c>
      <c r="N26" s="124">
        <f t="shared" si="6"/>
        <v>509348.6703877417</v>
      </c>
      <c r="O26" s="410" t="s">
        <v>1101</v>
      </c>
      <c r="P26" s="410" t="s">
        <v>14</v>
      </c>
    </row>
    <row r="27" spans="1:18" s="136" customFormat="1" ht="14.4">
      <c r="A27" s="369" t="s">
        <v>1349</v>
      </c>
      <c r="B27" s="397" t="s">
        <v>1350</v>
      </c>
      <c r="C27" s="380">
        <v>359491</v>
      </c>
      <c r="D27" s="129">
        <v>3</v>
      </c>
      <c r="E27" s="130">
        <v>14.15</v>
      </c>
      <c r="F27" s="131">
        <f t="shared" si="0"/>
        <v>17.121500000000001</v>
      </c>
      <c r="G27" s="147" t="s">
        <v>1309</v>
      </c>
      <c r="H27" s="130">
        <f t="shared" si="7"/>
        <v>14.398999999999999</v>
      </c>
      <c r="I27" s="132">
        <f t="shared" si="8"/>
        <v>370609.27835051547</v>
      </c>
      <c r="J27" s="133">
        <f t="shared" si="9"/>
        <v>403922.47191011236</v>
      </c>
      <c r="K27" s="157">
        <f t="shared" si="4"/>
        <v>43.720500000000001</v>
      </c>
      <c r="L27" s="134"/>
      <c r="M27" s="134"/>
      <c r="N27" s="135">
        <f t="shared" si="6"/>
        <v>638760.11691646161</v>
      </c>
      <c r="O27" s="136" t="s">
        <v>1097</v>
      </c>
      <c r="P27" s="136" t="s">
        <v>14</v>
      </c>
    </row>
    <row r="28" spans="1:18" s="136" customFormat="1" ht="14.4">
      <c r="A28" s="381" t="s">
        <v>1345</v>
      </c>
      <c r="B28" s="382" t="s">
        <v>1346</v>
      </c>
      <c r="C28" s="380">
        <v>420094</v>
      </c>
      <c r="D28" s="129">
        <v>3</v>
      </c>
      <c r="E28" s="130">
        <v>14.15</v>
      </c>
      <c r="F28" s="131">
        <f t="shared" si="0"/>
        <v>17.121500000000001</v>
      </c>
      <c r="G28" s="147" t="s">
        <v>905</v>
      </c>
      <c r="H28" s="130">
        <f t="shared" si="7"/>
        <v>0</v>
      </c>
      <c r="I28" s="132">
        <f t="shared" si="8"/>
        <v>433086.59793814435</v>
      </c>
      <c r="J28" s="133">
        <f t="shared" si="9"/>
        <v>472015.73033707862</v>
      </c>
      <c r="K28" s="157">
        <f t="shared" si="4"/>
        <v>29.3215</v>
      </c>
      <c r="L28" s="134"/>
      <c r="M28" s="134">
        <f>L28*1.21</f>
        <v>0</v>
      </c>
      <c r="N28" s="135">
        <f t="shared" si="6"/>
        <v>594373.11204963317</v>
      </c>
      <c r="O28" s="136" t="s">
        <v>1097</v>
      </c>
      <c r="P28" s="136" t="s">
        <v>14</v>
      </c>
    </row>
    <row r="29" spans="1:18" s="136" customFormat="1" ht="13.2">
      <c r="A29" s="369" t="s">
        <v>1333</v>
      </c>
      <c r="B29" s="369" t="s">
        <v>1334</v>
      </c>
      <c r="C29" s="371">
        <v>337249</v>
      </c>
      <c r="D29" s="129">
        <v>3</v>
      </c>
      <c r="E29" s="130">
        <v>14.15</v>
      </c>
      <c r="F29" s="131">
        <f t="shared" si="0"/>
        <v>17.121500000000001</v>
      </c>
      <c r="G29" s="147" t="s">
        <v>905</v>
      </c>
      <c r="H29" s="130">
        <f t="shared" si="7"/>
        <v>0</v>
      </c>
      <c r="I29" s="132">
        <f t="shared" si="8"/>
        <v>347679.381443299</v>
      </c>
      <c r="J29" s="133">
        <f t="shared" si="9"/>
        <v>378931.46067415731</v>
      </c>
      <c r="K29" s="157">
        <f t="shared" si="4"/>
        <v>29.3215</v>
      </c>
      <c r="L29" s="134"/>
      <c r="M29" s="134">
        <f>L29*1.21</f>
        <v>0</v>
      </c>
      <c r="N29" s="135">
        <f t="shared" si="6"/>
        <v>477159.24927665415</v>
      </c>
      <c r="O29" s="136" t="s">
        <v>59</v>
      </c>
      <c r="P29" s="136" t="s">
        <v>1358</v>
      </c>
    </row>
    <row r="30" spans="1:18" s="136" customFormat="1" ht="14.4">
      <c r="A30" s="391" t="s">
        <v>1236</v>
      </c>
      <c r="B30" s="369" t="s">
        <v>1235</v>
      </c>
      <c r="C30" s="380">
        <v>437598</v>
      </c>
      <c r="D30" s="129">
        <v>3</v>
      </c>
      <c r="E30" s="130">
        <v>14.15</v>
      </c>
      <c r="F30" s="131">
        <f t="shared" si="0"/>
        <v>17.121500000000001</v>
      </c>
      <c r="G30" s="147" t="s">
        <v>1309</v>
      </c>
      <c r="H30" s="130">
        <f t="shared" si="7"/>
        <v>14.398999999999999</v>
      </c>
      <c r="I30" s="132">
        <f t="shared" si="8"/>
        <v>451131.95876288658</v>
      </c>
      <c r="J30" s="133">
        <f t="shared" si="9"/>
        <v>491683.14606741571</v>
      </c>
      <c r="K30" s="157">
        <f t="shared" si="4"/>
        <v>43.720500000000001</v>
      </c>
      <c r="L30" s="134"/>
      <c r="M30" s="134">
        <f>L30*1.21</f>
        <v>0</v>
      </c>
      <c r="N30" s="135">
        <f t="shared" si="6"/>
        <v>777544.2212528541</v>
      </c>
      <c r="O30" s="136" t="s">
        <v>1097</v>
      </c>
      <c r="P30" s="136" t="s">
        <v>14</v>
      </c>
    </row>
    <row r="31" spans="1:18" s="136" customFormat="1" ht="14.4">
      <c r="A31" s="369" t="s">
        <v>1356</v>
      </c>
      <c r="B31" s="369" t="s">
        <v>1191</v>
      </c>
      <c r="C31" s="380">
        <v>373871</v>
      </c>
      <c r="D31" s="129">
        <v>3</v>
      </c>
      <c r="E31" s="130">
        <v>14.15</v>
      </c>
      <c r="F31" s="131">
        <f t="shared" si="0"/>
        <v>17.121500000000001</v>
      </c>
      <c r="G31" s="147" t="s">
        <v>1311</v>
      </c>
      <c r="H31" s="130">
        <f t="shared" si="7"/>
        <v>25.41</v>
      </c>
      <c r="I31" s="132">
        <f t="shared" si="8"/>
        <v>385434.02061855671</v>
      </c>
      <c r="J31" s="133">
        <f t="shared" si="9"/>
        <v>420079.77528089884</v>
      </c>
      <c r="K31" s="157">
        <f t="shared" si="4"/>
        <v>54.731499999999997</v>
      </c>
      <c r="L31" s="134"/>
      <c r="M31" s="134"/>
      <c r="N31" s="135">
        <f t="shared" si="6"/>
        <v>825896.59476236231</v>
      </c>
      <c r="O31" s="136" t="s">
        <v>1097</v>
      </c>
      <c r="P31" s="136" t="s">
        <v>14</v>
      </c>
    </row>
    <row r="32" spans="1:18" s="136" customFormat="1" ht="13.2">
      <c r="A32" s="369" t="s">
        <v>1314</v>
      </c>
      <c r="B32" s="369" t="s">
        <v>1315</v>
      </c>
      <c r="C32" s="371">
        <v>320000</v>
      </c>
      <c r="D32" s="129">
        <v>3</v>
      </c>
      <c r="E32" s="130">
        <v>14.15</v>
      </c>
      <c r="F32" s="131">
        <f t="shared" si="0"/>
        <v>17.121500000000001</v>
      </c>
      <c r="G32" s="147" t="s">
        <v>1311</v>
      </c>
      <c r="H32" s="130">
        <f t="shared" si="7"/>
        <v>25.41</v>
      </c>
      <c r="I32" s="132">
        <f t="shared" si="8"/>
        <v>329896.90721649484</v>
      </c>
      <c r="J32" s="133">
        <f t="shared" si="9"/>
        <v>359550.5617977528</v>
      </c>
      <c r="K32" s="157">
        <f t="shared" si="4"/>
        <v>54.731499999999997</v>
      </c>
      <c r="L32" s="134"/>
      <c r="M32" s="134">
        <f t="shared" ref="M32:M66" si="10">L32*1.21</f>
        <v>0</v>
      </c>
      <c r="N32" s="135">
        <f t="shared" si="6"/>
        <v>706893.31433557556</v>
      </c>
      <c r="O32" s="136" t="s">
        <v>1312</v>
      </c>
      <c r="P32" s="136" t="s">
        <v>14</v>
      </c>
    </row>
    <row r="33" spans="1:16" ht="13.2">
      <c r="A33" s="368" t="s">
        <v>1145</v>
      </c>
      <c r="B33" s="368" t="s">
        <v>1147</v>
      </c>
      <c r="C33" s="364">
        <v>130686.25</v>
      </c>
      <c r="D33" s="99">
        <v>2.5</v>
      </c>
      <c r="E33" s="102">
        <v>14.15</v>
      </c>
      <c r="F33" s="3">
        <f t="shared" si="0"/>
        <v>17.121500000000001</v>
      </c>
      <c r="G33" s="101" t="s">
        <v>905</v>
      </c>
      <c r="H33" s="102">
        <f t="shared" si="7"/>
        <v>0</v>
      </c>
      <c r="I33" s="1">
        <f t="shared" si="8"/>
        <v>134037.1794871795</v>
      </c>
      <c r="J33" s="2">
        <f t="shared" si="9"/>
        <v>146018.15642458102</v>
      </c>
      <c r="K33" s="17">
        <f t="shared" si="4"/>
        <v>28.8215</v>
      </c>
      <c r="L33" s="19"/>
      <c r="M33" s="19">
        <f t="shared" si="10"/>
        <v>0</v>
      </c>
      <c r="N33" s="13">
        <f t="shared" si="6"/>
        <v>183603.54601459712</v>
      </c>
      <c r="O33" s="110" t="s">
        <v>1150</v>
      </c>
      <c r="P33" s="110" t="s">
        <v>14</v>
      </c>
    </row>
    <row r="34" spans="1:16" ht="13.2">
      <c r="A34" s="368" t="s">
        <v>1144</v>
      </c>
      <c r="B34" s="368" t="s">
        <v>1146</v>
      </c>
      <c r="C34" s="364">
        <v>131489.95000000001</v>
      </c>
      <c r="D34" s="99">
        <v>3</v>
      </c>
      <c r="E34" s="102">
        <v>14.15</v>
      </c>
      <c r="F34" s="3">
        <f t="shared" si="0"/>
        <v>17.121500000000001</v>
      </c>
      <c r="G34" s="101" t="s">
        <v>905</v>
      </c>
      <c r="H34" s="102">
        <f t="shared" si="7"/>
        <v>0</v>
      </c>
      <c r="I34" s="1">
        <f t="shared" si="8"/>
        <v>135556.64948453609</v>
      </c>
      <c r="J34" s="2">
        <f t="shared" si="9"/>
        <v>147741.51685393258</v>
      </c>
      <c r="K34" s="17">
        <f t="shared" si="4"/>
        <v>29.3215</v>
      </c>
      <c r="L34" s="19"/>
      <c r="M34" s="19">
        <f t="shared" si="10"/>
        <v>0</v>
      </c>
      <c r="N34" s="13">
        <f t="shared" si="6"/>
        <v>186039.53111625178</v>
      </c>
      <c r="O34" s="110" t="s">
        <v>1150</v>
      </c>
      <c r="P34" s="110" t="s">
        <v>14</v>
      </c>
    </row>
    <row r="35" spans="1:16" ht="12">
      <c r="A35" s="359" t="s">
        <v>1361</v>
      </c>
      <c r="B35" s="360" t="s">
        <v>1362</v>
      </c>
      <c r="C35" s="361">
        <v>251897.67</v>
      </c>
      <c r="D35" s="99">
        <v>3</v>
      </c>
      <c r="E35" s="102">
        <v>14.15</v>
      </c>
      <c r="F35" s="3">
        <f t="shared" si="0"/>
        <v>17.121500000000001</v>
      </c>
      <c r="G35" s="101" t="s">
        <v>905</v>
      </c>
      <c r="H35" s="102">
        <f t="shared" si="7"/>
        <v>0</v>
      </c>
      <c r="I35" s="1">
        <f t="shared" si="8"/>
        <v>259688.31958762888</v>
      </c>
      <c r="J35" s="2">
        <f t="shared" si="9"/>
        <v>283031.08988764044</v>
      </c>
      <c r="K35" s="17">
        <f t="shared" si="4"/>
        <v>29.3215</v>
      </c>
      <c r="L35" s="19"/>
      <c r="M35" s="19">
        <f t="shared" si="10"/>
        <v>0</v>
      </c>
      <c r="N35" s="13">
        <f t="shared" si="6"/>
        <v>356399.28691186151</v>
      </c>
    </row>
    <row r="36" spans="1:16" s="136" customFormat="1" ht="12">
      <c r="A36" s="350" t="s">
        <v>36</v>
      </c>
      <c r="B36" s="351" t="s">
        <v>37</v>
      </c>
      <c r="C36" s="141">
        <v>407460</v>
      </c>
      <c r="D36" s="137">
        <v>3</v>
      </c>
      <c r="E36" s="130">
        <v>14.15</v>
      </c>
      <c r="F36" s="131">
        <f t="shared" si="0"/>
        <v>17.121500000000001</v>
      </c>
      <c r="G36" s="147" t="s">
        <v>905</v>
      </c>
      <c r="H36" s="130">
        <f t="shared" si="7"/>
        <v>0</v>
      </c>
      <c r="I36" s="132">
        <f t="shared" si="8"/>
        <v>420061.8556701031</v>
      </c>
      <c r="J36" s="133">
        <f t="shared" si="9"/>
        <v>457820.2247191011</v>
      </c>
      <c r="K36" s="157">
        <f t="shared" si="4"/>
        <v>29.3215</v>
      </c>
      <c r="L36" s="134"/>
      <c r="M36" s="134">
        <f t="shared" si="10"/>
        <v>0</v>
      </c>
      <c r="N36" s="135">
        <f t="shared" si="6"/>
        <v>576497.80343385891</v>
      </c>
      <c r="O36" s="142" t="s">
        <v>25</v>
      </c>
      <c r="P36" s="147" t="s">
        <v>38</v>
      </c>
    </row>
    <row r="37" spans="1:16" s="117" customFormat="1" ht="12">
      <c r="A37" s="353" t="s">
        <v>48</v>
      </c>
      <c r="B37" s="354" t="s">
        <v>49</v>
      </c>
      <c r="C37" s="150">
        <v>624316</v>
      </c>
      <c r="D37" s="93">
        <v>3</v>
      </c>
      <c r="E37" s="118">
        <v>14.15</v>
      </c>
      <c r="F37" s="119">
        <f t="shared" si="0"/>
        <v>17.121500000000001</v>
      </c>
      <c r="G37" s="120" t="s">
        <v>1310</v>
      </c>
      <c r="H37" s="118">
        <f t="shared" si="7"/>
        <v>19.965</v>
      </c>
      <c r="I37" s="121">
        <f t="shared" si="8"/>
        <v>643624.74226804124</v>
      </c>
      <c r="J37" s="122">
        <f t="shared" si="9"/>
        <v>701478.6516853933</v>
      </c>
      <c r="K37" s="152">
        <f t="shared" si="4"/>
        <v>49.286500000000004</v>
      </c>
      <c r="L37" s="123"/>
      <c r="M37" s="123">
        <f t="shared" si="10"/>
        <v>0</v>
      </c>
      <c r="N37" s="124">
        <f t="shared" si="6"/>
        <v>1231064.7066363001</v>
      </c>
      <c r="O37" s="158" t="s">
        <v>25</v>
      </c>
      <c r="P37" s="120" t="s">
        <v>38</v>
      </c>
    </row>
    <row r="38" spans="1:16" s="136" customFormat="1" ht="12">
      <c r="A38" s="353" t="s">
        <v>60</v>
      </c>
      <c r="B38" s="351" t="s">
        <v>61</v>
      </c>
      <c r="C38" s="141">
        <v>1716709</v>
      </c>
      <c r="D38" s="137">
        <v>3</v>
      </c>
      <c r="E38" s="130">
        <v>14.15</v>
      </c>
      <c r="F38" s="131">
        <f t="shared" si="0"/>
        <v>17.121500000000001</v>
      </c>
      <c r="G38" s="147" t="s">
        <v>1308</v>
      </c>
      <c r="H38" s="130">
        <f t="shared" si="7"/>
        <v>8.9540000000000006</v>
      </c>
      <c r="I38" s="132">
        <f t="shared" si="8"/>
        <v>1769803.0927835051</v>
      </c>
      <c r="J38" s="133">
        <f t="shared" si="9"/>
        <v>1928886.5168539325</v>
      </c>
      <c r="K38" s="157">
        <f t="shared" si="4"/>
        <v>38.275500000000001</v>
      </c>
      <c r="L38" s="134"/>
      <c r="M38" s="134">
        <f t="shared" si="10"/>
        <v>0</v>
      </c>
      <c r="N38" s="135">
        <f t="shared" si="6"/>
        <v>2781244.076501227</v>
      </c>
      <c r="O38" s="142" t="s">
        <v>15</v>
      </c>
      <c r="P38" s="147" t="s">
        <v>38</v>
      </c>
    </row>
    <row r="39" spans="1:16" s="136" customFormat="1" ht="12">
      <c r="A39" s="350" t="s">
        <v>94</v>
      </c>
      <c r="B39" s="351" t="s">
        <v>95</v>
      </c>
      <c r="C39" s="141">
        <v>1108818.96</v>
      </c>
      <c r="D39" s="137">
        <v>3</v>
      </c>
      <c r="E39" s="130">
        <v>14.15</v>
      </c>
      <c r="F39" s="131">
        <f t="shared" si="0"/>
        <v>17.121500000000001</v>
      </c>
      <c r="G39" s="147" t="s">
        <v>905</v>
      </c>
      <c r="H39" s="130">
        <f t="shared" si="7"/>
        <v>0</v>
      </c>
      <c r="I39" s="132">
        <f t="shared" si="8"/>
        <v>1143112.3298969073</v>
      </c>
      <c r="J39" s="133">
        <f t="shared" si="9"/>
        <v>1245864</v>
      </c>
      <c r="K39" s="157">
        <f t="shared" si="4"/>
        <v>29.3215</v>
      </c>
      <c r="L39" s="134"/>
      <c r="M39" s="134">
        <f t="shared" si="10"/>
        <v>0</v>
      </c>
      <c r="N39" s="135">
        <f t="shared" si="6"/>
        <v>1568820.7304908847</v>
      </c>
      <c r="O39" s="142" t="s">
        <v>96</v>
      </c>
      <c r="P39" s="147" t="s">
        <v>38</v>
      </c>
    </row>
    <row r="40" spans="1:16" s="136" customFormat="1" ht="12">
      <c r="A40" s="346" t="s">
        <v>97</v>
      </c>
      <c r="B40" s="347" t="s">
        <v>98</v>
      </c>
      <c r="C40" s="24">
        <v>1055070.05</v>
      </c>
      <c r="D40" s="103">
        <v>3</v>
      </c>
      <c r="E40" s="102">
        <v>14.15</v>
      </c>
      <c r="F40" s="3">
        <f t="shared" si="0"/>
        <v>17.121500000000001</v>
      </c>
      <c r="G40" s="101" t="s">
        <v>905</v>
      </c>
      <c r="H40" s="102">
        <f t="shared" si="7"/>
        <v>0</v>
      </c>
      <c r="I40" s="1">
        <f t="shared" si="8"/>
        <v>1087701.0824742268</v>
      </c>
      <c r="J40" s="2">
        <f t="shared" si="9"/>
        <v>1185471.966292135</v>
      </c>
      <c r="K40" s="17">
        <f t="shared" si="4"/>
        <v>29.3215</v>
      </c>
      <c r="L40" s="19"/>
      <c r="M40" s="19">
        <f t="shared" si="10"/>
        <v>0</v>
      </c>
      <c r="N40" s="13">
        <f t="shared" si="6"/>
        <v>1492773.686481745</v>
      </c>
      <c r="O40" s="317" t="s">
        <v>96</v>
      </c>
      <c r="P40" s="101" t="s">
        <v>38</v>
      </c>
    </row>
    <row r="41" spans="1:16" s="136" customFormat="1" ht="12">
      <c r="A41" s="350" t="s">
        <v>87</v>
      </c>
      <c r="B41" s="351" t="s">
        <v>88</v>
      </c>
      <c r="C41" s="141">
        <v>1272221</v>
      </c>
      <c r="D41" s="137">
        <v>3</v>
      </c>
      <c r="E41" s="130">
        <v>14.15</v>
      </c>
      <c r="F41" s="131">
        <f t="shared" si="0"/>
        <v>17.121500000000001</v>
      </c>
      <c r="G41" s="147" t="s">
        <v>905</v>
      </c>
      <c r="H41" s="130">
        <f t="shared" si="7"/>
        <v>0</v>
      </c>
      <c r="I41" s="132">
        <f t="shared" si="8"/>
        <v>1311568.0412371135</v>
      </c>
      <c r="J41" s="133">
        <f t="shared" si="9"/>
        <v>1429461.797752809</v>
      </c>
      <c r="K41" s="157">
        <f t="shared" si="4"/>
        <v>29.3215</v>
      </c>
      <c r="L41" s="134"/>
      <c r="M41" s="134">
        <f t="shared" si="10"/>
        <v>0</v>
      </c>
      <c r="N41" s="135">
        <f t="shared" si="6"/>
        <v>1800011.318859342</v>
      </c>
      <c r="O41" s="142" t="s">
        <v>15</v>
      </c>
      <c r="P41" s="147" t="s">
        <v>38</v>
      </c>
    </row>
    <row r="42" spans="1:16" s="136" customFormat="1" ht="12">
      <c r="A42" s="346" t="s">
        <v>101</v>
      </c>
      <c r="B42" s="347" t="s">
        <v>102</v>
      </c>
      <c r="C42" s="24">
        <v>1820751</v>
      </c>
      <c r="D42" s="103">
        <v>3</v>
      </c>
      <c r="E42" s="102">
        <v>14.15</v>
      </c>
      <c r="F42" s="3">
        <f t="shared" si="0"/>
        <v>17.121500000000001</v>
      </c>
      <c r="G42" s="101" t="s">
        <v>905</v>
      </c>
      <c r="H42" s="102">
        <f t="shared" si="7"/>
        <v>0</v>
      </c>
      <c r="I42" s="1">
        <f t="shared" si="8"/>
        <v>1877062.8865979381</v>
      </c>
      <c r="J42" s="2">
        <f t="shared" si="9"/>
        <v>2045787.6404494382</v>
      </c>
      <c r="K42" s="17">
        <f t="shared" si="4"/>
        <v>29.3215</v>
      </c>
      <c r="L42" s="19">
        <v>24000</v>
      </c>
      <c r="M42" s="19">
        <f t="shared" si="10"/>
        <v>29040</v>
      </c>
      <c r="N42" s="13">
        <f t="shared" si="6"/>
        <v>2605143.0582143087</v>
      </c>
      <c r="O42" s="317" t="s">
        <v>15</v>
      </c>
      <c r="P42" s="101" t="s">
        <v>38</v>
      </c>
    </row>
    <row r="43" spans="1:16" s="136" customFormat="1" ht="12">
      <c r="A43" s="346" t="s">
        <v>139</v>
      </c>
      <c r="B43" s="347" t="s">
        <v>140</v>
      </c>
      <c r="C43" s="24">
        <v>1271727.49</v>
      </c>
      <c r="D43" s="103">
        <v>3</v>
      </c>
      <c r="E43" s="102">
        <v>14.15</v>
      </c>
      <c r="F43" s="3">
        <f t="shared" si="0"/>
        <v>17.121500000000001</v>
      </c>
      <c r="G43" s="101" t="s">
        <v>905</v>
      </c>
      <c r="H43" s="102">
        <f t="shared" si="7"/>
        <v>0</v>
      </c>
      <c r="I43" s="1">
        <f t="shared" si="8"/>
        <v>1311059.268041237</v>
      </c>
      <c r="J43" s="2">
        <f t="shared" si="9"/>
        <v>1428907.2921348314</v>
      </c>
      <c r="K43" s="17">
        <f t="shared" si="4"/>
        <v>29.3215</v>
      </c>
      <c r="L43" s="19"/>
      <c r="M43" s="19">
        <f t="shared" si="10"/>
        <v>0</v>
      </c>
      <c r="N43" s="13">
        <f t="shared" si="6"/>
        <v>1799313.0725751112</v>
      </c>
      <c r="O43" s="317" t="s">
        <v>96</v>
      </c>
      <c r="P43" s="101" t="s">
        <v>38</v>
      </c>
    </row>
    <row r="44" spans="1:16" s="136" customFormat="1" ht="12">
      <c r="A44" s="350" t="s">
        <v>149</v>
      </c>
      <c r="B44" s="351" t="s">
        <v>150</v>
      </c>
      <c r="C44" s="141">
        <v>908340.02</v>
      </c>
      <c r="D44" s="137">
        <v>7</v>
      </c>
      <c r="E44" s="130">
        <v>14.15</v>
      </c>
      <c r="F44" s="131">
        <f t="shared" si="0"/>
        <v>17.121500000000001</v>
      </c>
      <c r="G44" s="147" t="s">
        <v>905</v>
      </c>
      <c r="H44" s="130">
        <f t="shared" si="7"/>
        <v>0</v>
      </c>
      <c r="I44" s="132">
        <f t="shared" si="8"/>
        <v>976709.69892473111</v>
      </c>
      <c r="J44" s="133">
        <f t="shared" si="9"/>
        <v>1068635.3176470587</v>
      </c>
      <c r="K44" s="157">
        <f t="shared" si="4"/>
        <v>33.3215</v>
      </c>
      <c r="L44" s="134"/>
      <c r="M44" s="134">
        <f t="shared" si="10"/>
        <v>0</v>
      </c>
      <c r="N44" s="135">
        <f t="shared" si="6"/>
        <v>1362268.2273896385</v>
      </c>
      <c r="O44" s="142" t="s">
        <v>151</v>
      </c>
      <c r="P44" s="147" t="s">
        <v>38</v>
      </c>
    </row>
    <row r="45" spans="1:16" s="136" customFormat="1" ht="12">
      <c r="A45" s="353" t="s">
        <v>164</v>
      </c>
      <c r="B45" s="351" t="s">
        <v>165</v>
      </c>
      <c r="C45" s="141">
        <v>388396.23</v>
      </c>
      <c r="D45" s="137">
        <v>3</v>
      </c>
      <c r="E45" s="130">
        <v>14.15</v>
      </c>
      <c r="F45" s="131">
        <f t="shared" si="0"/>
        <v>17.121500000000001</v>
      </c>
      <c r="G45" s="147" t="s">
        <v>1308</v>
      </c>
      <c r="H45" s="130">
        <f t="shared" si="7"/>
        <v>8.9540000000000006</v>
      </c>
      <c r="I45" s="132">
        <f t="shared" si="8"/>
        <v>400408.48453608248</v>
      </c>
      <c r="J45" s="133">
        <f t="shared" si="9"/>
        <v>436400.25842696626</v>
      </c>
      <c r="K45" s="157">
        <f t="shared" si="4"/>
        <v>38.275500000000001</v>
      </c>
      <c r="L45" s="134"/>
      <c r="M45" s="134">
        <f t="shared" si="10"/>
        <v>0</v>
      </c>
      <c r="N45" s="135">
        <f t="shared" si="6"/>
        <v>629241.59774481761</v>
      </c>
      <c r="O45" s="142" t="s">
        <v>15</v>
      </c>
      <c r="P45" s="147" t="s">
        <v>38</v>
      </c>
    </row>
    <row r="46" spans="1:16" s="136" customFormat="1" ht="12">
      <c r="A46" s="350" t="s">
        <v>171</v>
      </c>
      <c r="B46" s="351" t="s">
        <v>172</v>
      </c>
      <c r="C46" s="141">
        <v>679300</v>
      </c>
      <c r="D46" s="137">
        <v>3</v>
      </c>
      <c r="E46" s="130">
        <v>14.15</v>
      </c>
      <c r="F46" s="131">
        <f t="shared" si="0"/>
        <v>17.121500000000001</v>
      </c>
      <c r="G46" s="147" t="s">
        <v>905</v>
      </c>
      <c r="H46" s="130">
        <f t="shared" si="7"/>
        <v>0</v>
      </c>
      <c r="I46" s="132">
        <f t="shared" si="8"/>
        <v>700309.27835051552</v>
      </c>
      <c r="J46" s="133">
        <f t="shared" si="9"/>
        <v>763258.42696629209</v>
      </c>
      <c r="K46" s="157">
        <f t="shared" si="4"/>
        <v>29.3215</v>
      </c>
      <c r="L46" s="134"/>
      <c r="M46" s="134">
        <f t="shared" si="10"/>
        <v>0</v>
      </c>
      <c r="N46" s="135">
        <f t="shared" si="6"/>
        <v>961112.64387331367</v>
      </c>
      <c r="O46" s="142" t="s">
        <v>25</v>
      </c>
      <c r="P46" s="147" t="s">
        <v>38</v>
      </c>
    </row>
    <row r="47" spans="1:16" s="136" customFormat="1" ht="12">
      <c r="A47" s="350" t="s">
        <v>188</v>
      </c>
      <c r="B47" s="351" t="s">
        <v>189</v>
      </c>
      <c r="C47" s="141">
        <v>535500</v>
      </c>
      <c r="D47" s="137">
        <v>3</v>
      </c>
      <c r="E47" s="130">
        <v>14.15</v>
      </c>
      <c r="F47" s="131">
        <f t="shared" si="0"/>
        <v>17.121500000000001</v>
      </c>
      <c r="G47" s="147" t="s">
        <v>905</v>
      </c>
      <c r="H47" s="130">
        <f t="shared" si="7"/>
        <v>0</v>
      </c>
      <c r="I47" s="132">
        <f t="shared" si="8"/>
        <v>552061.8556701031</v>
      </c>
      <c r="J47" s="133">
        <f t="shared" si="9"/>
        <v>601685.39325842692</v>
      </c>
      <c r="K47" s="157">
        <f t="shared" si="4"/>
        <v>29.3215</v>
      </c>
      <c r="L47" s="134"/>
      <c r="M47" s="134">
        <f t="shared" si="10"/>
        <v>0</v>
      </c>
      <c r="N47" s="135">
        <f t="shared" si="6"/>
        <v>757656.14720176579</v>
      </c>
      <c r="O47" s="142" t="s">
        <v>25</v>
      </c>
      <c r="P47" s="147" t="s">
        <v>38</v>
      </c>
    </row>
    <row r="48" spans="1:16" s="136" customFormat="1" ht="12">
      <c r="A48" s="350" t="s">
        <v>200</v>
      </c>
      <c r="B48" s="351" t="s">
        <v>201</v>
      </c>
      <c r="C48" s="141">
        <v>416545.45</v>
      </c>
      <c r="D48" s="137">
        <v>3</v>
      </c>
      <c r="E48" s="130">
        <v>14.15</v>
      </c>
      <c r="F48" s="131">
        <f t="shared" si="0"/>
        <v>17.121500000000001</v>
      </c>
      <c r="G48" s="147" t="s">
        <v>905</v>
      </c>
      <c r="H48" s="130">
        <f t="shared" si="7"/>
        <v>0</v>
      </c>
      <c r="I48" s="132">
        <f t="shared" si="8"/>
        <v>429428.29896907217</v>
      </c>
      <c r="J48" s="133">
        <f t="shared" si="9"/>
        <v>468028.59550561797</v>
      </c>
      <c r="K48" s="157">
        <f t="shared" si="4"/>
        <v>29.3215</v>
      </c>
      <c r="L48" s="134"/>
      <c r="M48" s="134">
        <f t="shared" si="10"/>
        <v>0</v>
      </c>
      <c r="N48" s="135">
        <f t="shared" si="6"/>
        <v>589352.41975989868</v>
      </c>
      <c r="O48" s="142" t="s">
        <v>15</v>
      </c>
      <c r="P48" s="147" t="s">
        <v>38</v>
      </c>
    </row>
    <row r="49" spans="1:16" s="136" customFormat="1" ht="12">
      <c r="A49" s="25" t="s">
        <v>963</v>
      </c>
      <c r="B49" s="136" t="s">
        <v>961</v>
      </c>
      <c r="C49" s="128">
        <v>467554</v>
      </c>
      <c r="D49" s="137">
        <v>3</v>
      </c>
      <c r="E49" s="130">
        <v>14.15</v>
      </c>
      <c r="F49" s="131">
        <f t="shared" si="0"/>
        <v>17.121500000000001</v>
      </c>
      <c r="G49" s="147" t="s">
        <v>905</v>
      </c>
      <c r="H49" s="130">
        <f t="shared" si="7"/>
        <v>0</v>
      </c>
      <c r="I49" s="132">
        <f t="shared" si="8"/>
        <v>482014.43298969074</v>
      </c>
      <c r="J49" s="133">
        <f t="shared" si="9"/>
        <v>525341.57303370791</v>
      </c>
      <c r="K49" s="157">
        <f t="shared" si="4"/>
        <v>29.3215</v>
      </c>
      <c r="L49" s="134"/>
      <c r="M49" s="134">
        <f t="shared" si="10"/>
        <v>0</v>
      </c>
      <c r="N49" s="135">
        <f t="shared" si="6"/>
        <v>661522.24509575043</v>
      </c>
      <c r="O49" s="25" t="s">
        <v>59</v>
      </c>
      <c r="P49" s="136" t="s">
        <v>38</v>
      </c>
    </row>
    <row r="50" spans="1:16" s="136" customFormat="1" ht="12">
      <c r="A50" s="25" t="s">
        <v>962</v>
      </c>
      <c r="B50" s="136" t="s">
        <v>964</v>
      </c>
      <c r="C50" s="128">
        <v>418859</v>
      </c>
      <c r="D50" s="137">
        <v>3</v>
      </c>
      <c r="E50" s="130">
        <v>14.15</v>
      </c>
      <c r="F50" s="131">
        <f t="shared" si="0"/>
        <v>17.121500000000001</v>
      </c>
      <c r="G50" s="147" t="s">
        <v>1243</v>
      </c>
      <c r="H50" s="130">
        <f t="shared" si="7"/>
        <v>0</v>
      </c>
      <c r="I50" s="132">
        <f t="shared" si="8"/>
        <v>431813.40206185565</v>
      </c>
      <c r="J50" s="133">
        <f t="shared" si="9"/>
        <v>470628.08988764044</v>
      </c>
      <c r="K50" s="157">
        <f t="shared" si="4"/>
        <v>29.3215</v>
      </c>
      <c r="L50" s="134"/>
      <c r="M50" s="134">
        <f t="shared" si="10"/>
        <v>0</v>
      </c>
      <c r="N50" s="135">
        <f t="shared" si="6"/>
        <v>592625.76313871972</v>
      </c>
      <c r="O50" s="25" t="s">
        <v>59</v>
      </c>
      <c r="P50" s="136" t="s">
        <v>38</v>
      </c>
    </row>
    <row r="51" spans="1:16" s="136" customFormat="1" ht="13.2">
      <c r="A51" s="163" t="s">
        <v>1183</v>
      </c>
      <c r="B51" s="163" t="s">
        <v>1184</v>
      </c>
      <c r="C51" s="138">
        <v>609995</v>
      </c>
      <c r="D51" s="129">
        <v>5</v>
      </c>
      <c r="E51" s="130">
        <v>14.15</v>
      </c>
      <c r="F51" s="131">
        <f t="shared" si="0"/>
        <v>17.121500000000001</v>
      </c>
      <c r="G51" s="147" t="s">
        <v>905</v>
      </c>
      <c r="H51" s="130">
        <f t="shared" si="7"/>
        <v>0</v>
      </c>
      <c r="I51" s="132">
        <f t="shared" si="8"/>
        <v>642100</v>
      </c>
      <c r="J51" s="133">
        <f t="shared" si="9"/>
        <v>701143.67816091958</v>
      </c>
      <c r="K51" s="157">
        <f t="shared" si="4"/>
        <v>31.3215</v>
      </c>
      <c r="L51" s="134"/>
      <c r="M51" s="134">
        <f t="shared" si="10"/>
        <v>0</v>
      </c>
      <c r="N51" s="135">
        <f t="shared" si="6"/>
        <v>888189.17128358956</v>
      </c>
      <c r="O51" s="136" t="s">
        <v>25</v>
      </c>
      <c r="P51" s="136" t="s">
        <v>38</v>
      </c>
    </row>
    <row r="52" spans="1:16" s="117" customFormat="1" ht="13.8">
      <c r="A52" s="333" t="s">
        <v>1106</v>
      </c>
      <c r="B52" s="188" t="s">
        <v>1301</v>
      </c>
      <c r="C52" s="334">
        <v>500142</v>
      </c>
      <c r="D52" s="189">
        <v>3</v>
      </c>
      <c r="E52" s="118">
        <v>14.15</v>
      </c>
      <c r="F52" s="119">
        <f t="shared" si="0"/>
        <v>17.121500000000001</v>
      </c>
      <c r="G52" s="120" t="s">
        <v>905</v>
      </c>
      <c r="H52" s="118">
        <f t="shared" si="7"/>
        <v>0</v>
      </c>
      <c r="I52" s="121">
        <f t="shared" si="8"/>
        <v>515610.30927835056</v>
      </c>
      <c r="J52" s="122">
        <f t="shared" si="9"/>
        <v>561957.30337078648</v>
      </c>
      <c r="K52" s="152">
        <f t="shared" si="4"/>
        <v>29.3215</v>
      </c>
      <c r="L52" s="123"/>
      <c r="M52" s="123">
        <f t="shared" si="10"/>
        <v>0</v>
      </c>
      <c r="N52" s="124">
        <f t="shared" si="6"/>
        <v>707629.61862518301</v>
      </c>
      <c r="O52" s="117" t="s">
        <v>15</v>
      </c>
      <c r="P52" s="117" t="s">
        <v>38</v>
      </c>
    </row>
    <row r="53" spans="1:16" s="136" customFormat="1" ht="12">
      <c r="A53" s="335" t="s">
        <v>1337</v>
      </c>
      <c r="B53" s="335" t="s">
        <v>1336</v>
      </c>
      <c r="C53" s="169">
        <v>900000</v>
      </c>
      <c r="D53" s="129">
        <v>3</v>
      </c>
      <c r="E53" s="130">
        <v>12.15</v>
      </c>
      <c r="F53" s="131">
        <f t="shared" si="0"/>
        <v>14.701499999999999</v>
      </c>
      <c r="G53" s="147" t="s">
        <v>1309</v>
      </c>
      <c r="H53" s="130">
        <f t="shared" si="7"/>
        <v>14.398999999999999</v>
      </c>
      <c r="I53" s="132">
        <f t="shared" si="8"/>
        <v>927835.0515463918</v>
      </c>
      <c r="J53" s="133">
        <f t="shared" si="9"/>
        <v>1011235.9550561798</v>
      </c>
      <c r="K53" s="157">
        <f t="shared" si="4"/>
        <v>41.3005</v>
      </c>
      <c r="L53" s="134"/>
      <c r="M53" s="134">
        <f t="shared" si="10"/>
        <v>0</v>
      </c>
      <c r="N53" s="135">
        <f t="shared" si="6"/>
        <v>1533232.82140393</v>
      </c>
      <c r="O53" s="136" t="s">
        <v>1101</v>
      </c>
      <c r="P53" s="136" t="s">
        <v>38</v>
      </c>
    </row>
    <row r="54" spans="1:16" s="136" customFormat="1" ht="12">
      <c r="A54" s="388" t="s">
        <v>1318</v>
      </c>
      <c r="B54" s="389" t="s">
        <v>1319</v>
      </c>
      <c r="C54" s="371">
        <v>660436</v>
      </c>
      <c r="D54" s="129">
        <v>3</v>
      </c>
      <c r="E54" s="130">
        <v>14.15</v>
      </c>
      <c r="F54" s="131">
        <f t="shared" si="0"/>
        <v>17.121500000000001</v>
      </c>
      <c r="G54" s="147" t="s">
        <v>1309</v>
      </c>
      <c r="H54" s="130">
        <f t="shared" si="7"/>
        <v>14.398999999999999</v>
      </c>
      <c r="I54" s="132">
        <f t="shared" si="8"/>
        <v>680861.8556701031</v>
      </c>
      <c r="J54" s="133">
        <f t="shared" si="9"/>
        <v>742062.92134831462</v>
      </c>
      <c r="K54" s="157">
        <f t="shared" si="4"/>
        <v>43.720500000000001</v>
      </c>
      <c r="L54" s="134"/>
      <c r="M54" s="134">
        <f t="shared" si="10"/>
        <v>0</v>
      </c>
      <c r="N54" s="135">
        <f t="shared" si="6"/>
        <v>1173493.0125534167</v>
      </c>
      <c r="O54" s="136" t="s">
        <v>1101</v>
      </c>
      <c r="P54" s="136" t="s">
        <v>38</v>
      </c>
    </row>
    <row r="55" spans="1:16" s="136" customFormat="1" ht="12">
      <c r="A55" s="388" t="s">
        <v>1199</v>
      </c>
      <c r="B55" s="389" t="s">
        <v>1200</v>
      </c>
      <c r="C55" s="336">
        <v>339068</v>
      </c>
      <c r="D55" s="129">
        <v>3</v>
      </c>
      <c r="E55" s="130">
        <v>12.15</v>
      </c>
      <c r="F55" s="131">
        <f t="shared" si="0"/>
        <v>14.701499999999999</v>
      </c>
      <c r="G55" s="147" t="s">
        <v>905</v>
      </c>
      <c r="H55" s="130">
        <f t="shared" si="7"/>
        <v>0</v>
      </c>
      <c r="I55" s="132">
        <f t="shared" si="8"/>
        <v>349554.63917525776</v>
      </c>
      <c r="J55" s="133">
        <f t="shared" si="9"/>
        <v>380975.28089887637</v>
      </c>
      <c r="K55" s="157">
        <f t="shared" si="4"/>
        <v>26.901499999999999</v>
      </c>
      <c r="L55" s="134"/>
      <c r="M55" s="134">
        <f t="shared" si="10"/>
        <v>0</v>
      </c>
      <c r="N55" s="135">
        <f t="shared" si="6"/>
        <v>463850.83141240926</v>
      </c>
      <c r="O55" s="136" t="s">
        <v>25</v>
      </c>
      <c r="P55" s="136" t="s">
        <v>38</v>
      </c>
    </row>
    <row r="56" spans="1:16" s="136" customFormat="1" ht="13.8">
      <c r="A56" s="387" t="s">
        <v>1237</v>
      </c>
      <c r="B56" s="387" t="s">
        <v>1238</v>
      </c>
      <c r="C56" s="371">
        <v>479900</v>
      </c>
      <c r="D56" s="129">
        <v>7</v>
      </c>
      <c r="E56" s="130">
        <v>14.15</v>
      </c>
      <c r="F56" s="131">
        <f t="shared" si="0"/>
        <v>17.121500000000001</v>
      </c>
      <c r="G56" s="147" t="s">
        <v>905</v>
      </c>
      <c r="H56" s="130">
        <f t="shared" ref="H56:H85" si="11">(IF(G56=$G$3,$H$3)+IF(G56=$G$4,$H$4)+IF(G56=$G$5,$H$5)+IF(G56=$G$6,$H$6)+IF(G56=$G$7,$H$7)+IF(G56=$G$8,$H$8)+IF(G56=$G$9,$H$9)+IF(G56=$G$10,$H$10)+IF(G56=$G$11,$H$11))</f>
        <v>0</v>
      </c>
      <c r="I56" s="132">
        <f t="shared" ref="I56:I85" si="12">(C56/(($J$3-D56)/100))</f>
        <v>516021.50537634408</v>
      </c>
      <c r="J56" s="133">
        <f t="shared" ref="J56:J85" si="13">(C56/(($J$3-D56)/100-(0.08)))</f>
        <v>564588.23529411759</v>
      </c>
      <c r="K56" s="157">
        <f t="shared" si="4"/>
        <v>33.3215</v>
      </c>
      <c r="L56" s="134"/>
      <c r="M56" s="134">
        <f t="shared" si="10"/>
        <v>0</v>
      </c>
      <c r="N56" s="135">
        <f t="shared" si="6"/>
        <v>719722.24930074916</v>
      </c>
      <c r="O56" s="136" t="s">
        <v>1101</v>
      </c>
      <c r="P56" s="136" t="s">
        <v>38</v>
      </c>
    </row>
    <row r="57" spans="1:16" s="136" customFormat="1" ht="13.8">
      <c r="A57" s="387" t="s">
        <v>1187</v>
      </c>
      <c r="B57" s="387" t="s">
        <v>1188</v>
      </c>
      <c r="C57" s="390">
        <v>771448</v>
      </c>
      <c r="D57" s="129">
        <v>3</v>
      </c>
      <c r="E57" s="130">
        <v>14.15</v>
      </c>
      <c r="F57" s="131">
        <f t="shared" si="0"/>
        <v>17.121500000000001</v>
      </c>
      <c r="G57" s="147" t="s">
        <v>1309</v>
      </c>
      <c r="H57" s="130">
        <f t="shared" si="11"/>
        <v>14.398999999999999</v>
      </c>
      <c r="I57" s="132">
        <f t="shared" si="12"/>
        <v>795307.21649484534</v>
      </c>
      <c r="J57" s="133">
        <f t="shared" si="13"/>
        <v>866795.50561797747</v>
      </c>
      <c r="K57" s="157">
        <f t="shared" si="4"/>
        <v>43.720500000000001</v>
      </c>
      <c r="L57" s="134"/>
      <c r="M57" s="134">
        <f t="shared" si="10"/>
        <v>0</v>
      </c>
      <c r="N57" s="135">
        <f t="shared" si="6"/>
        <v>1370744.2319139298</v>
      </c>
      <c r="O57" s="136" t="s">
        <v>25</v>
      </c>
      <c r="P57" s="136" t="s">
        <v>38</v>
      </c>
    </row>
    <row r="58" spans="1:16" s="136" customFormat="1" ht="12">
      <c r="A58" s="140" t="s">
        <v>190</v>
      </c>
      <c r="B58" s="25" t="s">
        <v>191</v>
      </c>
      <c r="C58" s="141">
        <v>502645</v>
      </c>
      <c r="D58" s="137">
        <v>6</v>
      </c>
      <c r="E58" s="130">
        <v>14.15</v>
      </c>
      <c r="F58" s="131">
        <f t="shared" si="0"/>
        <v>17.121500000000001</v>
      </c>
      <c r="G58" s="147" t="s">
        <v>905</v>
      </c>
      <c r="H58" s="130">
        <f t="shared" si="11"/>
        <v>0</v>
      </c>
      <c r="I58" s="132">
        <f t="shared" si="12"/>
        <v>534728.72340425535</v>
      </c>
      <c r="J58" s="133">
        <f t="shared" si="13"/>
        <v>584470.93023255817</v>
      </c>
      <c r="K58" s="157">
        <f t="shared" si="4"/>
        <v>32.3215</v>
      </c>
      <c r="L58" s="134"/>
      <c r="M58" s="134">
        <f t="shared" si="10"/>
        <v>0</v>
      </c>
      <c r="N58" s="135">
        <f t="shared" si="6"/>
        <v>742695.24295012455</v>
      </c>
      <c r="O58" s="142" t="s">
        <v>192</v>
      </c>
      <c r="P58" s="147" t="s">
        <v>45</v>
      </c>
    </row>
    <row r="59" spans="1:16" s="136" customFormat="1" ht="12">
      <c r="A59" s="140" t="s">
        <v>57</v>
      </c>
      <c r="B59" s="25" t="s">
        <v>58</v>
      </c>
      <c r="C59" s="141">
        <v>490000</v>
      </c>
      <c r="D59" s="137">
        <v>3</v>
      </c>
      <c r="E59" s="130">
        <v>14.15</v>
      </c>
      <c r="F59" s="131">
        <f t="shared" si="0"/>
        <v>17.121500000000001</v>
      </c>
      <c r="G59" s="147" t="s">
        <v>905</v>
      </c>
      <c r="H59" s="130">
        <f t="shared" si="11"/>
        <v>0</v>
      </c>
      <c r="I59" s="132">
        <f t="shared" si="12"/>
        <v>505154.63917525776</v>
      </c>
      <c r="J59" s="133">
        <f t="shared" si="13"/>
        <v>550561.79775280901</v>
      </c>
      <c r="K59" s="157">
        <f t="shared" si="4"/>
        <v>29.3215</v>
      </c>
      <c r="L59" s="134">
        <v>10000</v>
      </c>
      <c r="M59" s="134">
        <f t="shared" si="10"/>
        <v>12100</v>
      </c>
      <c r="N59" s="135">
        <f t="shared" si="6"/>
        <v>705380.1346944262</v>
      </c>
      <c r="O59" s="142" t="s">
        <v>59</v>
      </c>
      <c r="P59" s="147" t="s">
        <v>45</v>
      </c>
    </row>
    <row r="60" spans="1:16" s="136" customFormat="1" ht="12">
      <c r="A60" s="140" t="s">
        <v>43</v>
      </c>
      <c r="B60" s="25" t="s">
        <v>44</v>
      </c>
      <c r="C60" s="141">
        <v>754281</v>
      </c>
      <c r="D60" s="137">
        <v>3</v>
      </c>
      <c r="E60" s="130">
        <v>14.15</v>
      </c>
      <c r="F60" s="131">
        <f t="shared" si="0"/>
        <v>17.121500000000001</v>
      </c>
      <c r="G60" s="147" t="s">
        <v>1308</v>
      </c>
      <c r="H60" s="130">
        <f t="shared" si="11"/>
        <v>8.9540000000000006</v>
      </c>
      <c r="I60" s="132">
        <f t="shared" si="12"/>
        <v>777609.27835051552</v>
      </c>
      <c r="J60" s="133">
        <f t="shared" si="13"/>
        <v>847506.74157303374</v>
      </c>
      <c r="K60" s="157">
        <f t="shared" si="4"/>
        <v>38.275500000000001</v>
      </c>
      <c r="L60" s="134"/>
      <c r="M60" s="134">
        <f t="shared" si="10"/>
        <v>0</v>
      </c>
      <c r="N60" s="135">
        <f t="shared" si="6"/>
        <v>1222012.3289779585</v>
      </c>
      <c r="O60" s="142" t="s">
        <v>15</v>
      </c>
      <c r="P60" s="147" t="s">
        <v>45</v>
      </c>
    </row>
    <row r="61" spans="1:16" s="136" customFormat="1" ht="12">
      <c r="A61" s="140" t="s">
        <v>74</v>
      </c>
      <c r="B61" s="25" t="s">
        <v>75</v>
      </c>
      <c r="C61" s="141">
        <v>676567</v>
      </c>
      <c r="D61" s="137">
        <v>2</v>
      </c>
      <c r="E61" s="130">
        <v>14.15</v>
      </c>
      <c r="F61" s="131">
        <f t="shared" si="0"/>
        <v>17.121500000000001</v>
      </c>
      <c r="G61" s="147" t="s">
        <v>905</v>
      </c>
      <c r="H61" s="130">
        <f t="shared" si="11"/>
        <v>0</v>
      </c>
      <c r="I61" s="132">
        <f t="shared" si="12"/>
        <v>690374.48979591834</v>
      </c>
      <c r="J61" s="133">
        <f t="shared" si="13"/>
        <v>751741.11111111112</v>
      </c>
      <c r="K61" s="157">
        <f t="shared" si="4"/>
        <v>28.3215</v>
      </c>
      <c r="L61" s="134">
        <v>28000</v>
      </c>
      <c r="M61" s="134">
        <f t="shared" si="10"/>
        <v>33880</v>
      </c>
      <c r="N61" s="135">
        <f t="shared" si="6"/>
        <v>977771.12495378673</v>
      </c>
      <c r="O61" s="142" t="s">
        <v>15</v>
      </c>
      <c r="P61" s="147" t="s">
        <v>45</v>
      </c>
    </row>
    <row r="62" spans="1:16" s="136" customFormat="1" ht="12">
      <c r="A62" s="25" t="s">
        <v>987</v>
      </c>
      <c r="B62" s="136" t="s">
        <v>986</v>
      </c>
      <c r="C62" s="128">
        <v>627096.42000000004</v>
      </c>
      <c r="D62" s="137">
        <v>3</v>
      </c>
      <c r="E62" s="130">
        <v>14.15</v>
      </c>
      <c r="F62" s="131">
        <f t="shared" si="0"/>
        <v>17.121500000000001</v>
      </c>
      <c r="G62" s="147" t="s">
        <v>905</v>
      </c>
      <c r="H62" s="130">
        <f t="shared" si="11"/>
        <v>0</v>
      </c>
      <c r="I62" s="132">
        <f t="shared" si="12"/>
        <v>646491.15463917528</v>
      </c>
      <c r="J62" s="133">
        <f t="shared" si="13"/>
        <v>704602.71910112363</v>
      </c>
      <c r="K62" s="157">
        <f t="shared" si="4"/>
        <v>29.3215</v>
      </c>
      <c r="L62" s="134">
        <v>25000</v>
      </c>
      <c r="M62" s="134">
        <f t="shared" si="10"/>
        <v>30250</v>
      </c>
      <c r="N62" s="135">
        <f t="shared" si="6"/>
        <v>917502.02147753572</v>
      </c>
      <c r="O62" s="25" t="s">
        <v>989</v>
      </c>
      <c r="P62" s="136" t="s">
        <v>45</v>
      </c>
    </row>
    <row r="63" spans="1:16" s="136" customFormat="1" ht="12">
      <c r="A63" s="136" t="s">
        <v>1016</v>
      </c>
      <c r="B63" s="136" t="s">
        <v>1017</v>
      </c>
      <c r="C63" s="128">
        <v>442880.62</v>
      </c>
      <c r="D63" s="137">
        <v>5</v>
      </c>
      <c r="E63" s="130">
        <v>14.15</v>
      </c>
      <c r="F63" s="131">
        <f t="shared" si="0"/>
        <v>17.121500000000001</v>
      </c>
      <c r="G63" s="147" t="s">
        <v>905</v>
      </c>
      <c r="H63" s="130">
        <f t="shared" si="11"/>
        <v>0</v>
      </c>
      <c r="I63" s="132">
        <f t="shared" si="12"/>
        <v>466190.12631578947</v>
      </c>
      <c r="J63" s="133">
        <f t="shared" si="13"/>
        <v>509058.18390804599</v>
      </c>
      <c r="K63" s="157">
        <f t="shared" si="4"/>
        <v>31.3215</v>
      </c>
      <c r="L63" s="134"/>
      <c r="M63" s="134">
        <f t="shared" si="10"/>
        <v>0</v>
      </c>
      <c r="N63" s="135">
        <f t="shared" si="6"/>
        <v>644860.64780098572</v>
      </c>
      <c r="O63" s="136" t="s">
        <v>989</v>
      </c>
      <c r="P63" s="136" t="s">
        <v>45</v>
      </c>
    </row>
    <row r="64" spans="1:16" s="136" customFormat="1" ht="12">
      <c r="A64" s="136" t="s">
        <v>1037</v>
      </c>
      <c r="B64" s="136" t="s">
        <v>1038</v>
      </c>
      <c r="C64" s="128">
        <v>525153.71</v>
      </c>
      <c r="D64" s="137">
        <v>5</v>
      </c>
      <c r="E64" s="130">
        <v>14.15</v>
      </c>
      <c r="F64" s="131">
        <f t="shared" si="0"/>
        <v>17.121500000000001</v>
      </c>
      <c r="G64" s="147" t="s">
        <v>905</v>
      </c>
      <c r="H64" s="130">
        <f t="shared" si="11"/>
        <v>0</v>
      </c>
      <c r="I64" s="132">
        <f t="shared" si="12"/>
        <v>552793.37894736836</v>
      </c>
      <c r="J64" s="133">
        <f t="shared" si="13"/>
        <v>603624.95402298844</v>
      </c>
      <c r="K64" s="157">
        <f t="shared" si="4"/>
        <v>31.3215</v>
      </c>
      <c r="L64" s="134"/>
      <c r="M64" s="134">
        <f t="shared" si="10"/>
        <v>0</v>
      </c>
      <c r="N64" s="135">
        <f t="shared" si="6"/>
        <v>764655.1832087189</v>
      </c>
      <c r="O64" s="136" t="s">
        <v>1039</v>
      </c>
      <c r="P64" s="136" t="s">
        <v>45</v>
      </c>
    </row>
    <row r="65" spans="1:16" s="136" customFormat="1" ht="12">
      <c r="A65" s="136" t="s">
        <v>1068</v>
      </c>
      <c r="B65" s="136" t="s">
        <v>1084</v>
      </c>
      <c r="C65" s="128">
        <v>481000</v>
      </c>
      <c r="D65" s="137">
        <v>5</v>
      </c>
      <c r="E65" s="130">
        <v>14.15</v>
      </c>
      <c r="F65" s="131">
        <f t="shared" si="0"/>
        <v>17.121500000000001</v>
      </c>
      <c r="G65" s="147" t="s">
        <v>905</v>
      </c>
      <c r="H65" s="130">
        <f t="shared" si="11"/>
        <v>0</v>
      </c>
      <c r="I65" s="132">
        <f t="shared" si="12"/>
        <v>506315.78947368421</v>
      </c>
      <c r="J65" s="133">
        <f t="shared" si="13"/>
        <v>552873.5632183908</v>
      </c>
      <c r="K65" s="157">
        <f t="shared" si="4"/>
        <v>31.3215</v>
      </c>
      <c r="L65" s="134"/>
      <c r="M65" s="134">
        <f t="shared" si="10"/>
        <v>0</v>
      </c>
      <c r="N65" s="135">
        <f t="shared" si="6"/>
        <v>700364.74296905147</v>
      </c>
      <c r="O65" s="136" t="s">
        <v>15</v>
      </c>
      <c r="P65" s="136" t="s">
        <v>45</v>
      </c>
    </row>
    <row r="66" spans="1:16" s="136" customFormat="1" ht="12">
      <c r="A66" s="148" t="s">
        <v>1040</v>
      </c>
      <c r="B66" s="127" t="s">
        <v>1041</v>
      </c>
      <c r="C66" s="165">
        <v>442880.62</v>
      </c>
      <c r="D66" s="129">
        <v>3</v>
      </c>
      <c r="E66" s="130">
        <v>14.15</v>
      </c>
      <c r="F66" s="131">
        <f t="shared" si="0"/>
        <v>17.121500000000001</v>
      </c>
      <c r="G66" s="147" t="s">
        <v>1308</v>
      </c>
      <c r="H66" s="130">
        <f t="shared" si="11"/>
        <v>8.9540000000000006</v>
      </c>
      <c r="I66" s="132">
        <f t="shared" si="12"/>
        <v>456577.95876288658</v>
      </c>
      <c r="J66" s="133">
        <f t="shared" si="13"/>
        <v>497618.67415730335</v>
      </c>
      <c r="K66" s="157">
        <f t="shared" si="4"/>
        <v>38.275500000000001</v>
      </c>
      <c r="L66" s="134"/>
      <c r="M66" s="134">
        <f t="shared" si="10"/>
        <v>0</v>
      </c>
      <c r="N66" s="135">
        <f t="shared" si="6"/>
        <v>717511.87939959008</v>
      </c>
      <c r="O66" s="136" t="s">
        <v>1039</v>
      </c>
      <c r="P66" s="136" t="s">
        <v>45</v>
      </c>
    </row>
    <row r="67" spans="1:16" s="136" customFormat="1" ht="13.8">
      <c r="A67" s="164" t="s">
        <v>1163</v>
      </c>
      <c r="B67" s="164" t="s">
        <v>1164</v>
      </c>
      <c r="C67" s="138">
        <v>387000</v>
      </c>
      <c r="D67" s="129">
        <v>3</v>
      </c>
      <c r="E67" s="130">
        <v>14.15</v>
      </c>
      <c r="F67" s="131">
        <f t="shared" si="0"/>
        <v>17.121500000000001</v>
      </c>
      <c r="G67" s="147" t="s">
        <v>905</v>
      </c>
      <c r="H67" s="130">
        <f t="shared" si="11"/>
        <v>0</v>
      </c>
      <c r="I67" s="132">
        <f t="shared" si="12"/>
        <v>398969.07216494845</v>
      </c>
      <c r="J67" s="133">
        <f t="shared" si="13"/>
        <v>434831.46067415731</v>
      </c>
      <c r="K67" s="157">
        <f t="shared" si="4"/>
        <v>29.3215</v>
      </c>
      <c r="L67" s="134"/>
      <c r="M67" s="134"/>
      <c r="N67" s="135">
        <f t="shared" si="6"/>
        <v>547549.82066682226</v>
      </c>
      <c r="O67" s="136" t="s">
        <v>1101</v>
      </c>
      <c r="P67" s="136" t="s">
        <v>45</v>
      </c>
    </row>
    <row r="68" spans="1:16" s="136" customFormat="1" ht="12">
      <c r="A68" s="136" t="s">
        <v>1073</v>
      </c>
      <c r="B68" s="136" t="s">
        <v>1083</v>
      </c>
      <c r="C68" s="128">
        <v>107802.5</v>
      </c>
      <c r="D68" s="137">
        <v>5</v>
      </c>
      <c r="E68" s="130">
        <v>14.15</v>
      </c>
      <c r="F68" s="131">
        <f t="shared" si="0"/>
        <v>17.121500000000001</v>
      </c>
      <c r="G68" s="147" t="s">
        <v>905</v>
      </c>
      <c r="H68" s="130">
        <f t="shared" si="11"/>
        <v>0</v>
      </c>
      <c r="I68" s="132">
        <f t="shared" si="12"/>
        <v>113476.31578947369</v>
      </c>
      <c r="J68" s="133">
        <f t="shared" si="13"/>
        <v>123910.91954022988</v>
      </c>
      <c r="K68" s="157">
        <f t="shared" si="4"/>
        <v>31.3215</v>
      </c>
      <c r="L68" s="134"/>
      <c r="M68" s="134">
        <f t="shared" ref="M68:M83" si="14">L68*1.21</f>
        <v>0</v>
      </c>
      <c r="N68" s="135">
        <f t="shared" si="6"/>
        <v>156966.88192083404</v>
      </c>
      <c r="O68" s="136" t="s">
        <v>1100</v>
      </c>
      <c r="P68" s="136" t="s">
        <v>78</v>
      </c>
    </row>
    <row r="69" spans="1:16" s="136" customFormat="1" ht="12">
      <c r="A69" s="140" t="s">
        <v>50</v>
      </c>
      <c r="B69" s="25" t="s">
        <v>51</v>
      </c>
      <c r="C69" s="141">
        <v>113332.67</v>
      </c>
      <c r="D69" s="137">
        <v>8</v>
      </c>
      <c r="E69" s="130">
        <v>14.15</v>
      </c>
      <c r="F69" s="131">
        <f t="shared" si="0"/>
        <v>17.121500000000001</v>
      </c>
      <c r="G69" s="147" t="s">
        <v>905</v>
      </c>
      <c r="H69" s="130">
        <f t="shared" si="11"/>
        <v>0</v>
      </c>
      <c r="I69" s="132">
        <f t="shared" si="12"/>
        <v>123187.68478260869</v>
      </c>
      <c r="J69" s="133">
        <f t="shared" si="13"/>
        <v>134919.84523809524</v>
      </c>
      <c r="K69" s="157">
        <f t="shared" si="4"/>
        <v>34.3215</v>
      </c>
      <c r="L69" s="134">
        <v>14843.99</v>
      </c>
      <c r="M69" s="134">
        <f t="shared" si="14"/>
        <v>17961.227899999998</v>
      </c>
      <c r="N69" s="135">
        <f t="shared" si="6"/>
        <v>190517.95498725079</v>
      </c>
      <c r="O69" s="142" t="s">
        <v>29</v>
      </c>
      <c r="P69" s="147" t="s">
        <v>52</v>
      </c>
    </row>
    <row r="70" spans="1:16" s="136" customFormat="1" ht="12">
      <c r="A70" s="140" t="s">
        <v>76</v>
      </c>
      <c r="B70" s="25" t="s">
        <v>77</v>
      </c>
      <c r="C70" s="141">
        <v>76544.39</v>
      </c>
      <c r="D70" s="137">
        <v>3</v>
      </c>
      <c r="E70" s="130">
        <v>14.15</v>
      </c>
      <c r="F70" s="131">
        <f t="shared" si="0"/>
        <v>17.121500000000001</v>
      </c>
      <c r="G70" s="147" t="s">
        <v>905</v>
      </c>
      <c r="H70" s="130">
        <f t="shared" si="11"/>
        <v>0</v>
      </c>
      <c r="I70" s="132">
        <f t="shared" si="12"/>
        <v>78911.742268041242</v>
      </c>
      <c r="J70" s="133">
        <f t="shared" si="13"/>
        <v>86004.932584269656</v>
      </c>
      <c r="K70" s="157">
        <f t="shared" si="4"/>
        <v>29.3215</v>
      </c>
      <c r="L70" s="134">
        <v>12441.49</v>
      </c>
      <c r="M70" s="134">
        <f t="shared" si="14"/>
        <v>15054.202899999998</v>
      </c>
      <c r="N70" s="135">
        <f t="shared" si="6"/>
        <v>123353.60087816876</v>
      </c>
      <c r="O70" s="142" t="s">
        <v>29</v>
      </c>
      <c r="P70" s="147" t="s">
        <v>78</v>
      </c>
    </row>
    <row r="71" spans="1:16" s="136" customFormat="1" ht="12">
      <c r="A71" s="22" t="s">
        <v>99</v>
      </c>
      <c r="B71" s="100" t="s">
        <v>100</v>
      </c>
      <c r="C71" s="24">
        <v>71426.259999999995</v>
      </c>
      <c r="D71" s="103">
        <v>3</v>
      </c>
      <c r="E71" s="102">
        <v>14.15</v>
      </c>
      <c r="F71" s="3">
        <f t="shared" si="0"/>
        <v>17.121500000000001</v>
      </c>
      <c r="G71" s="101" t="s">
        <v>905</v>
      </c>
      <c r="H71" s="102">
        <f t="shared" si="11"/>
        <v>0</v>
      </c>
      <c r="I71" s="1">
        <f t="shared" si="12"/>
        <v>73635.319587628866</v>
      </c>
      <c r="J71" s="2">
        <f t="shared" si="13"/>
        <v>80254.224719101112</v>
      </c>
      <c r="K71" s="17">
        <f t="shared" si="4"/>
        <v>29.3215</v>
      </c>
      <c r="L71" s="19"/>
      <c r="M71" s="19">
        <f t="shared" si="14"/>
        <v>0</v>
      </c>
      <c r="N71" s="13">
        <f t="shared" si="6"/>
        <v>101057.97378269205</v>
      </c>
      <c r="O71" s="317" t="s">
        <v>35</v>
      </c>
      <c r="P71" s="101" t="s">
        <v>52</v>
      </c>
    </row>
    <row r="72" spans="1:16" s="136" customFormat="1" ht="12">
      <c r="A72" s="22" t="s">
        <v>129</v>
      </c>
      <c r="B72" s="100" t="s">
        <v>130</v>
      </c>
      <c r="C72" s="24">
        <v>98784.57</v>
      </c>
      <c r="D72" s="103">
        <v>3</v>
      </c>
      <c r="E72" s="102">
        <v>14.15</v>
      </c>
      <c r="F72" s="3">
        <f t="shared" si="0"/>
        <v>17.121500000000001</v>
      </c>
      <c r="G72" s="101" t="s">
        <v>905</v>
      </c>
      <c r="H72" s="102">
        <f t="shared" si="11"/>
        <v>0</v>
      </c>
      <c r="I72" s="1">
        <f t="shared" si="12"/>
        <v>101839.76288659795</v>
      </c>
      <c r="J72" s="2">
        <f t="shared" si="13"/>
        <v>110993.89887640451</v>
      </c>
      <c r="K72" s="17">
        <f t="shared" si="4"/>
        <v>29.3215</v>
      </c>
      <c r="L72" s="19"/>
      <c r="M72" s="19">
        <f t="shared" si="14"/>
        <v>0</v>
      </c>
      <c r="N72" s="13">
        <f t="shared" si="6"/>
        <v>139766.08162312445</v>
      </c>
      <c r="O72" s="317" t="s">
        <v>35</v>
      </c>
      <c r="P72" s="101" t="s">
        <v>52</v>
      </c>
    </row>
    <row r="73" spans="1:16" s="136" customFormat="1" ht="12">
      <c r="A73" s="22" t="s">
        <v>143</v>
      </c>
      <c r="B73" s="100" t="s">
        <v>144</v>
      </c>
      <c r="C73" s="24">
        <v>94545</v>
      </c>
      <c r="D73" s="103">
        <v>3</v>
      </c>
      <c r="E73" s="102">
        <v>14.15</v>
      </c>
      <c r="F73" s="3">
        <f t="shared" si="0"/>
        <v>17.121500000000001</v>
      </c>
      <c r="G73" s="101" t="s">
        <v>905</v>
      </c>
      <c r="H73" s="102">
        <f t="shared" si="11"/>
        <v>0</v>
      </c>
      <c r="I73" s="1">
        <f t="shared" si="12"/>
        <v>97469.072164948462</v>
      </c>
      <c r="J73" s="2">
        <f t="shared" si="13"/>
        <v>106230.33707865169</v>
      </c>
      <c r="K73" s="17">
        <f t="shared" si="4"/>
        <v>29.3215</v>
      </c>
      <c r="L73" s="19"/>
      <c r="M73" s="19">
        <f t="shared" si="14"/>
        <v>0</v>
      </c>
      <c r="N73" s="13">
        <f t="shared" si="6"/>
        <v>133767.69456058065</v>
      </c>
      <c r="O73" s="317" t="s">
        <v>29</v>
      </c>
      <c r="P73" s="101" t="s">
        <v>52</v>
      </c>
    </row>
    <row r="74" spans="1:16" s="136" customFormat="1" ht="12">
      <c r="A74" s="140" t="s">
        <v>159</v>
      </c>
      <c r="B74" s="25" t="s">
        <v>160</v>
      </c>
      <c r="C74" s="141">
        <v>86871.33</v>
      </c>
      <c r="D74" s="137">
        <v>3</v>
      </c>
      <c r="E74" s="130">
        <v>14.15</v>
      </c>
      <c r="F74" s="131">
        <f t="shared" si="0"/>
        <v>17.121500000000001</v>
      </c>
      <c r="G74" s="147" t="s">
        <v>905</v>
      </c>
      <c r="H74" s="130">
        <f t="shared" si="11"/>
        <v>0</v>
      </c>
      <c r="I74" s="132">
        <f t="shared" si="12"/>
        <v>89558.072164948462</v>
      </c>
      <c r="J74" s="133">
        <f t="shared" si="13"/>
        <v>97608.235955056181</v>
      </c>
      <c r="K74" s="157">
        <f t="shared" si="4"/>
        <v>29.3215</v>
      </c>
      <c r="L74" s="134"/>
      <c r="M74" s="134">
        <f t="shared" si="14"/>
        <v>0</v>
      </c>
      <c r="N74" s="135">
        <f t="shared" si="6"/>
        <v>122910.54563976315</v>
      </c>
      <c r="O74" s="142" t="s">
        <v>35</v>
      </c>
      <c r="P74" s="147" t="s">
        <v>52</v>
      </c>
    </row>
    <row r="75" spans="1:16" s="136" customFormat="1" ht="12">
      <c r="A75" s="140" t="s">
        <v>197</v>
      </c>
      <c r="B75" s="25" t="s">
        <v>198</v>
      </c>
      <c r="C75" s="141">
        <v>46492.75</v>
      </c>
      <c r="D75" s="137">
        <v>3</v>
      </c>
      <c r="E75" s="130">
        <v>14.15</v>
      </c>
      <c r="F75" s="131">
        <f t="shared" si="0"/>
        <v>17.121500000000001</v>
      </c>
      <c r="G75" s="147" t="s">
        <v>905</v>
      </c>
      <c r="H75" s="130">
        <f t="shared" si="11"/>
        <v>0</v>
      </c>
      <c r="I75" s="132">
        <f t="shared" si="12"/>
        <v>47930.670103092787</v>
      </c>
      <c r="J75" s="133">
        <f t="shared" si="13"/>
        <v>52239.044943820227</v>
      </c>
      <c r="K75" s="157">
        <f t="shared" si="4"/>
        <v>29.3215</v>
      </c>
      <c r="L75" s="134"/>
      <c r="M75" s="134">
        <f t="shared" si="14"/>
        <v>0</v>
      </c>
      <c r="N75" s="135">
        <f t="shared" si="6"/>
        <v>65780.612208804654</v>
      </c>
      <c r="O75" s="142" t="s">
        <v>199</v>
      </c>
      <c r="P75" s="147" t="s">
        <v>52</v>
      </c>
    </row>
    <row r="76" spans="1:16" s="136" customFormat="1" ht="12">
      <c r="A76" s="136" t="s">
        <v>1018</v>
      </c>
      <c r="B76" s="136" t="s">
        <v>1019</v>
      </c>
      <c r="C76" s="143">
        <v>56572</v>
      </c>
      <c r="D76" s="137">
        <v>5</v>
      </c>
      <c r="E76" s="130">
        <v>14.15</v>
      </c>
      <c r="F76" s="131">
        <f t="shared" ref="F76:F143" si="15">E76*1.21</f>
        <v>17.121500000000001</v>
      </c>
      <c r="G76" s="147" t="s">
        <v>905</v>
      </c>
      <c r="H76" s="130">
        <f t="shared" si="11"/>
        <v>0</v>
      </c>
      <c r="I76" s="132">
        <f t="shared" si="12"/>
        <v>59549.473684210527</v>
      </c>
      <c r="J76" s="133">
        <f t="shared" si="13"/>
        <v>65025.287356321838</v>
      </c>
      <c r="K76" s="157">
        <f t="shared" ref="K76:K143" si="16">(D76+8+1.2)+(F76+H76)</f>
        <v>31.3215</v>
      </c>
      <c r="L76" s="134">
        <v>11500</v>
      </c>
      <c r="M76" s="134">
        <f t="shared" si="14"/>
        <v>13915</v>
      </c>
      <c r="N76" s="135">
        <f t="shared" ref="N76:N143" si="17">C76/((100-K76)/100)+M76</f>
        <v>96287.212555603284</v>
      </c>
      <c r="O76" s="136" t="s">
        <v>29</v>
      </c>
      <c r="P76" s="136" t="s">
        <v>78</v>
      </c>
    </row>
    <row r="77" spans="1:16" s="136" customFormat="1" ht="12">
      <c r="A77" s="140" t="s">
        <v>327</v>
      </c>
      <c r="B77" s="25" t="s">
        <v>328</v>
      </c>
      <c r="C77" s="141">
        <v>80861.98</v>
      </c>
      <c r="D77" s="137">
        <v>3</v>
      </c>
      <c r="E77" s="130">
        <v>14.15</v>
      </c>
      <c r="F77" s="131">
        <f t="shared" si="15"/>
        <v>17.121500000000001</v>
      </c>
      <c r="G77" s="147" t="s">
        <v>905</v>
      </c>
      <c r="H77" s="130">
        <f t="shared" si="11"/>
        <v>0</v>
      </c>
      <c r="I77" s="132">
        <f t="shared" si="12"/>
        <v>83362.865979381444</v>
      </c>
      <c r="J77" s="133">
        <f t="shared" si="13"/>
        <v>90856.157303370783</v>
      </c>
      <c r="K77" s="157">
        <f t="shared" si="16"/>
        <v>29.3215</v>
      </c>
      <c r="L77" s="134"/>
      <c r="M77" s="134">
        <f t="shared" si="14"/>
        <v>0</v>
      </c>
      <c r="N77" s="135">
        <f t="shared" si="17"/>
        <v>114408.17221644489</v>
      </c>
      <c r="O77" s="142" t="s">
        <v>35</v>
      </c>
      <c r="P77" s="147" t="s">
        <v>52</v>
      </c>
    </row>
    <row r="78" spans="1:16" s="136" customFormat="1" ht="12">
      <c r="A78" s="136" t="s">
        <v>1067</v>
      </c>
      <c r="B78" s="136" t="s">
        <v>1079</v>
      </c>
      <c r="C78" s="128">
        <v>80000</v>
      </c>
      <c r="D78" s="137">
        <v>5</v>
      </c>
      <c r="E78" s="130">
        <v>14.15</v>
      </c>
      <c r="F78" s="131">
        <f t="shared" si="15"/>
        <v>17.121500000000001</v>
      </c>
      <c r="G78" s="147" t="s">
        <v>1296</v>
      </c>
      <c r="H78" s="130">
        <f t="shared" si="11"/>
        <v>15.1008</v>
      </c>
      <c r="I78" s="132">
        <f t="shared" si="12"/>
        <v>84210.526315789481</v>
      </c>
      <c r="J78" s="133">
        <f t="shared" si="13"/>
        <v>91954.022988505749</v>
      </c>
      <c r="K78" s="157">
        <f t="shared" si="16"/>
        <v>46.422300000000007</v>
      </c>
      <c r="L78" s="134">
        <v>7600</v>
      </c>
      <c r="M78" s="134">
        <f t="shared" si="14"/>
        <v>9196</v>
      </c>
      <c r="N78" s="135">
        <f t="shared" si="17"/>
        <v>158511.85342409249</v>
      </c>
      <c r="O78" s="136" t="s">
        <v>29</v>
      </c>
      <c r="P78" s="136" t="s">
        <v>28</v>
      </c>
    </row>
    <row r="79" spans="1:16" s="136" customFormat="1" ht="12">
      <c r="A79" s="140" t="s">
        <v>62</v>
      </c>
      <c r="B79" s="25" t="s">
        <v>63</v>
      </c>
      <c r="C79" s="141">
        <v>206468.35</v>
      </c>
      <c r="D79" s="137">
        <v>3</v>
      </c>
      <c r="E79" s="130">
        <v>14.15</v>
      </c>
      <c r="F79" s="131">
        <f t="shared" si="15"/>
        <v>17.121500000000001</v>
      </c>
      <c r="G79" s="147" t="s">
        <v>1308</v>
      </c>
      <c r="H79" s="130">
        <f t="shared" si="11"/>
        <v>8.9540000000000006</v>
      </c>
      <c r="I79" s="132">
        <f t="shared" si="12"/>
        <v>212853.96907216497</v>
      </c>
      <c r="J79" s="133">
        <f t="shared" si="13"/>
        <v>231986.91011235956</v>
      </c>
      <c r="K79" s="157">
        <f t="shared" si="16"/>
        <v>38.275500000000001</v>
      </c>
      <c r="L79" s="134"/>
      <c r="M79" s="134">
        <f t="shared" si="14"/>
        <v>0</v>
      </c>
      <c r="N79" s="135">
        <f t="shared" si="17"/>
        <v>334499.83393952157</v>
      </c>
      <c r="O79" s="142" t="s">
        <v>42</v>
      </c>
      <c r="P79" s="147" t="s">
        <v>64</v>
      </c>
    </row>
    <row r="80" spans="1:16" s="136" customFormat="1" ht="12">
      <c r="A80" s="140" t="s">
        <v>68</v>
      </c>
      <c r="B80" s="25" t="s">
        <v>69</v>
      </c>
      <c r="C80" s="141">
        <v>206468.35</v>
      </c>
      <c r="D80" s="137">
        <v>3</v>
      </c>
      <c r="E80" s="130">
        <v>14.15</v>
      </c>
      <c r="F80" s="131">
        <f t="shared" si="15"/>
        <v>17.121500000000001</v>
      </c>
      <c r="G80" s="147" t="s">
        <v>905</v>
      </c>
      <c r="H80" s="130">
        <f t="shared" si="11"/>
        <v>0</v>
      </c>
      <c r="I80" s="132">
        <f t="shared" si="12"/>
        <v>212853.96907216497</v>
      </c>
      <c r="J80" s="133">
        <f t="shared" si="13"/>
        <v>231986.91011235956</v>
      </c>
      <c r="K80" s="157">
        <f t="shared" si="16"/>
        <v>29.3215</v>
      </c>
      <c r="L80" s="134"/>
      <c r="M80" s="134">
        <f t="shared" si="14"/>
        <v>0</v>
      </c>
      <c r="N80" s="135">
        <f t="shared" si="17"/>
        <v>292123.27652680804</v>
      </c>
      <c r="O80" s="142" t="s">
        <v>42</v>
      </c>
      <c r="P80" s="147" t="s">
        <v>64</v>
      </c>
    </row>
    <row r="81" spans="1:16" s="136" customFormat="1" ht="12">
      <c r="A81" s="140" t="s">
        <v>79</v>
      </c>
      <c r="B81" s="25" t="s">
        <v>80</v>
      </c>
      <c r="C81" s="141">
        <v>232267.97</v>
      </c>
      <c r="D81" s="137">
        <v>3</v>
      </c>
      <c r="E81" s="130">
        <v>14.15</v>
      </c>
      <c r="F81" s="131">
        <f t="shared" si="15"/>
        <v>17.121500000000001</v>
      </c>
      <c r="G81" s="147" t="s">
        <v>1311</v>
      </c>
      <c r="H81" s="130">
        <f t="shared" si="11"/>
        <v>25.41</v>
      </c>
      <c r="I81" s="132">
        <f t="shared" si="12"/>
        <v>239451.51546391755</v>
      </c>
      <c r="J81" s="133">
        <f t="shared" si="13"/>
        <v>260975.24719101124</v>
      </c>
      <c r="K81" s="157">
        <f t="shared" si="16"/>
        <v>54.731499999999997</v>
      </c>
      <c r="L81" s="134"/>
      <c r="M81" s="134">
        <f t="shared" si="14"/>
        <v>0</v>
      </c>
      <c r="N81" s="135">
        <f t="shared" si="17"/>
        <v>513089.60977280006</v>
      </c>
      <c r="O81" s="142" t="s">
        <v>42</v>
      </c>
      <c r="P81" s="147" t="s">
        <v>64</v>
      </c>
    </row>
    <row r="82" spans="1:16" s="136" customFormat="1" ht="12">
      <c r="A82" s="140" t="s">
        <v>81</v>
      </c>
      <c r="B82" s="25" t="s">
        <v>82</v>
      </c>
      <c r="C82" s="141">
        <v>232267.97</v>
      </c>
      <c r="D82" s="137">
        <v>5</v>
      </c>
      <c r="E82" s="130">
        <v>14.15</v>
      </c>
      <c r="F82" s="131">
        <f t="shared" si="15"/>
        <v>17.121500000000001</v>
      </c>
      <c r="G82" s="147" t="s">
        <v>905</v>
      </c>
      <c r="H82" s="130">
        <f t="shared" si="11"/>
        <v>0</v>
      </c>
      <c r="I82" s="132">
        <f t="shared" si="12"/>
        <v>244492.6</v>
      </c>
      <c r="J82" s="133">
        <f t="shared" si="13"/>
        <v>266974.67816091952</v>
      </c>
      <c r="K82" s="157">
        <f t="shared" si="16"/>
        <v>31.3215</v>
      </c>
      <c r="L82" s="134"/>
      <c r="M82" s="134">
        <f t="shared" si="14"/>
        <v>0</v>
      </c>
      <c r="N82" s="135">
        <f t="shared" si="17"/>
        <v>338196.04388564109</v>
      </c>
      <c r="O82" s="142" t="s">
        <v>42</v>
      </c>
      <c r="P82" s="147" t="s">
        <v>64</v>
      </c>
    </row>
    <row r="83" spans="1:16" s="136" customFormat="1" ht="12">
      <c r="A83" s="140" t="s">
        <v>83</v>
      </c>
      <c r="B83" s="25" t="s">
        <v>84</v>
      </c>
      <c r="C83" s="141">
        <v>232267.97</v>
      </c>
      <c r="D83" s="137">
        <v>3</v>
      </c>
      <c r="E83" s="130">
        <v>14.15</v>
      </c>
      <c r="F83" s="131">
        <f t="shared" si="15"/>
        <v>17.121500000000001</v>
      </c>
      <c r="G83" s="147" t="s">
        <v>905</v>
      </c>
      <c r="H83" s="130">
        <f t="shared" si="11"/>
        <v>0</v>
      </c>
      <c r="I83" s="132">
        <f t="shared" si="12"/>
        <v>239451.51546391755</v>
      </c>
      <c r="J83" s="133">
        <f t="shared" si="13"/>
        <v>260975.24719101124</v>
      </c>
      <c r="K83" s="157">
        <f t="shared" si="16"/>
        <v>29.3215</v>
      </c>
      <c r="L83" s="134">
        <v>10000</v>
      </c>
      <c r="M83" s="134">
        <f t="shared" si="14"/>
        <v>12100</v>
      </c>
      <c r="N83" s="135">
        <f t="shared" si="17"/>
        <v>340726.0602587774</v>
      </c>
      <c r="O83" s="142" t="s">
        <v>42</v>
      </c>
      <c r="P83" s="147" t="s">
        <v>64</v>
      </c>
    </row>
    <row r="84" spans="1:16" s="136" customFormat="1" ht="12">
      <c r="A84" s="140" t="s">
        <v>85</v>
      </c>
      <c r="B84" s="25" t="s">
        <v>86</v>
      </c>
      <c r="C84" s="141">
        <v>206468.35</v>
      </c>
      <c r="D84" s="137">
        <v>3</v>
      </c>
      <c r="E84" s="130">
        <v>14.15</v>
      </c>
      <c r="F84" s="131">
        <f t="shared" si="15"/>
        <v>17.121500000000001</v>
      </c>
      <c r="G84" s="147" t="s">
        <v>1311</v>
      </c>
      <c r="H84" s="130">
        <f t="shared" si="11"/>
        <v>25.41</v>
      </c>
      <c r="I84" s="132">
        <f t="shared" si="12"/>
        <v>212853.96907216497</v>
      </c>
      <c r="J84" s="133">
        <f t="shared" si="13"/>
        <v>231986.91011235956</v>
      </c>
      <c r="K84" s="157">
        <f t="shared" si="16"/>
        <v>54.731499999999997</v>
      </c>
      <c r="L84" s="134"/>
      <c r="M84" s="134"/>
      <c r="N84" s="135">
        <f t="shared" si="17"/>
        <v>456097.1757403051</v>
      </c>
      <c r="O84" s="142" t="s">
        <v>42</v>
      </c>
      <c r="P84" s="147" t="s">
        <v>64</v>
      </c>
    </row>
    <row r="85" spans="1:16" s="136" customFormat="1" ht="12">
      <c r="A85" s="140" t="s">
        <v>89</v>
      </c>
      <c r="B85" s="25" t="s">
        <v>90</v>
      </c>
      <c r="C85" s="141">
        <v>232267.97</v>
      </c>
      <c r="D85" s="137">
        <v>3</v>
      </c>
      <c r="E85" s="130">
        <v>14.15</v>
      </c>
      <c r="F85" s="131">
        <f t="shared" si="15"/>
        <v>17.121500000000001</v>
      </c>
      <c r="G85" s="147" t="s">
        <v>905</v>
      </c>
      <c r="H85" s="130">
        <f t="shared" si="11"/>
        <v>0</v>
      </c>
      <c r="I85" s="132">
        <f t="shared" si="12"/>
        <v>239451.51546391755</v>
      </c>
      <c r="J85" s="133">
        <f t="shared" si="13"/>
        <v>260975.24719101124</v>
      </c>
      <c r="K85" s="157">
        <f t="shared" si="16"/>
        <v>29.3215</v>
      </c>
      <c r="L85" s="134"/>
      <c r="M85" s="134">
        <f t="shared" ref="M85:M112" si="18">L85*1.21</f>
        <v>0</v>
      </c>
      <c r="N85" s="135">
        <f t="shared" si="17"/>
        <v>328626.0602587774</v>
      </c>
      <c r="O85" s="142" t="s">
        <v>42</v>
      </c>
      <c r="P85" s="147" t="s">
        <v>64</v>
      </c>
    </row>
    <row r="86" spans="1:16" s="136" customFormat="1" ht="12">
      <c r="A86" s="22" t="s">
        <v>103</v>
      </c>
      <c r="B86" s="100" t="s">
        <v>104</v>
      </c>
      <c r="C86" s="24">
        <v>206468.35</v>
      </c>
      <c r="D86" s="103">
        <v>3</v>
      </c>
      <c r="E86" s="102">
        <v>14.15</v>
      </c>
      <c r="F86" s="3">
        <f t="shared" si="15"/>
        <v>17.121500000000001</v>
      </c>
      <c r="G86" s="101" t="s">
        <v>1309</v>
      </c>
      <c r="H86" s="102">
        <f t="shared" ref="H86:H121" si="19">(IF(G86=$G$3,$H$3)+IF(G86=$G$4,$H$4)+IF(G86=$G$5,$H$5)+IF(G86=$G$6,$H$6)+IF(G86=$G$7,$H$7)+IF(G86=$G$8,$H$8)+IF(G86=$G$9,$H$9)+IF(G86=$G$10,$H$10)+IF(G86=$G$11,$H$11))</f>
        <v>14.398999999999999</v>
      </c>
      <c r="I86" s="1">
        <f t="shared" ref="I86:I121" si="20">(C86/(($J$3-D86)/100))</f>
        <v>212853.96907216497</v>
      </c>
      <c r="J86" s="2">
        <f t="shared" ref="J86:J121" si="21">(C86/(($J$3-D86)/100-(0.08)))</f>
        <v>231986.91011235956</v>
      </c>
      <c r="K86" s="17">
        <f t="shared" si="16"/>
        <v>43.720500000000001</v>
      </c>
      <c r="L86" s="19"/>
      <c r="M86" s="19">
        <f t="shared" si="18"/>
        <v>0</v>
      </c>
      <c r="N86" s="13">
        <f t="shared" si="17"/>
        <v>366862.44547304086</v>
      </c>
      <c r="O86" s="317" t="s">
        <v>42</v>
      </c>
      <c r="P86" s="101" t="s">
        <v>64</v>
      </c>
    </row>
    <row r="87" spans="1:16" s="136" customFormat="1" ht="12">
      <c r="A87" s="22" t="s">
        <v>116</v>
      </c>
      <c r="B87" s="100" t="s">
        <v>117</v>
      </c>
      <c r="C87" s="24">
        <v>237714.18</v>
      </c>
      <c r="D87" s="103">
        <v>3</v>
      </c>
      <c r="E87" s="102">
        <v>14.15</v>
      </c>
      <c r="F87" s="3">
        <f t="shared" si="15"/>
        <v>17.121500000000001</v>
      </c>
      <c r="G87" s="101" t="s">
        <v>905</v>
      </c>
      <c r="H87" s="102">
        <f t="shared" si="19"/>
        <v>0</v>
      </c>
      <c r="I87" s="1">
        <f t="shared" si="20"/>
        <v>245066.1649484536</v>
      </c>
      <c r="J87" s="2">
        <f t="shared" si="21"/>
        <v>267094.58426966291</v>
      </c>
      <c r="K87" s="17">
        <f t="shared" si="16"/>
        <v>29.3215</v>
      </c>
      <c r="L87" s="19"/>
      <c r="M87" s="19">
        <f t="shared" si="18"/>
        <v>0</v>
      </c>
      <c r="N87" s="13">
        <f t="shared" si="17"/>
        <v>336331.67087586748</v>
      </c>
      <c r="O87" s="317" t="s">
        <v>42</v>
      </c>
      <c r="P87" s="101" t="s">
        <v>64</v>
      </c>
    </row>
    <row r="88" spans="1:16" s="136" customFormat="1" ht="12">
      <c r="A88" s="22" t="s">
        <v>127</v>
      </c>
      <c r="B88" s="100" t="s">
        <v>128</v>
      </c>
      <c r="C88" s="24">
        <v>237714.18</v>
      </c>
      <c r="D88" s="103">
        <v>3</v>
      </c>
      <c r="E88" s="102">
        <v>14.15</v>
      </c>
      <c r="F88" s="3">
        <f t="shared" si="15"/>
        <v>17.121500000000001</v>
      </c>
      <c r="G88" s="101" t="s">
        <v>905</v>
      </c>
      <c r="H88" s="102">
        <f t="shared" si="19"/>
        <v>0</v>
      </c>
      <c r="I88" s="1">
        <f t="shared" si="20"/>
        <v>245066.1649484536</v>
      </c>
      <c r="J88" s="2">
        <f t="shared" si="21"/>
        <v>267094.58426966291</v>
      </c>
      <c r="K88" s="17">
        <f t="shared" si="16"/>
        <v>29.3215</v>
      </c>
      <c r="L88" s="19"/>
      <c r="M88" s="19">
        <f t="shared" si="18"/>
        <v>0</v>
      </c>
      <c r="N88" s="13">
        <f t="shared" si="17"/>
        <v>336331.67087586748</v>
      </c>
      <c r="O88" s="317" t="s">
        <v>42</v>
      </c>
      <c r="P88" s="101" t="s">
        <v>64</v>
      </c>
    </row>
    <row r="89" spans="1:16" s="136" customFormat="1" ht="12">
      <c r="A89" s="22" t="s">
        <v>131</v>
      </c>
      <c r="B89" s="100" t="s">
        <v>132</v>
      </c>
      <c r="C89" s="24">
        <v>316354.5</v>
      </c>
      <c r="D89" s="103">
        <v>3</v>
      </c>
      <c r="E89" s="102">
        <v>14.15</v>
      </c>
      <c r="F89" s="3">
        <f t="shared" si="15"/>
        <v>17.121500000000001</v>
      </c>
      <c r="G89" s="101" t="s">
        <v>905</v>
      </c>
      <c r="H89" s="102">
        <f t="shared" si="19"/>
        <v>0</v>
      </c>
      <c r="I89" s="1">
        <f t="shared" si="20"/>
        <v>326138.65979381447</v>
      </c>
      <c r="J89" s="2">
        <f t="shared" si="21"/>
        <v>355454.49438202247</v>
      </c>
      <c r="K89" s="17">
        <f t="shared" si="16"/>
        <v>29.3215</v>
      </c>
      <c r="L89" s="19"/>
      <c r="M89" s="19">
        <f t="shared" si="18"/>
        <v>0</v>
      </c>
      <c r="N89" s="13">
        <f t="shared" si="17"/>
        <v>447596.51096160786</v>
      </c>
      <c r="O89" s="317" t="s">
        <v>42</v>
      </c>
      <c r="P89" s="101" t="s">
        <v>64</v>
      </c>
    </row>
    <row r="90" spans="1:16" s="136" customFormat="1" ht="12">
      <c r="A90" s="22" t="s">
        <v>137</v>
      </c>
      <c r="B90" s="100" t="s">
        <v>138</v>
      </c>
      <c r="C90" s="24">
        <v>237714.18</v>
      </c>
      <c r="D90" s="103">
        <v>3</v>
      </c>
      <c r="E90" s="102">
        <v>14.15</v>
      </c>
      <c r="F90" s="3">
        <f t="shared" si="15"/>
        <v>17.121500000000001</v>
      </c>
      <c r="G90" s="101" t="s">
        <v>905</v>
      </c>
      <c r="H90" s="102">
        <f t="shared" si="19"/>
        <v>0</v>
      </c>
      <c r="I90" s="1">
        <f t="shared" si="20"/>
        <v>245066.1649484536</v>
      </c>
      <c r="J90" s="2">
        <f t="shared" si="21"/>
        <v>267094.58426966291</v>
      </c>
      <c r="K90" s="17">
        <f t="shared" si="16"/>
        <v>29.3215</v>
      </c>
      <c r="L90" s="19"/>
      <c r="M90" s="19">
        <f t="shared" si="18"/>
        <v>0</v>
      </c>
      <c r="N90" s="13">
        <f t="shared" si="17"/>
        <v>336331.67087586748</v>
      </c>
      <c r="O90" s="317" t="s">
        <v>42</v>
      </c>
      <c r="P90" s="101" t="s">
        <v>64</v>
      </c>
    </row>
    <row r="91" spans="1:16" s="136" customFormat="1" ht="12">
      <c r="A91" s="140" t="s">
        <v>178</v>
      </c>
      <c r="B91" s="25" t="s">
        <v>179</v>
      </c>
      <c r="C91" s="141">
        <v>316354.5</v>
      </c>
      <c r="D91" s="137">
        <v>4</v>
      </c>
      <c r="E91" s="130">
        <v>14.15</v>
      </c>
      <c r="F91" s="131">
        <f t="shared" si="15"/>
        <v>17.121500000000001</v>
      </c>
      <c r="G91" s="147" t="s">
        <v>905</v>
      </c>
      <c r="H91" s="130">
        <f t="shared" si="19"/>
        <v>0</v>
      </c>
      <c r="I91" s="132">
        <f t="shared" si="20"/>
        <v>329535.9375</v>
      </c>
      <c r="J91" s="133">
        <f t="shared" si="21"/>
        <v>359493.75</v>
      </c>
      <c r="K91" s="157">
        <f t="shared" si="16"/>
        <v>30.3215</v>
      </c>
      <c r="L91" s="134"/>
      <c r="M91" s="134">
        <f t="shared" si="18"/>
        <v>0</v>
      </c>
      <c r="N91" s="135">
        <f t="shared" si="17"/>
        <v>454020.25014889817</v>
      </c>
      <c r="O91" s="142" t="s">
        <v>42</v>
      </c>
      <c r="P91" s="147" t="s">
        <v>64</v>
      </c>
    </row>
    <row r="92" spans="1:16" s="136" customFormat="1" ht="12">
      <c r="A92" s="140" t="s">
        <v>193</v>
      </c>
      <c r="B92" s="25" t="s">
        <v>194</v>
      </c>
      <c r="C92" s="141">
        <v>237714.18</v>
      </c>
      <c r="D92" s="137">
        <v>3</v>
      </c>
      <c r="E92" s="130">
        <v>14.15</v>
      </c>
      <c r="F92" s="131">
        <f t="shared" si="15"/>
        <v>17.121500000000001</v>
      </c>
      <c r="G92" s="147" t="s">
        <v>905</v>
      </c>
      <c r="H92" s="130">
        <f t="shared" si="19"/>
        <v>0</v>
      </c>
      <c r="I92" s="132">
        <f t="shared" si="20"/>
        <v>245066.1649484536</v>
      </c>
      <c r="J92" s="133">
        <f t="shared" si="21"/>
        <v>267094.58426966291</v>
      </c>
      <c r="K92" s="157">
        <f t="shared" si="16"/>
        <v>29.3215</v>
      </c>
      <c r="L92" s="134"/>
      <c r="M92" s="134">
        <f t="shared" si="18"/>
        <v>0</v>
      </c>
      <c r="N92" s="135">
        <f t="shared" si="17"/>
        <v>336331.67087586748</v>
      </c>
      <c r="O92" s="142" t="s">
        <v>42</v>
      </c>
      <c r="P92" s="147" t="s">
        <v>64</v>
      </c>
    </row>
    <row r="93" spans="1:16" ht="13.8">
      <c r="A93" s="139" t="s">
        <v>1502</v>
      </c>
      <c r="B93" s="139" t="s">
        <v>1503</v>
      </c>
      <c r="C93" s="449">
        <v>118800</v>
      </c>
      <c r="D93" s="103">
        <v>17</v>
      </c>
      <c r="E93" s="102">
        <v>14.15</v>
      </c>
      <c r="F93" s="3">
        <f t="shared" si="15"/>
        <v>17.121500000000001</v>
      </c>
      <c r="G93" s="101" t="s">
        <v>905</v>
      </c>
      <c r="H93" s="102">
        <f t="shared" si="19"/>
        <v>0</v>
      </c>
      <c r="I93" s="1">
        <f>(C93/(($J$3-D93)/100))</f>
        <v>143132.53012048194</v>
      </c>
      <c r="J93" s="2">
        <f>(C93/(($J$3-D93)/100-(0.08)))</f>
        <v>158400</v>
      </c>
      <c r="K93" s="17">
        <f>(D93+8+1.2)+(F93+H93)</f>
        <v>43.3215</v>
      </c>
      <c r="L93" s="19"/>
      <c r="M93" s="19">
        <v>11455.59</v>
      </c>
      <c r="N93" s="13">
        <f>C93/((100-K93)/100)+M93</f>
        <v>221058.87872500156</v>
      </c>
      <c r="O93" s="317" t="s">
        <v>1097</v>
      </c>
      <c r="P93" s="101" t="s">
        <v>18</v>
      </c>
    </row>
    <row r="94" spans="1:16" ht="12">
      <c r="A94" s="100" t="s">
        <v>1133</v>
      </c>
      <c r="B94" s="100" t="s">
        <v>1508</v>
      </c>
      <c r="C94" s="364">
        <v>160600</v>
      </c>
      <c r="D94" s="103">
        <v>3</v>
      </c>
      <c r="E94" s="102">
        <v>14.15</v>
      </c>
      <c r="F94" s="3">
        <f t="shared" si="15"/>
        <v>17.121500000000001</v>
      </c>
      <c r="G94" s="101" t="s">
        <v>1310</v>
      </c>
      <c r="H94" s="102">
        <f t="shared" si="19"/>
        <v>19.965</v>
      </c>
      <c r="I94" s="1">
        <f>(C94/(($J$3-D94)/100))</f>
        <v>165567.01030927835</v>
      </c>
      <c r="J94" s="2">
        <f>(C94/(($J$3-D94)/100-(0.08)))</f>
        <v>180449.4382022472</v>
      </c>
      <c r="K94" s="17">
        <f>(D94+8+1.2)+(F94+H94)</f>
        <v>49.286500000000004</v>
      </c>
      <c r="L94" s="19"/>
      <c r="M94" s="19">
        <v>13685.49</v>
      </c>
      <c r="N94" s="13">
        <f>C94/((100-K94)/100)+M94</f>
        <v>330366.45266280184</v>
      </c>
      <c r="O94" s="110" t="s">
        <v>1097</v>
      </c>
      <c r="P94" s="110" t="s">
        <v>18</v>
      </c>
    </row>
    <row r="95" spans="1:16" s="375" customFormat="1" ht="13.8">
      <c r="A95" s="188" t="s">
        <v>1504</v>
      </c>
      <c r="B95" s="188" t="s">
        <v>1505</v>
      </c>
      <c r="C95" s="150">
        <v>170500</v>
      </c>
      <c r="D95" s="93">
        <v>3</v>
      </c>
      <c r="E95" s="118">
        <v>14.15</v>
      </c>
      <c r="F95" s="119">
        <f t="shared" si="15"/>
        <v>17.121500000000001</v>
      </c>
      <c r="G95" s="120" t="s">
        <v>1309</v>
      </c>
      <c r="H95" s="118">
        <f t="shared" si="19"/>
        <v>14.398999999999999</v>
      </c>
      <c r="I95" s="121">
        <f>(C95/(($J$3-D95)/100))</f>
        <v>175773.19587628866</v>
      </c>
      <c r="J95" s="122">
        <f>(C95/(($J$3-D95)/100-(0.08)))</f>
        <v>191573.03370786516</v>
      </c>
      <c r="K95" s="152">
        <f>(D95+8+1.2)+(F95+H95)</f>
        <v>43.720500000000001</v>
      </c>
      <c r="L95" s="123"/>
      <c r="M95" s="123">
        <v>13685.49</v>
      </c>
      <c r="N95" s="124">
        <f>C95/((100-K95)/100)+M95</f>
        <v>316637.71949741914</v>
      </c>
      <c r="O95" s="158" t="s">
        <v>35</v>
      </c>
      <c r="P95" s="120" t="s">
        <v>18</v>
      </c>
    </row>
    <row r="96" spans="1:16" s="136" customFormat="1" ht="12">
      <c r="A96" s="140" t="s">
        <v>176</v>
      </c>
      <c r="B96" s="448" t="s">
        <v>177</v>
      </c>
      <c r="C96" s="141">
        <v>154351.85</v>
      </c>
      <c r="D96" s="137">
        <v>3</v>
      </c>
      <c r="E96" s="130">
        <v>14.15</v>
      </c>
      <c r="F96" s="131">
        <f>E96*1.21</f>
        <v>17.121500000000001</v>
      </c>
      <c r="G96" s="147" t="s">
        <v>905</v>
      </c>
      <c r="H96" s="130">
        <f>(IF(G96=$G$3,$H$3)+IF(G96=$G$4,$H$4)+IF(G96=$G$5,$H$5)+IF(G96=$G$6,$H$6)+IF(G96=$G$7,$H$7)+IF(G96=$G$8,$H$8)+IF(G96=$G$9,$H$9)+IF(G96=$G$10,$H$10)+IF(G96=$G$11,$H$11))</f>
        <v>0</v>
      </c>
      <c r="I96" s="132">
        <f>(C96/(($J$3-D96)/100))</f>
        <v>159125.61855670105</v>
      </c>
      <c r="J96" s="133">
        <f>(C96/(($J$3-D96)/100-(0.08)))</f>
        <v>173429.04494382022</v>
      </c>
      <c r="K96" s="157">
        <f>(D96+8+1.2)+(F96+H96)</f>
        <v>29.3215</v>
      </c>
      <c r="L96" s="134"/>
      <c r="M96" s="134">
        <f>L96*1.21</f>
        <v>0</v>
      </c>
      <c r="N96" s="135">
        <f>C96/((100-K96)/100)+M96</f>
        <v>218385.85991496709</v>
      </c>
      <c r="O96" s="142" t="s">
        <v>35</v>
      </c>
      <c r="P96" s="147" t="s">
        <v>18</v>
      </c>
    </row>
    <row r="97" spans="1:16" s="136" customFormat="1" ht="12">
      <c r="A97" s="140" t="s">
        <v>258</v>
      </c>
      <c r="B97" s="25" t="s">
        <v>259</v>
      </c>
      <c r="C97" s="141">
        <v>92142.64</v>
      </c>
      <c r="D97" s="137">
        <v>3</v>
      </c>
      <c r="E97" s="130">
        <v>14.15</v>
      </c>
      <c r="F97" s="131">
        <f>E97*1.21</f>
        <v>17.121500000000001</v>
      </c>
      <c r="G97" s="147" t="s">
        <v>905</v>
      </c>
      <c r="H97" s="130">
        <f>(IF(G97=$G$3,$H$3)+IF(G97=$G$4,$H$4)+IF(G97=$G$5,$H$5)+IF(G97=$G$6,$H$6)+IF(G97=$G$7,$H$7)+IF(G97=$G$8,$H$8)+IF(G97=$G$9,$H$9)+IF(G97=$G$10,$H$10)+IF(G97=$G$11,$H$11))</f>
        <v>0</v>
      </c>
      <c r="I97" s="132">
        <f>(C97/(($J$3-D97)/100))</f>
        <v>94992.412371134022</v>
      </c>
      <c r="J97" s="133">
        <f>(C97/(($J$3-D97)/100-(0.08)))</f>
        <v>103531.05617977527</v>
      </c>
      <c r="K97" s="157">
        <f>(D97+8+1.2)+(F97+H97)</f>
        <v>29.3215</v>
      </c>
      <c r="L97" s="134"/>
      <c r="M97" s="134">
        <f>L97*1.21</f>
        <v>0</v>
      </c>
      <c r="N97" s="135">
        <f>C97/((100-K97)/100)+M97</f>
        <v>130368.69769448983</v>
      </c>
      <c r="O97" s="142" t="s">
        <v>260</v>
      </c>
      <c r="P97" s="147" t="s">
        <v>18</v>
      </c>
    </row>
    <row r="98" spans="1:16" s="410" customFormat="1" ht="12">
      <c r="A98" s="149" t="s">
        <v>16</v>
      </c>
      <c r="B98" s="126" t="s">
        <v>17</v>
      </c>
      <c r="C98" s="150">
        <v>147990.01</v>
      </c>
      <c r="D98" s="93">
        <v>3</v>
      </c>
      <c r="E98" s="118">
        <v>14.15</v>
      </c>
      <c r="F98" s="119">
        <f t="shared" si="15"/>
        <v>17.121500000000001</v>
      </c>
      <c r="G98" s="120" t="s">
        <v>1245</v>
      </c>
      <c r="H98" s="118">
        <f t="shared" si="19"/>
        <v>4.84</v>
      </c>
      <c r="I98" s="121">
        <f t="shared" si="20"/>
        <v>152567.02061855671</v>
      </c>
      <c r="J98" s="122">
        <f t="shared" si="21"/>
        <v>166280.91011235956</v>
      </c>
      <c r="K98" s="152">
        <f t="shared" si="16"/>
        <v>34.161500000000004</v>
      </c>
      <c r="L98" s="123">
        <v>11300</v>
      </c>
      <c r="M98" s="123">
        <f t="shared" si="18"/>
        <v>13673</v>
      </c>
      <c r="N98" s="124">
        <f t="shared" si="17"/>
        <v>238450.31114773272</v>
      </c>
      <c r="O98" s="158" t="s">
        <v>19</v>
      </c>
      <c r="P98" s="120" t="s">
        <v>18</v>
      </c>
    </row>
    <row r="99" spans="1:16" s="136" customFormat="1" ht="12">
      <c r="A99" s="140" t="s">
        <v>65</v>
      </c>
      <c r="B99" s="25" t="s">
        <v>66</v>
      </c>
      <c r="C99" s="141">
        <v>154222.99</v>
      </c>
      <c r="D99" s="137">
        <v>4</v>
      </c>
      <c r="E99" s="130">
        <v>14.15</v>
      </c>
      <c r="F99" s="131">
        <f t="shared" si="15"/>
        <v>17.121500000000001</v>
      </c>
      <c r="G99" s="147" t="s">
        <v>905</v>
      </c>
      <c r="H99" s="130">
        <f t="shared" si="19"/>
        <v>0</v>
      </c>
      <c r="I99" s="132">
        <f t="shared" si="20"/>
        <v>160648.94791666666</v>
      </c>
      <c r="J99" s="133">
        <f t="shared" si="21"/>
        <v>175253.39772727271</v>
      </c>
      <c r="K99" s="157">
        <f t="shared" si="16"/>
        <v>30.3215</v>
      </c>
      <c r="L99" s="134">
        <v>13500</v>
      </c>
      <c r="M99" s="134">
        <f t="shared" si="18"/>
        <v>16335</v>
      </c>
      <c r="N99" s="135">
        <f t="shared" si="17"/>
        <v>237670.11771923906</v>
      </c>
      <c r="O99" s="142" t="s">
        <v>67</v>
      </c>
      <c r="P99" s="147" t="s">
        <v>18</v>
      </c>
    </row>
    <row r="100" spans="1:16" s="136" customFormat="1" ht="12">
      <c r="A100" s="136" t="s">
        <v>1077</v>
      </c>
      <c r="B100" s="136" t="s">
        <v>1078</v>
      </c>
      <c r="C100" s="128">
        <v>113597</v>
      </c>
      <c r="D100" s="137">
        <v>5</v>
      </c>
      <c r="E100" s="130">
        <v>14.15</v>
      </c>
      <c r="F100" s="131">
        <f t="shared" si="15"/>
        <v>17.121500000000001</v>
      </c>
      <c r="G100" s="147" t="s">
        <v>1295</v>
      </c>
      <c r="H100" s="130">
        <f t="shared" si="19"/>
        <v>7.9255000000000004</v>
      </c>
      <c r="I100" s="132">
        <f t="shared" si="20"/>
        <v>119575.78947368421</v>
      </c>
      <c r="J100" s="133">
        <f t="shared" si="21"/>
        <v>130571.2643678161</v>
      </c>
      <c r="K100" s="157">
        <f t="shared" si="16"/>
        <v>39.247</v>
      </c>
      <c r="L100" s="134">
        <v>10606.99</v>
      </c>
      <c r="M100" s="134">
        <f t="shared" si="18"/>
        <v>12834.457899999999</v>
      </c>
      <c r="N100" s="135">
        <f t="shared" si="17"/>
        <v>199816.17073722614</v>
      </c>
      <c r="O100" s="136" t="s">
        <v>1099</v>
      </c>
      <c r="P100" s="136" t="s">
        <v>18</v>
      </c>
    </row>
    <row r="101" spans="1:16" ht="13.8">
      <c r="A101" s="21" t="s">
        <v>1203</v>
      </c>
      <c r="B101" s="21" t="s">
        <v>1204</v>
      </c>
      <c r="C101" s="125">
        <v>126315</v>
      </c>
      <c r="D101" s="99">
        <v>3</v>
      </c>
      <c r="E101" s="102">
        <v>14.15</v>
      </c>
      <c r="F101" s="3">
        <f t="shared" si="15"/>
        <v>17.121500000000001</v>
      </c>
      <c r="G101" s="147" t="s">
        <v>905</v>
      </c>
      <c r="H101" s="102">
        <f t="shared" si="19"/>
        <v>0</v>
      </c>
      <c r="I101" s="1">
        <f t="shared" si="20"/>
        <v>130221.64948453609</v>
      </c>
      <c r="J101" s="2">
        <f t="shared" si="21"/>
        <v>141926.96629213484</v>
      </c>
      <c r="K101" s="17">
        <f t="shared" si="16"/>
        <v>29.3215</v>
      </c>
      <c r="L101" s="19">
        <v>9500</v>
      </c>
      <c r="M101" s="19">
        <f t="shared" si="18"/>
        <v>11495</v>
      </c>
      <c r="N101" s="13">
        <f t="shared" si="17"/>
        <v>190212.71472229887</v>
      </c>
      <c r="O101" s="110" t="s">
        <v>1099</v>
      </c>
      <c r="P101" s="110" t="s">
        <v>18</v>
      </c>
    </row>
    <row r="102" spans="1:16" s="136" customFormat="1" ht="12">
      <c r="A102" s="25" t="s">
        <v>1138</v>
      </c>
      <c r="B102" s="25" t="s">
        <v>1139</v>
      </c>
      <c r="C102" s="138">
        <v>179990</v>
      </c>
      <c r="D102" s="129">
        <v>3</v>
      </c>
      <c r="E102" s="130">
        <v>14.15</v>
      </c>
      <c r="F102" s="131">
        <f t="shared" si="15"/>
        <v>17.121500000000001</v>
      </c>
      <c r="G102" s="147" t="s">
        <v>905</v>
      </c>
      <c r="H102" s="130">
        <f t="shared" si="19"/>
        <v>0</v>
      </c>
      <c r="I102" s="132">
        <f t="shared" si="20"/>
        <v>185556.70103092783</v>
      </c>
      <c r="J102" s="133">
        <f t="shared" si="21"/>
        <v>202235.95505617978</v>
      </c>
      <c r="K102" s="157">
        <f t="shared" si="16"/>
        <v>29.3215</v>
      </c>
      <c r="L102" s="134"/>
      <c r="M102" s="134">
        <f t="shared" si="18"/>
        <v>0</v>
      </c>
      <c r="N102" s="135">
        <f t="shared" si="17"/>
        <v>254660.18661969341</v>
      </c>
      <c r="O102" s="136" t="s">
        <v>1099</v>
      </c>
      <c r="P102" s="136" t="s">
        <v>18</v>
      </c>
    </row>
    <row r="103" spans="1:16" s="136" customFormat="1" ht="12">
      <c r="A103" s="25" t="s">
        <v>952</v>
      </c>
      <c r="B103" s="25" t="s">
        <v>955</v>
      </c>
      <c r="C103" s="128">
        <v>237616.17</v>
      </c>
      <c r="D103" s="137">
        <v>3</v>
      </c>
      <c r="E103" s="130">
        <v>16</v>
      </c>
      <c r="F103" s="131">
        <f t="shared" si="15"/>
        <v>19.36</v>
      </c>
      <c r="G103" s="147" t="s">
        <v>1309</v>
      </c>
      <c r="H103" s="130">
        <f t="shared" si="19"/>
        <v>14.398999999999999</v>
      </c>
      <c r="I103" s="132">
        <f t="shared" si="20"/>
        <v>244965.12371134022</v>
      </c>
      <c r="J103" s="133">
        <f t="shared" si="21"/>
        <v>266984.46067415731</v>
      </c>
      <c r="K103" s="157">
        <f t="shared" si="16"/>
        <v>45.959000000000003</v>
      </c>
      <c r="L103" s="134"/>
      <c r="M103" s="134">
        <f t="shared" si="18"/>
        <v>0</v>
      </c>
      <c r="N103" s="135">
        <f t="shared" si="17"/>
        <v>439696.10110841773</v>
      </c>
      <c r="O103" s="25" t="s">
        <v>42</v>
      </c>
      <c r="P103" s="136" t="s">
        <v>958</v>
      </c>
    </row>
    <row r="104" spans="1:16" s="136" customFormat="1" ht="12">
      <c r="A104" s="25" t="s">
        <v>953</v>
      </c>
      <c r="B104" s="25" t="s">
        <v>956</v>
      </c>
      <c r="C104" s="128">
        <v>313645.31</v>
      </c>
      <c r="D104" s="137">
        <v>2.9</v>
      </c>
      <c r="E104" s="130">
        <v>16</v>
      </c>
      <c r="F104" s="131">
        <f t="shared" si="15"/>
        <v>19.36</v>
      </c>
      <c r="G104" s="147" t="s">
        <v>1309</v>
      </c>
      <c r="H104" s="130">
        <f t="shared" si="19"/>
        <v>14.398999999999999</v>
      </c>
      <c r="I104" s="132">
        <f t="shared" si="20"/>
        <v>323012.67765190528</v>
      </c>
      <c r="J104" s="133">
        <f t="shared" si="21"/>
        <v>352014.93827160494</v>
      </c>
      <c r="K104" s="157">
        <f t="shared" si="16"/>
        <v>45.859000000000002</v>
      </c>
      <c r="L104" s="134"/>
      <c r="M104" s="134">
        <f t="shared" si="18"/>
        <v>0</v>
      </c>
      <c r="N104" s="135">
        <f t="shared" si="17"/>
        <v>579312.00014776236</v>
      </c>
      <c r="O104" s="25" t="s">
        <v>42</v>
      </c>
      <c r="P104" s="136" t="s">
        <v>958</v>
      </c>
    </row>
    <row r="105" spans="1:16" s="136" customFormat="1" ht="12">
      <c r="A105" s="25" t="s">
        <v>954</v>
      </c>
      <c r="B105" s="25" t="s">
        <v>957</v>
      </c>
      <c r="C105" s="128">
        <v>224031.5</v>
      </c>
      <c r="D105" s="137">
        <v>3</v>
      </c>
      <c r="E105" s="130">
        <v>16</v>
      </c>
      <c r="F105" s="131">
        <f t="shared" si="15"/>
        <v>19.36</v>
      </c>
      <c r="G105" s="147" t="s">
        <v>905</v>
      </c>
      <c r="H105" s="130">
        <f t="shared" si="19"/>
        <v>0</v>
      </c>
      <c r="I105" s="132">
        <f t="shared" si="20"/>
        <v>230960.30927835053</v>
      </c>
      <c r="J105" s="133">
        <f t="shared" si="21"/>
        <v>251720.78651685393</v>
      </c>
      <c r="K105" s="157">
        <f t="shared" si="16"/>
        <v>31.56</v>
      </c>
      <c r="L105" s="134"/>
      <c r="M105" s="134">
        <f t="shared" si="18"/>
        <v>0</v>
      </c>
      <c r="N105" s="135">
        <f t="shared" si="17"/>
        <v>327340.00584453536</v>
      </c>
      <c r="O105" s="25" t="s">
        <v>42</v>
      </c>
      <c r="P105" s="136" t="s">
        <v>958</v>
      </c>
    </row>
    <row r="106" spans="1:16" s="136" customFormat="1" ht="12">
      <c r="A106" s="140" t="s">
        <v>225</v>
      </c>
      <c r="B106" s="25" t="s">
        <v>226</v>
      </c>
      <c r="C106" s="141">
        <v>247300.01</v>
      </c>
      <c r="D106" s="137">
        <v>3</v>
      </c>
      <c r="E106" s="130">
        <v>16</v>
      </c>
      <c r="F106" s="131">
        <f t="shared" si="15"/>
        <v>19.36</v>
      </c>
      <c r="G106" s="147" t="s">
        <v>1309</v>
      </c>
      <c r="H106" s="130">
        <f t="shared" si="19"/>
        <v>14.398999999999999</v>
      </c>
      <c r="I106" s="132">
        <f t="shared" si="20"/>
        <v>254948.46391752578</v>
      </c>
      <c r="J106" s="133">
        <f t="shared" si="21"/>
        <v>277865.17977528088</v>
      </c>
      <c r="K106" s="157">
        <f t="shared" si="16"/>
        <v>45.959000000000003</v>
      </c>
      <c r="L106" s="134"/>
      <c r="M106" s="134">
        <f t="shared" si="18"/>
        <v>0</v>
      </c>
      <c r="N106" s="135">
        <f t="shared" si="17"/>
        <v>457615.53265113529</v>
      </c>
      <c r="O106" s="142" t="s">
        <v>42</v>
      </c>
      <c r="P106" s="147" t="s">
        <v>41</v>
      </c>
    </row>
    <row r="107" spans="1:16" s="136" customFormat="1" ht="12">
      <c r="A107" s="140" t="s">
        <v>202</v>
      </c>
      <c r="B107" s="25" t="s">
        <v>203</v>
      </c>
      <c r="C107" s="141">
        <v>5148.01</v>
      </c>
      <c r="D107" s="137">
        <v>3</v>
      </c>
      <c r="E107" s="130">
        <v>14.5</v>
      </c>
      <c r="F107" s="131">
        <f t="shared" si="15"/>
        <v>17.544999999999998</v>
      </c>
      <c r="G107" s="147" t="s">
        <v>905</v>
      </c>
      <c r="H107" s="130">
        <f t="shared" si="19"/>
        <v>0</v>
      </c>
      <c r="I107" s="132">
        <f t="shared" si="20"/>
        <v>5307.2268041237121</v>
      </c>
      <c r="J107" s="133">
        <f t="shared" si="21"/>
        <v>5784.2808988764045</v>
      </c>
      <c r="K107" s="157">
        <f t="shared" si="16"/>
        <v>29.744999999999997</v>
      </c>
      <c r="L107" s="134">
        <v>827</v>
      </c>
      <c r="M107" s="134">
        <f t="shared" si="18"/>
        <v>1000.67</v>
      </c>
      <c r="N107" s="135">
        <f t="shared" si="17"/>
        <v>8328.276576044409</v>
      </c>
      <c r="O107" s="142" t="s">
        <v>205</v>
      </c>
      <c r="P107" s="147" t="s">
        <v>204</v>
      </c>
    </row>
    <row r="108" spans="1:16" s="136" customFormat="1" ht="12">
      <c r="A108" s="22" t="s">
        <v>114</v>
      </c>
      <c r="B108" s="100" t="s">
        <v>115</v>
      </c>
      <c r="C108" s="24">
        <v>149483</v>
      </c>
      <c r="D108" s="103">
        <v>3</v>
      </c>
      <c r="E108" s="102">
        <v>16</v>
      </c>
      <c r="F108" s="3">
        <f t="shared" si="15"/>
        <v>19.36</v>
      </c>
      <c r="G108" s="101" t="s">
        <v>905</v>
      </c>
      <c r="H108" s="102">
        <f t="shared" si="19"/>
        <v>0</v>
      </c>
      <c r="I108" s="1">
        <f t="shared" si="20"/>
        <v>154106.18556701031</v>
      </c>
      <c r="J108" s="2">
        <f t="shared" si="21"/>
        <v>167958.42696629214</v>
      </c>
      <c r="K108" s="17">
        <f t="shared" si="16"/>
        <v>31.56</v>
      </c>
      <c r="L108" s="19"/>
      <c r="M108" s="19">
        <f t="shared" si="18"/>
        <v>0</v>
      </c>
      <c r="N108" s="13">
        <f t="shared" si="17"/>
        <v>218414.66978375218</v>
      </c>
      <c r="O108" s="317" t="s">
        <v>42</v>
      </c>
      <c r="P108" s="101" t="s">
        <v>41</v>
      </c>
    </row>
    <row r="109" spans="1:16" s="410" customFormat="1" ht="12">
      <c r="A109" s="149" t="s">
        <v>39</v>
      </c>
      <c r="B109" s="126" t="s">
        <v>40</v>
      </c>
      <c r="C109" s="150">
        <v>177505</v>
      </c>
      <c r="D109" s="93">
        <v>3</v>
      </c>
      <c r="E109" s="118">
        <v>16</v>
      </c>
      <c r="F109" s="119">
        <f t="shared" si="15"/>
        <v>19.36</v>
      </c>
      <c r="G109" s="120" t="s">
        <v>1295</v>
      </c>
      <c r="H109" s="118">
        <f t="shared" si="19"/>
        <v>7.9255000000000004</v>
      </c>
      <c r="I109" s="121">
        <f t="shared" si="20"/>
        <v>182994.84536082475</v>
      </c>
      <c r="J109" s="122">
        <f t="shared" si="21"/>
        <v>199443.82022471909</v>
      </c>
      <c r="K109" s="152">
        <f t="shared" si="16"/>
        <v>39.485500000000002</v>
      </c>
      <c r="L109" s="123"/>
      <c r="M109" s="123">
        <f t="shared" si="18"/>
        <v>0</v>
      </c>
      <c r="N109" s="124">
        <f t="shared" si="17"/>
        <v>293326.39284799516</v>
      </c>
      <c r="O109" s="158" t="s">
        <v>42</v>
      </c>
      <c r="P109" s="120" t="s">
        <v>41</v>
      </c>
    </row>
    <row r="110" spans="1:16" s="136" customFormat="1" ht="12">
      <c r="A110" s="140" t="s">
        <v>53</v>
      </c>
      <c r="B110" s="25" t="s">
        <v>54</v>
      </c>
      <c r="C110" s="141">
        <v>163318.54</v>
      </c>
      <c r="D110" s="137">
        <v>2.5</v>
      </c>
      <c r="E110" s="130">
        <v>16</v>
      </c>
      <c r="F110" s="131">
        <f t="shared" si="15"/>
        <v>19.36</v>
      </c>
      <c r="G110" s="147" t="s">
        <v>905</v>
      </c>
      <c r="H110" s="130">
        <f t="shared" si="19"/>
        <v>0</v>
      </c>
      <c r="I110" s="132">
        <f t="shared" si="20"/>
        <v>167506.1948717949</v>
      </c>
      <c r="J110" s="133">
        <f t="shared" si="21"/>
        <v>182478.8156424581</v>
      </c>
      <c r="K110" s="157">
        <f t="shared" si="16"/>
        <v>31.06</v>
      </c>
      <c r="L110" s="134"/>
      <c r="M110" s="134">
        <f t="shared" si="18"/>
        <v>0</v>
      </c>
      <c r="N110" s="135">
        <f t="shared" si="17"/>
        <v>236899.53582825646</v>
      </c>
      <c r="O110" s="142" t="s">
        <v>42</v>
      </c>
      <c r="P110" s="147" t="s">
        <v>41</v>
      </c>
    </row>
    <row r="111" spans="1:16" s="136" customFormat="1" ht="12">
      <c r="A111" s="140" t="s">
        <v>55</v>
      </c>
      <c r="B111" s="25" t="s">
        <v>56</v>
      </c>
      <c r="C111" s="141">
        <v>177445.29</v>
      </c>
      <c r="D111" s="137">
        <v>2.5</v>
      </c>
      <c r="E111" s="130">
        <v>16</v>
      </c>
      <c r="F111" s="131">
        <f t="shared" si="15"/>
        <v>19.36</v>
      </c>
      <c r="G111" s="147" t="s">
        <v>905</v>
      </c>
      <c r="H111" s="130">
        <f t="shared" si="19"/>
        <v>0</v>
      </c>
      <c r="I111" s="132">
        <f t="shared" si="20"/>
        <v>181995.16923076924</v>
      </c>
      <c r="J111" s="133">
        <f t="shared" si="21"/>
        <v>198262.8938547486</v>
      </c>
      <c r="K111" s="157">
        <f t="shared" si="16"/>
        <v>31.06</v>
      </c>
      <c r="L111" s="134"/>
      <c r="M111" s="134">
        <f t="shared" si="18"/>
        <v>0</v>
      </c>
      <c r="N111" s="135">
        <f t="shared" si="17"/>
        <v>257390.90513489992</v>
      </c>
      <c r="O111" s="142" t="s">
        <v>42</v>
      </c>
      <c r="P111" s="147" t="s">
        <v>41</v>
      </c>
    </row>
    <row r="112" spans="1:16" ht="12">
      <c r="A112" s="22" t="s">
        <v>118</v>
      </c>
      <c r="B112" s="100" t="s">
        <v>119</v>
      </c>
      <c r="C112" s="24">
        <v>201245.99</v>
      </c>
      <c r="D112" s="103">
        <v>3</v>
      </c>
      <c r="E112" s="102">
        <v>16</v>
      </c>
      <c r="F112" s="3">
        <f t="shared" si="15"/>
        <v>19.36</v>
      </c>
      <c r="G112" s="101" t="s">
        <v>1309</v>
      </c>
      <c r="H112" s="102">
        <f t="shared" si="19"/>
        <v>14.398999999999999</v>
      </c>
      <c r="I112" s="1">
        <f t="shared" si="20"/>
        <v>207470.09278350516</v>
      </c>
      <c r="J112" s="2">
        <f t="shared" si="21"/>
        <v>226119.08988764044</v>
      </c>
      <c r="K112" s="17">
        <f t="shared" si="16"/>
        <v>45.959000000000003</v>
      </c>
      <c r="L112" s="19"/>
      <c r="M112" s="19">
        <f t="shared" si="18"/>
        <v>0</v>
      </c>
      <c r="N112" s="13">
        <f t="shared" si="17"/>
        <v>372395.01489609742</v>
      </c>
      <c r="O112" s="317" t="s">
        <v>42</v>
      </c>
      <c r="P112" s="101" t="s">
        <v>41</v>
      </c>
    </row>
    <row r="113" spans="1:16" ht="12">
      <c r="A113" s="22" t="s">
        <v>70</v>
      </c>
      <c r="B113" s="100" t="s">
        <v>71</v>
      </c>
      <c r="C113" s="362">
        <v>13907.72</v>
      </c>
      <c r="D113" s="103">
        <v>3</v>
      </c>
      <c r="E113" s="102">
        <v>14</v>
      </c>
      <c r="F113" s="3">
        <f t="shared" si="15"/>
        <v>16.939999999999998</v>
      </c>
      <c r="G113" s="101" t="s">
        <v>1311</v>
      </c>
      <c r="H113" s="102">
        <f t="shared" si="19"/>
        <v>25.41</v>
      </c>
      <c r="I113" s="1">
        <f t="shared" si="20"/>
        <v>14337.855670103092</v>
      </c>
      <c r="J113" s="2">
        <f t="shared" si="21"/>
        <v>15626.651685393257</v>
      </c>
      <c r="K113" s="17">
        <f t="shared" si="16"/>
        <v>54.55</v>
      </c>
      <c r="L113" s="19"/>
      <c r="M113" s="19">
        <v>5873</v>
      </c>
      <c r="N113" s="13">
        <f t="shared" si="17"/>
        <v>36473.044004400435</v>
      </c>
      <c r="O113" s="317" t="s">
        <v>73</v>
      </c>
      <c r="P113" s="101" t="s">
        <v>72</v>
      </c>
    </row>
    <row r="114" spans="1:16" s="136" customFormat="1" ht="12">
      <c r="A114" s="22" t="s">
        <v>123</v>
      </c>
      <c r="B114" s="100" t="s">
        <v>124</v>
      </c>
      <c r="C114" s="24">
        <v>23919.29</v>
      </c>
      <c r="D114" s="103">
        <v>3</v>
      </c>
      <c r="E114" s="102">
        <v>14</v>
      </c>
      <c r="F114" s="3">
        <f t="shared" si="15"/>
        <v>16.939999999999998</v>
      </c>
      <c r="G114" s="101" t="s">
        <v>905</v>
      </c>
      <c r="H114" s="102">
        <f t="shared" si="19"/>
        <v>0</v>
      </c>
      <c r="I114" s="1">
        <f t="shared" si="20"/>
        <v>24659.061855670105</v>
      </c>
      <c r="J114" s="2">
        <f t="shared" si="21"/>
        <v>26875.606741573036</v>
      </c>
      <c r="K114" s="17">
        <f t="shared" si="16"/>
        <v>29.139999999999997</v>
      </c>
      <c r="L114" s="19">
        <v>8200</v>
      </c>
      <c r="M114" s="19">
        <f>L114*1.21</f>
        <v>9922</v>
      </c>
      <c r="N114" s="13">
        <f t="shared" si="17"/>
        <v>43677.701383008753</v>
      </c>
      <c r="O114" s="317" t="s">
        <v>73</v>
      </c>
      <c r="P114" s="101" t="s">
        <v>72</v>
      </c>
    </row>
    <row r="115" spans="1:16" s="136" customFormat="1" ht="12">
      <c r="A115" s="140" t="s">
        <v>125</v>
      </c>
      <c r="B115" s="409" t="s">
        <v>126</v>
      </c>
      <c r="C115" s="141">
        <v>30015.43</v>
      </c>
      <c r="D115" s="137">
        <v>3</v>
      </c>
      <c r="E115" s="130">
        <v>14</v>
      </c>
      <c r="F115" s="131">
        <f t="shared" si="15"/>
        <v>16.939999999999998</v>
      </c>
      <c r="G115" s="147" t="s">
        <v>905</v>
      </c>
      <c r="H115" s="130">
        <f t="shared" si="19"/>
        <v>0</v>
      </c>
      <c r="I115" s="132">
        <f t="shared" si="20"/>
        <v>30943.742268041238</v>
      </c>
      <c r="J115" s="133">
        <f t="shared" si="21"/>
        <v>33725.20224719101</v>
      </c>
      <c r="K115" s="157">
        <f t="shared" si="16"/>
        <v>29.139999999999997</v>
      </c>
      <c r="L115" s="134"/>
      <c r="M115" s="134">
        <v>6266.49</v>
      </c>
      <c r="N115" s="135">
        <f t="shared" si="17"/>
        <v>48625.26787186</v>
      </c>
      <c r="O115" s="142" t="s">
        <v>29</v>
      </c>
      <c r="P115" s="147" t="s">
        <v>72</v>
      </c>
    </row>
    <row r="116" spans="1:16" s="136" customFormat="1" ht="12">
      <c r="A116" s="140" t="s">
        <v>210</v>
      </c>
      <c r="B116" s="25" t="s">
        <v>211</v>
      </c>
      <c r="C116" s="141">
        <v>146750.56</v>
      </c>
      <c r="D116" s="137">
        <v>3</v>
      </c>
      <c r="E116" s="130">
        <v>14</v>
      </c>
      <c r="F116" s="131">
        <f t="shared" si="15"/>
        <v>16.939999999999998</v>
      </c>
      <c r="G116" s="147" t="s">
        <v>905</v>
      </c>
      <c r="H116" s="130">
        <f t="shared" si="19"/>
        <v>0</v>
      </c>
      <c r="I116" s="132">
        <f t="shared" si="20"/>
        <v>151289.23711340205</v>
      </c>
      <c r="J116" s="133">
        <f t="shared" si="21"/>
        <v>164888.26966292135</v>
      </c>
      <c r="K116" s="157">
        <f t="shared" si="16"/>
        <v>29.139999999999997</v>
      </c>
      <c r="L116" s="134"/>
      <c r="M116" s="134">
        <f t="shared" ref="M116:M122" si="22">L116*1.21</f>
        <v>0</v>
      </c>
      <c r="N116" s="135">
        <f t="shared" si="17"/>
        <v>207099.29438329098</v>
      </c>
      <c r="O116" s="142" t="s">
        <v>29</v>
      </c>
      <c r="P116" s="147" t="s">
        <v>72</v>
      </c>
    </row>
    <row r="117" spans="1:16" s="136" customFormat="1" ht="12">
      <c r="A117" s="140" t="s">
        <v>261</v>
      </c>
      <c r="B117" s="25" t="s">
        <v>262</v>
      </c>
      <c r="C117" s="141">
        <v>35577.35</v>
      </c>
      <c r="D117" s="137">
        <v>3</v>
      </c>
      <c r="E117" s="130">
        <v>14</v>
      </c>
      <c r="F117" s="131">
        <f t="shared" si="15"/>
        <v>16.939999999999998</v>
      </c>
      <c r="G117" s="147" t="s">
        <v>905</v>
      </c>
      <c r="H117" s="130">
        <f t="shared" si="19"/>
        <v>0</v>
      </c>
      <c r="I117" s="132">
        <f t="shared" si="20"/>
        <v>36677.680412371134</v>
      </c>
      <c r="J117" s="133">
        <f t="shared" si="21"/>
        <v>39974.550561797754</v>
      </c>
      <c r="K117" s="157">
        <f t="shared" si="16"/>
        <v>29.139999999999997</v>
      </c>
      <c r="L117" s="134"/>
      <c r="M117" s="134">
        <f t="shared" si="22"/>
        <v>0</v>
      </c>
      <c r="N117" s="135">
        <f t="shared" si="17"/>
        <v>50207.945244143382</v>
      </c>
      <c r="O117" s="142" t="s">
        <v>29</v>
      </c>
      <c r="P117" s="147" t="s">
        <v>72</v>
      </c>
    </row>
    <row r="118" spans="1:16" s="136" customFormat="1" ht="12">
      <c r="A118" s="140" t="s">
        <v>263</v>
      </c>
      <c r="B118" s="25" t="s">
        <v>264</v>
      </c>
      <c r="C118" s="141">
        <v>44200.01</v>
      </c>
      <c r="D118" s="137">
        <v>3</v>
      </c>
      <c r="E118" s="130">
        <v>14</v>
      </c>
      <c r="F118" s="131">
        <f t="shared" si="15"/>
        <v>16.939999999999998</v>
      </c>
      <c r="G118" s="147" t="s">
        <v>905</v>
      </c>
      <c r="H118" s="130">
        <f t="shared" si="19"/>
        <v>0</v>
      </c>
      <c r="I118" s="132">
        <f t="shared" si="20"/>
        <v>45567.020618556708</v>
      </c>
      <c r="J118" s="133">
        <f t="shared" si="21"/>
        <v>49662.932584269663</v>
      </c>
      <c r="K118" s="157">
        <f t="shared" si="16"/>
        <v>29.139999999999997</v>
      </c>
      <c r="L118" s="134"/>
      <c r="M118" s="134">
        <f t="shared" si="22"/>
        <v>0</v>
      </c>
      <c r="N118" s="135">
        <f t="shared" si="17"/>
        <v>62376.531188258537</v>
      </c>
      <c r="O118" s="142" t="s">
        <v>265</v>
      </c>
      <c r="P118" s="147" t="s">
        <v>72</v>
      </c>
    </row>
    <row r="119" spans="1:16" s="136" customFormat="1" ht="12">
      <c r="A119" s="140" t="s">
        <v>256</v>
      </c>
      <c r="B119" s="25" t="s">
        <v>257</v>
      </c>
      <c r="C119" s="141">
        <v>46692.09</v>
      </c>
      <c r="D119" s="137">
        <v>3</v>
      </c>
      <c r="E119" s="130">
        <v>14</v>
      </c>
      <c r="F119" s="131">
        <f t="shared" si="15"/>
        <v>16.939999999999998</v>
      </c>
      <c r="G119" s="147" t="s">
        <v>905</v>
      </c>
      <c r="H119" s="130">
        <f t="shared" si="19"/>
        <v>0</v>
      </c>
      <c r="I119" s="132">
        <f t="shared" si="20"/>
        <v>48136.175257731957</v>
      </c>
      <c r="J119" s="133">
        <f t="shared" si="21"/>
        <v>52463.02247191011</v>
      </c>
      <c r="K119" s="157">
        <f t="shared" si="16"/>
        <v>29.139999999999997</v>
      </c>
      <c r="L119" s="134"/>
      <c r="M119" s="134">
        <f t="shared" si="22"/>
        <v>0</v>
      </c>
      <c r="N119" s="135">
        <f t="shared" si="17"/>
        <v>65893.437764606264</v>
      </c>
      <c r="O119" s="142" t="s">
        <v>29</v>
      </c>
      <c r="P119" s="147" t="s">
        <v>72</v>
      </c>
    </row>
    <row r="120" spans="1:16" s="136" customFormat="1" ht="12">
      <c r="A120" s="140" t="s">
        <v>319</v>
      </c>
      <c r="B120" s="25" t="s">
        <v>320</v>
      </c>
      <c r="C120" s="141">
        <v>90350</v>
      </c>
      <c r="D120" s="137">
        <v>3</v>
      </c>
      <c r="E120" s="130">
        <v>14</v>
      </c>
      <c r="F120" s="131">
        <f t="shared" si="15"/>
        <v>16.939999999999998</v>
      </c>
      <c r="G120" s="147" t="s">
        <v>905</v>
      </c>
      <c r="H120" s="130">
        <f t="shared" si="19"/>
        <v>0</v>
      </c>
      <c r="I120" s="132">
        <f t="shared" si="20"/>
        <v>93144.32989690722</v>
      </c>
      <c r="J120" s="133">
        <f t="shared" si="21"/>
        <v>101516.85393258427</v>
      </c>
      <c r="K120" s="157">
        <f t="shared" si="16"/>
        <v>29.139999999999997</v>
      </c>
      <c r="L120" s="134"/>
      <c r="M120" s="134">
        <f t="shared" si="22"/>
        <v>0</v>
      </c>
      <c r="N120" s="135">
        <f t="shared" si="17"/>
        <v>127504.93931696302</v>
      </c>
      <c r="O120" s="142" t="s">
        <v>321</v>
      </c>
      <c r="P120" s="147" t="s">
        <v>72</v>
      </c>
    </row>
    <row r="121" spans="1:16" s="136" customFormat="1" ht="12">
      <c r="A121" s="140" t="s">
        <v>322</v>
      </c>
      <c r="B121" s="25" t="s">
        <v>323</v>
      </c>
      <c r="C121" s="141">
        <v>44200.01</v>
      </c>
      <c r="D121" s="137">
        <v>3</v>
      </c>
      <c r="E121" s="130">
        <v>14</v>
      </c>
      <c r="F121" s="131">
        <f t="shared" si="15"/>
        <v>16.939999999999998</v>
      </c>
      <c r="G121" s="147" t="s">
        <v>905</v>
      </c>
      <c r="H121" s="130">
        <f t="shared" si="19"/>
        <v>0</v>
      </c>
      <c r="I121" s="132">
        <f t="shared" si="20"/>
        <v>45567.020618556708</v>
      </c>
      <c r="J121" s="133">
        <f t="shared" si="21"/>
        <v>49662.932584269663</v>
      </c>
      <c r="K121" s="157">
        <f t="shared" si="16"/>
        <v>29.139999999999997</v>
      </c>
      <c r="L121" s="134"/>
      <c r="M121" s="134">
        <f t="shared" si="22"/>
        <v>0</v>
      </c>
      <c r="N121" s="135">
        <f t="shared" si="17"/>
        <v>62376.531188258537</v>
      </c>
      <c r="O121" s="142" t="s">
        <v>265</v>
      </c>
      <c r="P121" s="147" t="s">
        <v>72</v>
      </c>
    </row>
    <row r="122" spans="1:16" s="136" customFormat="1" ht="12">
      <c r="A122" s="140" t="s">
        <v>427</v>
      </c>
      <c r="B122" s="25" t="s">
        <v>428</v>
      </c>
      <c r="C122" s="141">
        <v>18700.009999999998</v>
      </c>
      <c r="D122" s="137">
        <v>3</v>
      </c>
      <c r="E122" s="130">
        <v>14</v>
      </c>
      <c r="F122" s="131">
        <f t="shared" si="15"/>
        <v>16.939999999999998</v>
      </c>
      <c r="G122" s="147" t="s">
        <v>905</v>
      </c>
      <c r="H122" s="130">
        <f>(IF(G122='base para costos'!$G$3,'base para costos'!$H$3)+IF(G122='base para costos'!$G$4,'base para costos'!$H$4)+IF(G122='base para costos'!$G$5,'base para costos'!$H$5)+IF(G122='base para costos'!$G$6,'base para costos'!$H$6)+IF(G122='base para costos'!$G$7,'base para costos'!$H$7)+IF(G122='base para costos'!$G$8,'base para costos'!$H$8)+IF(G122='base para costos'!$G$9,'base para costos'!$H$9)+IF(G122='base para costos'!$G$10,'base para costos'!$H$10)+IF(G122='base para costos'!$G$11,'base para costos'!$H$11))</f>
        <v>0</v>
      </c>
      <c r="I122" s="132">
        <f>(C122/(('base para costos'!$J$3-D122)/100))</f>
        <v>19278.360824742267</v>
      </c>
      <c r="J122" s="133">
        <f>(C122/(('base para costos'!$J$3-D122)/100-(0.08)))</f>
        <v>21011.247191011233</v>
      </c>
      <c r="K122" s="157">
        <f t="shared" si="16"/>
        <v>29.139999999999997</v>
      </c>
      <c r="L122" s="134"/>
      <c r="M122" s="134">
        <f t="shared" si="22"/>
        <v>0</v>
      </c>
      <c r="N122" s="135">
        <f t="shared" si="17"/>
        <v>26390.079029071407</v>
      </c>
      <c r="O122" s="142" t="s">
        <v>265</v>
      </c>
      <c r="P122" s="147" t="s">
        <v>72</v>
      </c>
    </row>
    <row r="123" spans="1:16" s="136" customFormat="1" ht="12">
      <c r="A123" s="140" t="s">
        <v>359</v>
      </c>
      <c r="B123" s="25" t="s">
        <v>360</v>
      </c>
      <c r="C123" s="141">
        <v>56938.87</v>
      </c>
      <c r="D123" s="137">
        <v>3</v>
      </c>
      <c r="E123" s="130">
        <v>14</v>
      </c>
      <c r="F123" s="131">
        <f t="shared" si="15"/>
        <v>16.939999999999998</v>
      </c>
      <c r="G123" s="147" t="s">
        <v>1245</v>
      </c>
      <c r="H123" s="130">
        <f>(IF(G123='base para costos'!$G$3,'base para costos'!$H$3)+IF(G123='base para costos'!$G$4,'base para costos'!$H$4)+IF(G123='base para costos'!$G$5,'base para costos'!$H$5)+IF(G123='base para costos'!$G$6,'base para costos'!$H$6)+IF(G123='base para costos'!$G$7,'base para costos'!$H$7)+IF(G123='base para costos'!$G$8,'base para costos'!$H$8)+IF(G123='base para costos'!$G$9,'base para costos'!$H$9)+IF(G123='base para costos'!$G$10,'base para costos'!$H$10)+IF(G123='base para costos'!$G$11,'base para costos'!$H$11))</f>
        <v>4.84</v>
      </c>
      <c r="I123" s="132">
        <f>(C123/(('base para costos'!$J$3-D123)/100))</f>
        <v>58699.865979381444</v>
      </c>
      <c r="J123" s="133">
        <f>(C123/(('base para costos'!$J$3-D123)/100-(0.08)))</f>
        <v>63976.258426966291</v>
      </c>
      <c r="K123" s="157">
        <f t="shared" si="16"/>
        <v>33.979999999999997</v>
      </c>
      <c r="L123" s="134"/>
      <c r="M123" s="134">
        <v>9899.49</v>
      </c>
      <c r="N123" s="135">
        <f t="shared" si="17"/>
        <v>96144.370339291112</v>
      </c>
      <c r="O123" s="142" t="s">
        <v>29</v>
      </c>
      <c r="P123" s="147" t="s">
        <v>72</v>
      </c>
    </row>
    <row r="124" spans="1:16" s="136" customFormat="1" ht="12">
      <c r="A124" s="140" t="s">
        <v>361</v>
      </c>
      <c r="B124" s="25" t="s">
        <v>362</v>
      </c>
      <c r="C124" s="141">
        <v>18451.8</v>
      </c>
      <c r="D124" s="137">
        <v>3</v>
      </c>
      <c r="E124" s="130">
        <v>14</v>
      </c>
      <c r="F124" s="131">
        <f t="shared" si="15"/>
        <v>16.939999999999998</v>
      </c>
      <c r="G124" s="147" t="s">
        <v>905</v>
      </c>
      <c r="H124" s="130">
        <f>(IF(G124='base para costos'!$G$3,'base para costos'!$H$3)+IF(G124='base para costos'!$G$4,'base para costos'!$H$4)+IF(G124='base para costos'!$G$5,'base para costos'!$H$5)+IF(G124='base para costos'!$G$6,'base para costos'!$H$6)+IF(G124='base para costos'!$G$7,'base para costos'!$H$7)+IF(G124='base para costos'!$G$8,'base para costos'!$H$8)+IF(G124='base para costos'!$G$9,'base para costos'!$H$9)+IF(G124='base para costos'!$G$10,'base para costos'!$H$10)+IF(G124='base para costos'!$G$11,'base para costos'!$H$11))</f>
        <v>0</v>
      </c>
      <c r="I124" s="132">
        <f>(C124/(('base para costos'!$J$3-D124)/100))</f>
        <v>19022.474226804123</v>
      </c>
      <c r="J124" s="133">
        <f>(C124/(('base para costos'!$J$3-D124)/100-(0.08)))</f>
        <v>20732.359550561796</v>
      </c>
      <c r="K124" s="157">
        <f t="shared" si="16"/>
        <v>29.139999999999997</v>
      </c>
      <c r="L124" s="134"/>
      <c r="M124" s="134">
        <f>L124*1.21</f>
        <v>0</v>
      </c>
      <c r="N124" s="135">
        <f t="shared" si="17"/>
        <v>26039.796782387806</v>
      </c>
      <c r="O124" s="142" t="s">
        <v>73</v>
      </c>
      <c r="P124" s="147" t="s">
        <v>72</v>
      </c>
    </row>
    <row r="125" spans="1:16" s="136" customFormat="1" ht="12">
      <c r="A125" s="140" t="s">
        <v>577</v>
      </c>
      <c r="B125" s="25" t="s">
        <v>578</v>
      </c>
      <c r="C125" s="141">
        <v>17000</v>
      </c>
      <c r="D125" s="137">
        <v>3</v>
      </c>
      <c r="E125" s="130">
        <v>14</v>
      </c>
      <c r="F125" s="131">
        <f t="shared" si="15"/>
        <v>16.939999999999998</v>
      </c>
      <c r="G125" s="147" t="s">
        <v>905</v>
      </c>
      <c r="H125" s="130">
        <f>(IF(G125='base para costos'!$G$3,'base para costos'!$H$3)+IF(G125='base para costos'!$G$4,'base para costos'!$H$4)+IF(G125='base para costos'!$G$5,'base para costos'!$H$5)+IF(G125='base para costos'!$G$6,'base para costos'!$H$6)+IF(G125='base para costos'!$G$7,'base para costos'!$H$7)+IF(G125='base para costos'!$G$8,'base para costos'!$H$8)+IF(G125='base para costos'!$G$9,'base para costos'!$H$9)+IF(G125='base para costos'!$G$10,'base para costos'!$H$10)+IF(G125='base para costos'!$G$11,'base para costos'!$H$11))</f>
        <v>0</v>
      </c>
      <c r="I125" s="132">
        <f>(C125/(('base para costos'!$J$3-D125)/100))</f>
        <v>17525.773195876289</v>
      </c>
      <c r="J125" s="133">
        <f>(C125/(('base para costos'!$J$3-D125)/100-(0.08)))</f>
        <v>19101.123595505618</v>
      </c>
      <c r="K125" s="157">
        <f t="shared" si="16"/>
        <v>29.139999999999997</v>
      </c>
      <c r="L125" s="134"/>
      <c r="M125" s="134">
        <f>L125*1.21</f>
        <v>0</v>
      </c>
      <c r="N125" s="135">
        <f t="shared" si="17"/>
        <v>23990.968106124754</v>
      </c>
      <c r="O125" s="142" t="s">
        <v>265</v>
      </c>
      <c r="P125" s="147" t="s">
        <v>72</v>
      </c>
    </row>
    <row r="126" spans="1:16" s="136" customFormat="1" ht="12">
      <c r="A126" s="140" t="s">
        <v>409</v>
      </c>
      <c r="B126" s="25" t="s">
        <v>410</v>
      </c>
      <c r="C126" s="141">
        <v>39950</v>
      </c>
      <c r="D126" s="137">
        <v>3</v>
      </c>
      <c r="E126" s="130">
        <v>14</v>
      </c>
      <c r="F126" s="131">
        <f t="shared" si="15"/>
        <v>16.939999999999998</v>
      </c>
      <c r="G126" s="147" t="s">
        <v>905</v>
      </c>
      <c r="H126" s="130">
        <f>(IF(G126='base para costos'!$G$3,'base para costos'!$H$3)+IF(G126='base para costos'!$G$4,'base para costos'!$H$4)+IF(G126='base para costos'!$G$5,'base para costos'!$H$5)+IF(G126='base para costos'!$G$6,'base para costos'!$H$6)+IF(G126='base para costos'!$G$7,'base para costos'!$H$7)+IF(G126='base para costos'!$G$8,'base para costos'!$H$8)+IF(G126='base para costos'!$G$9,'base para costos'!$H$9)+IF(G126='base para costos'!$G$10,'base para costos'!$H$10)+IF(G126='base para costos'!$G$11,'base para costos'!$H$11))</f>
        <v>0</v>
      </c>
      <c r="I126" s="132">
        <f>(C126/(('base para costos'!$J$3-D126)/100))</f>
        <v>41185.567010309278</v>
      </c>
      <c r="J126" s="133">
        <f>(C126/(('base para costos'!$J$3-D126)/100-(0.08)))</f>
        <v>44887.6404494382</v>
      </c>
      <c r="K126" s="157">
        <f t="shared" si="16"/>
        <v>29.139999999999997</v>
      </c>
      <c r="L126" s="134">
        <v>8000</v>
      </c>
      <c r="M126" s="134">
        <f>L126*1.21</f>
        <v>9680</v>
      </c>
      <c r="N126" s="135">
        <f t="shared" si="17"/>
        <v>66058.775049393167</v>
      </c>
      <c r="O126" s="142" t="s">
        <v>265</v>
      </c>
      <c r="P126" s="147" t="s">
        <v>72</v>
      </c>
    </row>
    <row r="127" spans="1:16" s="136" customFormat="1" ht="12">
      <c r="A127" s="140" t="s">
        <v>588</v>
      </c>
      <c r="B127" s="25" t="s">
        <v>589</v>
      </c>
      <c r="C127" s="141">
        <v>16232.42</v>
      </c>
      <c r="D127" s="137">
        <v>3</v>
      </c>
      <c r="E127" s="130">
        <v>14</v>
      </c>
      <c r="F127" s="131">
        <f t="shared" si="15"/>
        <v>16.939999999999998</v>
      </c>
      <c r="G127" s="147" t="s">
        <v>905</v>
      </c>
      <c r="H127" s="130">
        <f>(IF(G127='base para costos'!$G$3,'base para costos'!$H$3)+IF(G127='base para costos'!$G$4,'base para costos'!$H$4)+IF(G127='base para costos'!$G$5,'base para costos'!$H$5)+IF(G127='base para costos'!$G$6,'base para costos'!$H$6)+IF(G127='base para costos'!$G$7,'base para costos'!$H$7)+IF(G127='base para costos'!$G$8,'base para costos'!$H$8)+IF(G127='base para costos'!$G$9,'base para costos'!$H$9)+IF(G127='base para costos'!$G$10,'base para costos'!$H$10)+IF(G127='base para costos'!$G$11,'base para costos'!$H$11))</f>
        <v>0</v>
      </c>
      <c r="I127" s="132">
        <f>(C127/(('base para costos'!$J$3-D127)/100))</f>
        <v>16734.453608247422</v>
      </c>
      <c r="J127" s="133">
        <f>(C127/(('base para costos'!$J$3-D127)/100-(0.08)))</f>
        <v>18238.674157303372</v>
      </c>
      <c r="K127" s="157">
        <f t="shared" si="16"/>
        <v>29.139999999999997</v>
      </c>
      <c r="L127" s="134"/>
      <c r="M127" s="134">
        <v>6655</v>
      </c>
      <c r="N127" s="135">
        <f t="shared" si="17"/>
        <v>29562.73355913068</v>
      </c>
      <c r="O127" s="142" t="s">
        <v>73</v>
      </c>
      <c r="P127" s="147" t="s">
        <v>72</v>
      </c>
    </row>
    <row r="128" spans="1:16" s="136" customFormat="1" ht="12">
      <c r="A128" s="140" t="s">
        <v>560</v>
      </c>
      <c r="B128" s="25" t="s">
        <v>561</v>
      </c>
      <c r="C128" s="141">
        <v>18700.009999999998</v>
      </c>
      <c r="D128" s="137">
        <v>3</v>
      </c>
      <c r="E128" s="130">
        <v>14</v>
      </c>
      <c r="F128" s="131">
        <f t="shared" si="15"/>
        <v>16.939999999999998</v>
      </c>
      <c r="G128" s="147" t="s">
        <v>905</v>
      </c>
      <c r="H128" s="130">
        <f>(IF(G128='base para costos'!$G$3,'base para costos'!$H$3)+IF(G128='base para costos'!$G$4,'base para costos'!$H$4)+IF(G128='base para costos'!$G$5,'base para costos'!$H$5)+IF(G128='base para costos'!$G$6,'base para costos'!$H$6)+IF(G128='base para costos'!$G$7,'base para costos'!$H$7)+IF(G128='base para costos'!$G$8,'base para costos'!$H$8)+IF(G128='base para costos'!$G$9,'base para costos'!$H$9)+IF(G128='base para costos'!$G$10,'base para costos'!$H$10)+IF(G128='base para costos'!$G$11,'base para costos'!$H$11))</f>
        <v>0</v>
      </c>
      <c r="I128" s="132">
        <f>(C128/(('base para costos'!$J$3-D128)/100))</f>
        <v>19278.360824742267</v>
      </c>
      <c r="J128" s="133">
        <f>(C128/(('base para costos'!$J$3-D128)/100-(0.08)))</f>
        <v>21011.247191011233</v>
      </c>
      <c r="K128" s="157">
        <f t="shared" si="16"/>
        <v>29.139999999999997</v>
      </c>
      <c r="L128" s="134"/>
      <c r="M128" s="134">
        <f t="shared" ref="M128:M152" si="23">L128*1.21</f>
        <v>0</v>
      </c>
      <c r="N128" s="135">
        <f t="shared" si="17"/>
        <v>26390.079029071407</v>
      </c>
      <c r="O128" s="142" t="s">
        <v>265</v>
      </c>
      <c r="P128" s="147" t="s">
        <v>72</v>
      </c>
    </row>
    <row r="129" spans="1:16" s="136" customFormat="1" ht="12">
      <c r="A129" s="140" t="s">
        <v>433</v>
      </c>
      <c r="B129" s="25" t="s">
        <v>434</v>
      </c>
      <c r="C129" s="141">
        <v>18451.8</v>
      </c>
      <c r="D129" s="137">
        <v>3</v>
      </c>
      <c r="E129" s="130">
        <v>14</v>
      </c>
      <c r="F129" s="131">
        <f t="shared" si="15"/>
        <v>16.939999999999998</v>
      </c>
      <c r="G129" s="147" t="s">
        <v>905</v>
      </c>
      <c r="H129" s="130">
        <f>(IF(G129='base para costos'!$G$3,'base para costos'!$H$3)+IF(G129='base para costos'!$G$4,'base para costos'!$H$4)+IF(G129='base para costos'!$G$5,'base para costos'!$H$5)+IF(G129='base para costos'!$G$6,'base para costos'!$H$6)+IF(G129='base para costos'!$G$7,'base para costos'!$H$7)+IF(G129='base para costos'!$G$8,'base para costos'!$H$8)+IF(G129='base para costos'!$G$9,'base para costos'!$H$9)+IF(G129='base para costos'!$G$10,'base para costos'!$H$10)+IF(G129='base para costos'!$G$11,'base para costos'!$H$11))</f>
        <v>0</v>
      </c>
      <c r="I129" s="132">
        <f>(C129/(('base para costos'!$J$3-D129)/100))</f>
        <v>19022.474226804123</v>
      </c>
      <c r="J129" s="133">
        <f>(C129/(('base para costos'!$J$3-D129)/100-(0.08)))</f>
        <v>20732.359550561796</v>
      </c>
      <c r="K129" s="157">
        <f t="shared" si="16"/>
        <v>29.139999999999997</v>
      </c>
      <c r="L129" s="134"/>
      <c r="M129" s="134">
        <f t="shared" si="23"/>
        <v>0</v>
      </c>
      <c r="N129" s="135">
        <f t="shared" si="17"/>
        <v>26039.796782387806</v>
      </c>
      <c r="O129" s="142" t="s">
        <v>73</v>
      </c>
      <c r="P129" s="147" t="s">
        <v>72</v>
      </c>
    </row>
    <row r="130" spans="1:16" s="136" customFormat="1" ht="12">
      <c r="A130" s="140" t="s">
        <v>435</v>
      </c>
      <c r="B130" s="25" t="s">
        <v>436</v>
      </c>
      <c r="C130" s="141">
        <v>18451.8</v>
      </c>
      <c r="D130" s="137">
        <v>3</v>
      </c>
      <c r="E130" s="130">
        <v>14</v>
      </c>
      <c r="F130" s="131">
        <f t="shared" si="15"/>
        <v>16.939999999999998</v>
      </c>
      <c r="G130" s="147" t="s">
        <v>905</v>
      </c>
      <c r="H130" s="130">
        <f>(IF(G130='base para costos'!$G$3,'base para costos'!$H$3)+IF(G130='base para costos'!$G$4,'base para costos'!$H$4)+IF(G130='base para costos'!$G$5,'base para costos'!$H$5)+IF(G130='base para costos'!$G$6,'base para costos'!$H$6)+IF(G130='base para costos'!$G$7,'base para costos'!$H$7)+IF(G130='base para costos'!$G$8,'base para costos'!$H$8)+IF(G130='base para costos'!$G$9,'base para costos'!$H$9)+IF(G130='base para costos'!$G$10,'base para costos'!$H$10)+IF(G130='base para costos'!$G$11,'base para costos'!$H$11))</f>
        <v>0</v>
      </c>
      <c r="I130" s="132">
        <f>(C130/(('base para costos'!$J$3-D130)/100))</f>
        <v>19022.474226804123</v>
      </c>
      <c r="J130" s="133">
        <f>(C130/(('base para costos'!$J$3-D130)/100-(0.08)))</f>
        <v>20732.359550561796</v>
      </c>
      <c r="K130" s="157">
        <f t="shared" si="16"/>
        <v>29.139999999999997</v>
      </c>
      <c r="L130" s="134"/>
      <c r="M130" s="134">
        <f t="shared" si="23"/>
        <v>0</v>
      </c>
      <c r="N130" s="135">
        <f t="shared" si="17"/>
        <v>26039.796782387806</v>
      </c>
      <c r="O130" s="142" t="s">
        <v>73</v>
      </c>
      <c r="P130" s="147" t="s">
        <v>72</v>
      </c>
    </row>
    <row r="131" spans="1:16" s="136" customFormat="1" ht="12">
      <c r="A131" s="140" t="s">
        <v>458</v>
      </c>
      <c r="B131" s="25" t="s">
        <v>459</v>
      </c>
      <c r="C131" s="141">
        <v>33149.99</v>
      </c>
      <c r="D131" s="137">
        <v>3</v>
      </c>
      <c r="E131" s="130">
        <v>14</v>
      </c>
      <c r="F131" s="131">
        <f t="shared" si="15"/>
        <v>16.939999999999998</v>
      </c>
      <c r="G131" s="147" t="s">
        <v>905</v>
      </c>
      <c r="H131" s="130">
        <f>(IF(G131='base para costos'!$G$3,'base para costos'!$H$3)+IF(G131='base para costos'!$G$4,'base para costos'!$H$4)+IF(G131='base para costos'!$G$5,'base para costos'!$H$5)+IF(G131='base para costos'!$G$6,'base para costos'!$H$6)+IF(G131='base para costos'!$G$7,'base para costos'!$H$7)+IF(G131='base para costos'!$G$8,'base para costos'!$H$8)+IF(G131='base para costos'!$G$9,'base para costos'!$H$9)+IF(G131='base para costos'!$G$10,'base para costos'!$H$10)+IF(G131='base para costos'!$G$11,'base para costos'!$H$11))</f>
        <v>0</v>
      </c>
      <c r="I131" s="132">
        <f>(C131/(('base para costos'!$J$3-D131)/100))</f>
        <v>34175.247422680412</v>
      </c>
      <c r="J131" s="133">
        <f>(C131/(('base para costos'!$J$3-D131)/100-(0.08)))</f>
        <v>37247.179775280892</v>
      </c>
      <c r="K131" s="157">
        <f t="shared" si="16"/>
        <v>29.139999999999997</v>
      </c>
      <c r="L131" s="134"/>
      <c r="M131" s="134">
        <f t="shared" si="23"/>
        <v>0</v>
      </c>
      <c r="N131" s="135">
        <f t="shared" si="17"/>
        <v>46782.373694609087</v>
      </c>
      <c r="O131" s="142" t="s">
        <v>265</v>
      </c>
      <c r="P131" s="147" t="s">
        <v>72</v>
      </c>
    </row>
    <row r="132" spans="1:16" s="136" customFormat="1" ht="12">
      <c r="A132" s="140" t="s">
        <v>521</v>
      </c>
      <c r="B132" s="25" t="s">
        <v>522</v>
      </c>
      <c r="C132" s="141">
        <v>23164.17</v>
      </c>
      <c r="D132" s="137">
        <v>3</v>
      </c>
      <c r="E132" s="130">
        <v>14.15</v>
      </c>
      <c r="F132" s="131">
        <f t="shared" si="15"/>
        <v>17.121500000000001</v>
      </c>
      <c r="G132" s="147" t="s">
        <v>905</v>
      </c>
      <c r="H132" s="130">
        <f>(IF(G132='base para costos'!$G$3,'base para costos'!$H$3)+IF(G132='base para costos'!$G$4,'base para costos'!$H$4)+IF(G132='base para costos'!$G$5,'base para costos'!$H$5)+IF(G132='base para costos'!$G$6,'base para costos'!$H$6)+IF(G132='base para costos'!$G$7,'base para costos'!$H$7)+IF(G132='base para costos'!$G$8,'base para costos'!$H$8)+IF(G132='base para costos'!$G$9,'base para costos'!$H$9)+IF(G132='base para costos'!$G$10,'base para costos'!$H$10)+IF(G132='base para costos'!$G$11,'base para costos'!$H$11))</f>
        <v>0</v>
      </c>
      <c r="I132" s="132">
        <f>(C132/(('base para costos'!$J$3-D132)/100))</f>
        <v>23880.587628865978</v>
      </c>
      <c r="J132" s="133">
        <f>(C132/(('base para costos'!$J$3-D132)/100-(0.08)))</f>
        <v>26027.157303370783</v>
      </c>
      <c r="K132" s="157">
        <f t="shared" si="16"/>
        <v>29.3215</v>
      </c>
      <c r="L132" s="134"/>
      <c r="M132" s="134">
        <f t="shared" si="23"/>
        <v>0</v>
      </c>
      <c r="N132" s="135">
        <f t="shared" si="17"/>
        <v>32773.9977503767</v>
      </c>
      <c r="O132" s="142" t="s">
        <v>122</v>
      </c>
      <c r="P132" s="147" t="s">
        <v>28</v>
      </c>
    </row>
    <row r="133" spans="1:16" s="136" customFormat="1" ht="12">
      <c r="A133" s="140" t="s">
        <v>161</v>
      </c>
      <c r="B133" s="25" t="s">
        <v>162</v>
      </c>
      <c r="C133" s="141">
        <v>47600.75</v>
      </c>
      <c r="D133" s="137">
        <v>3</v>
      </c>
      <c r="E133" s="130">
        <v>14.15</v>
      </c>
      <c r="F133" s="131">
        <f t="shared" si="15"/>
        <v>17.121500000000001</v>
      </c>
      <c r="G133" s="147" t="s">
        <v>905</v>
      </c>
      <c r="H133" s="130">
        <f t="shared" ref="H133:H166" si="24">(IF(G133=$G$3,$H$3)+IF(G133=$G$4,$H$4)+IF(G133=$G$5,$H$5)+IF(G133=$G$6,$H$6)+IF(G133=$G$7,$H$7)+IF(G133=$G$8,$H$8)+IF(G133=$G$9,$H$9)+IF(G133=$G$10,$H$10)+IF(G133=$G$11,$H$11))</f>
        <v>0</v>
      </c>
      <c r="I133" s="132">
        <f t="shared" ref="I133:I166" si="25">(C133/(($J$3-D133)/100))</f>
        <v>49072.938144329899</v>
      </c>
      <c r="J133" s="133">
        <f t="shared" ref="J133:J166" si="26">(C133/(($J$3-D133)/100-(0.08)))</f>
        <v>53483.988764044945</v>
      </c>
      <c r="K133" s="157">
        <f t="shared" si="16"/>
        <v>29.3215</v>
      </c>
      <c r="L133" s="134">
        <v>9165.99</v>
      </c>
      <c r="M133" s="134">
        <f t="shared" si="23"/>
        <v>11090.847899999999</v>
      </c>
      <c r="N133" s="135">
        <f t="shared" si="17"/>
        <v>78439.122127664697</v>
      </c>
      <c r="O133" s="142" t="s">
        <v>163</v>
      </c>
      <c r="P133" s="147" t="s">
        <v>28</v>
      </c>
    </row>
    <row r="134" spans="1:16" s="136" customFormat="1" ht="14.4">
      <c r="A134" s="140" t="s">
        <v>26</v>
      </c>
      <c r="B134" s="168" t="s">
        <v>1143</v>
      </c>
      <c r="C134" s="141">
        <v>114286</v>
      </c>
      <c r="D134" s="137">
        <v>3</v>
      </c>
      <c r="E134" s="130">
        <v>14.15</v>
      </c>
      <c r="F134" s="131">
        <f t="shared" si="15"/>
        <v>17.121500000000001</v>
      </c>
      <c r="G134" s="147" t="s">
        <v>905</v>
      </c>
      <c r="H134" s="130">
        <f t="shared" si="24"/>
        <v>0</v>
      </c>
      <c r="I134" s="132">
        <f t="shared" si="25"/>
        <v>117820.61855670104</v>
      </c>
      <c r="J134" s="133">
        <f t="shared" si="26"/>
        <v>128411.23595505618</v>
      </c>
      <c r="K134" s="157">
        <f t="shared" si="16"/>
        <v>29.3215</v>
      </c>
      <c r="L134" s="134">
        <v>8200</v>
      </c>
      <c r="M134" s="134">
        <v>9899.49</v>
      </c>
      <c r="N134" s="135">
        <f t="shared" si="17"/>
        <v>171597.88484425956</v>
      </c>
      <c r="O134" s="142" t="s">
        <v>29</v>
      </c>
      <c r="P134" s="147" t="s">
        <v>28</v>
      </c>
    </row>
    <row r="135" spans="1:16" s="136" customFormat="1" ht="12">
      <c r="A135" s="22" t="s">
        <v>120</v>
      </c>
      <c r="B135" s="100" t="s">
        <v>121</v>
      </c>
      <c r="C135" s="24">
        <v>48935.22</v>
      </c>
      <c r="D135" s="103">
        <v>3</v>
      </c>
      <c r="E135" s="102">
        <v>14.15</v>
      </c>
      <c r="F135" s="3">
        <f t="shared" si="15"/>
        <v>17.121500000000001</v>
      </c>
      <c r="G135" s="101" t="s">
        <v>1198</v>
      </c>
      <c r="H135" s="102">
        <f t="shared" si="24"/>
        <v>0</v>
      </c>
      <c r="I135" s="1">
        <f t="shared" si="25"/>
        <v>50448.680412371134</v>
      </c>
      <c r="J135" s="2">
        <f t="shared" si="26"/>
        <v>54983.393258426964</v>
      </c>
      <c r="K135" s="17">
        <f t="shared" si="16"/>
        <v>29.3215</v>
      </c>
      <c r="L135" s="19">
        <v>4800</v>
      </c>
      <c r="M135" s="19">
        <f t="shared" si="23"/>
        <v>5808</v>
      </c>
      <c r="N135" s="13">
        <f t="shared" si="17"/>
        <v>75044.359005921186</v>
      </c>
      <c r="O135" s="317" t="s">
        <v>122</v>
      </c>
      <c r="P135" s="101" t="s">
        <v>28</v>
      </c>
    </row>
    <row r="136" spans="1:16" s="136" customFormat="1" ht="12">
      <c r="A136" s="140" t="s">
        <v>247</v>
      </c>
      <c r="B136" s="25" t="s">
        <v>248</v>
      </c>
      <c r="C136" s="141">
        <v>204765.57</v>
      </c>
      <c r="D136" s="137">
        <v>3</v>
      </c>
      <c r="E136" s="130">
        <v>14.15</v>
      </c>
      <c r="F136" s="131">
        <f t="shared" si="15"/>
        <v>17.121500000000001</v>
      </c>
      <c r="G136" s="147" t="s">
        <v>905</v>
      </c>
      <c r="H136" s="130">
        <f t="shared" si="24"/>
        <v>0</v>
      </c>
      <c r="I136" s="132">
        <f t="shared" si="25"/>
        <v>211098.5257731959</v>
      </c>
      <c r="J136" s="133">
        <f t="shared" si="26"/>
        <v>230073.67415730338</v>
      </c>
      <c r="K136" s="157">
        <f t="shared" si="16"/>
        <v>29.3215</v>
      </c>
      <c r="L136" s="134"/>
      <c r="M136" s="134">
        <f t="shared" si="23"/>
        <v>0</v>
      </c>
      <c r="N136" s="135">
        <f t="shared" si="17"/>
        <v>289714.08561302238</v>
      </c>
      <c r="O136" s="142" t="s">
        <v>29</v>
      </c>
      <c r="P136" s="147" t="s">
        <v>28</v>
      </c>
    </row>
    <row r="137" spans="1:16" s="136" customFormat="1" ht="12">
      <c r="A137" s="136" t="s">
        <v>1056</v>
      </c>
      <c r="B137" s="136" t="s">
        <v>1057</v>
      </c>
      <c r="C137" s="128">
        <v>103545</v>
      </c>
      <c r="D137" s="137">
        <v>20</v>
      </c>
      <c r="E137" s="130">
        <v>14.15</v>
      </c>
      <c r="F137" s="131">
        <f t="shared" si="15"/>
        <v>17.121500000000001</v>
      </c>
      <c r="G137" s="147" t="s">
        <v>905</v>
      </c>
      <c r="H137" s="130">
        <f t="shared" si="24"/>
        <v>0</v>
      </c>
      <c r="I137" s="132">
        <f t="shared" si="25"/>
        <v>129431.25</v>
      </c>
      <c r="J137" s="133">
        <f t="shared" si="26"/>
        <v>143812.49999999997</v>
      </c>
      <c r="K137" s="157">
        <f t="shared" si="16"/>
        <v>46.3215</v>
      </c>
      <c r="L137" s="134">
        <v>9165.99</v>
      </c>
      <c r="M137" s="134">
        <f t="shared" si="23"/>
        <v>11090.847899999999</v>
      </c>
      <c r="N137" s="135">
        <f t="shared" si="17"/>
        <v>203989.30817739226</v>
      </c>
      <c r="O137" s="136" t="s">
        <v>29</v>
      </c>
      <c r="P137" s="136" t="s">
        <v>28</v>
      </c>
    </row>
    <row r="138" spans="1:16" s="410" customFormat="1" ht="13.8">
      <c r="A138" s="188" t="s">
        <v>1325</v>
      </c>
      <c r="B138" s="188" t="s">
        <v>1324</v>
      </c>
      <c r="C138" s="334">
        <v>397580</v>
      </c>
      <c r="D138" s="189">
        <v>3</v>
      </c>
      <c r="E138" s="118">
        <v>14.15</v>
      </c>
      <c r="F138" s="119">
        <f t="shared" si="15"/>
        <v>17.121500000000001</v>
      </c>
      <c r="G138" s="120" t="s">
        <v>1245</v>
      </c>
      <c r="H138" s="118">
        <f t="shared" si="24"/>
        <v>4.84</v>
      </c>
      <c r="I138" s="121">
        <f t="shared" si="25"/>
        <v>409876.28865979385</v>
      </c>
      <c r="J138" s="122">
        <f t="shared" si="26"/>
        <v>446719.10112359549</v>
      </c>
      <c r="K138" s="152">
        <f t="shared" si="16"/>
        <v>34.161500000000004</v>
      </c>
      <c r="L138" s="123"/>
      <c r="M138" s="123">
        <v>27758</v>
      </c>
      <c r="N138" s="124">
        <f t="shared" si="17"/>
        <v>631629.5948874898</v>
      </c>
      <c r="O138" s="410" t="s">
        <v>1101</v>
      </c>
      <c r="P138" s="410" t="s">
        <v>1313</v>
      </c>
    </row>
    <row r="139" spans="1:16" ht="13.8">
      <c r="A139" s="21" t="s">
        <v>1323</v>
      </c>
      <c r="B139" s="21" t="s">
        <v>1322</v>
      </c>
      <c r="C139" s="169">
        <v>583494</v>
      </c>
      <c r="D139" s="129">
        <v>3</v>
      </c>
      <c r="E139" s="130">
        <v>14.15</v>
      </c>
      <c r="F139" s="3">
        <f t="shared" si="15"/>
        <v>17.121500000000001</v>
      </c>
      <c r="G139" s="147" t="s">
        <v>1310</v>
      </c>
      <c r="H139" s="102">
        <f t="shared" si="24"/>
        <v>19.965</v>
      </c>
      <c r="I139" s="1">
        <f t="shared" si="25"/>
        <v>601540.20618556708</v>
      </c>
      <c r="J139" s="2">
        <f t="shared" si="26"/>
        <v>655611.23595505615</v>
      </c>
      <c r="K139" s="17">
        <f t="shared" si="16"/>
        <v>49.286500000000004</v>
      </c>
      <c r="L139" s="19"/>
      <c r="M139" s="19">
        <f t="shared" si="23"/>
        <v>0</v>
      </c>
      <c r="N139" s="13">
        <f t="shared" si="17"/>
        <v>1150569.3750184863</v>
      </c>
      <c r="O139" s="110" t="s">
        <v>1101</v>
      </c>
      <c r="P139" s="110" t="s">
        <v>113</v>
      </c>
    </row>
    <row r="140" spans="1:16" ht="13.8">
      <c r="A140" s="21" t="s">
        <v>1321</v>
      </c>
      <c r="B140" s="21" t="s">
        <v>1320</v>
      </c>
      <c r="C140" s="169">
        <v>604712</v>
      </c>
      <c r="D140" s="129">
        <v>3</v>
      </c>
      <c r="E140" s="130">
        <v>14.15</v>
      </c>
      <c r="F140" s="3">
        <f t="shared" si="15"/>
        <v>17.121500000000001</v>
      </c>
      <c r="G140" s="147" t="s">
        <v>905</v>
      </c>
      <c r="H140" s="102">
        <f t="shared" si="24"/>
        <v>0</v>
      </c>
      <c r="I140" s="1">
        <f t="shared" si="25"/>
        <v>623414.43298969069</v>
      </c>
      <c r="J140" s="2">
        <f t="shared" si="26"/>
        <v>679451.68539325846</v>
      </c>
      <c r="K140" s="17">
        <f t="shared" si="16"/>
        <v>29.3215</v>
      </c>
      <c r="L140" s="19"/>
      <c r="M140" s="19">
        <f t="shared" si="23"/>
        <v>0</v>
      </c>
      <c r="N140" s="13">
        <f t="shared" si="17"/>
        <v>855581.25879864453</v>
      </c>
      <c r="O140" s="110" t="s">
        <v>1101</v>
      </c>
      <c r="P140" s="110" t="s">
        <v>113</v>
      </c>
    </row>
    <row r="141" spans="1:16" s="136" customFormat="1" ht="12">
      <c r="A141" s="136" t="s">
        <v>1104</v>
      </c>
      <c r="B141" s="136" t="s">
        <v>1105</v>
      </c>
      <c r="C141" s="128">
        <v>737519.54</v>
      </c>
      <c r="D141" s="129">
        <v>3</v>
      </c>
      <c r="E141" s="130">
        <v>14.15</v>
      </c>
      <c r="F141" s="131">
        <f t="shared" si="15"/>
        <v>17.121500000000001</v>
      </c>
      <c r="G141" s="147" t="s">
        <v>905</v>
      </c>
      <c r="H141" s="130">
        <f t="shared" si="24"/>
        <v>0</v>
      </c>
      <c r="I141" s="132">
        <f t="shared" si="25"/>
        <v>760329.42268041242</v>
      </c>
      <c r="J141" s="133">
        <f t="shared" si="26"/>
        <v>828673.64044943824</v>
      </c>
      <c r="K141" s="157">
        <f t="shared" si="16"/>
        <v>29.3215</v>
      </c>
      <c r="L141" s="134"/>
      <c r="M141" s="134">
        <f t="shared" si="23"/>
        <v>0</v>
      </c>
      <c r="N141" s="135">
        <f t="shared" si="17"/>
        <v>1043484.9918999413</v>
      </c>
      <c r="O141" s="136" t="s">
        <v>15</v>
      </c>
      <c r="P141" s="136" t="s">
        <v>113</v>
      </c>
    </row>
    <row r="142" spans="1:16" s="136" customFormat="1" ht="12">
      <c r="A142" s="22" t="s">
        <v>111</v>
      </c>
      <c r="B142" s="100" t="s">
        <v>112</v>
      </c>
      <c r="C142" s="24">
        <v>850000</v>
      </c>
      <c r="D142" s="103">
        <v>3</v>
      </c>
      <c r="E142" s="102">
        <v>14.15</v>
      </c>
      <c r="F142" s="3">
        <f t="shared" si="15"/>
        <v>17.121500000000001</v>
      </c>
      <c r="G142" s="101" t="s">
        <v>905</v>
      </c>
      <c r="H142" s="102">
        <f t="shared" si="24"/>
        <v>0</v>
      </c>
      <c r="I142" s="1">
        <f t="shared" si="25"/>
        <v>876288.65979381441</v>
      </c>
      <c r="J142" s="2">
        <f t="shared" si="26"/>
        <v>955056.17977528088</v>
      </c>
      <c r="K142" s="17">
        <f t="shared" si="16"/>
        <v>29.3215</v>
      </c>
      <c r="L142" s="19"/>
      <c r="M142" s="19">
        <f t="shared" si="23"/>
        <v>0</v>
      </c>
      <c r="N142" s="13">
        <f t="shared" si="17"/>
        <v>1202628.805082168</v>
      </c>
      <c r="O142" s="317" t="s">
        <v>15</v>
      </c>
      <c r="P142" s="101" t="s">
        <v>113</v>
      </c>
    </row>
    <row r="143" spans="1:16" ht="13.8">
      <c r="A143" s="139" t="s">
        <v>1170</v>
      </c>
      <c r="B143" s="139" t="s">
        <v>1171</v>
      </c>
      <c r="C143" s="338">
        <v>17504.45</v>
      </c>
      <c r="D143" s="99">
        <v>3</v>
      </c>
      <c r="E143" s="102">
        <v>14.15</v>
      </c>
      <c r="F143" s="3">
        <f t="shared" si="15"/>
        <v>17.121500000000001</v>
      </c>
      <c r="G143" s="101" t="s">
        <v>904</v>
      </c>
      <c r="H143" s="102">
        <f t="shared" si="24"/>
        <v>0</v>
      </c>
      <c r="I143" s="1">
        <f t="shared" si="25"/>
        <v>18045.824742268043</v>
      </c>
      <c r="J143" s="2">
        <f t="shared" si="26"/>
        <v>19667.921348314609</v>
      </c>
      <c r="K143" s="17">
        <f t="shared" si="16"/>
        <v>29.3215</v>
      </c>
      <c r="L143" s="19">
        <v>2000</v>
      </c>
      <c r="M143" s="19">
        <f t="shared" si="23"/>
        <v>2420</v>
      </c>
      <c r="N143" s="13">
        <f t="shared" si="17"/>
        <v>27186.300926024182</v>
      </c>
      <c r="O143" s="110" t="s">
        <v>1174</v>
      </c>
      <c r="P143" s="110" t="s">
        <v>28</v>
      </c>
    </row>
    <row r="144" spans="1:16" s="136" customFormat="1" ht="13.2">
      <c r="A144" s="163" t="s">
        <v>1156</v>
      </c>
      <c r="B144" s="163" t="s">
        <v>1155</v>
      </c>
      <c r="C144" s="138">
        <v>116696.23</v>
      </c>
      <c r="D144" s="129">
        <v>3</v>
      </c>
      <c r="E144" s="130">
        <v>14.5</v>
      </c>
      <c r="F144" s="131">
        <f t="shared" ref="F144:F210" si="27">E144*1.21</f>
        <v>17.544999999999998</v>
      </c>
      <c r="G144" s="147" t="s">
        <v>905</v>
      </c>
      <c r="H144" s="130">
        <f t="shared" si="24"/>
        <v>0</v>
      </c>
      <c r="I144" s="132">
        <f t="shared" si="25"/>
        <v>120305.39175257731</v>
      </c>
      <c r="J144" s="133">
        <f t="shared" si="26"/>
        <v>131119.35955056178</v>
      </c>
      <c r="K144" s="157">
        <f t="shared" ref="K144:K210" si="28">(D144+8+1.2)+(F144+H144)</f>
        <v>29.744999999999997</v>
      </c>
      <c r="L144" s="134">
        <v>12441.49</v>
      </c>
      <c r="M144" s="134">
        <f t="shared" si="23"/>
        <v>15054.202899999998</v>
      </c>
      <c r="N144" s="135">
        <f t="shared" ref="N144:N210" si="29">C144/((100-K144)/100)+M144</f>
        <v>181158.01045818091</v>
      </c>
      <c r="O144" s="136" t="s">
        <v>155</v>
      </c>
      <c r="P144" s="136" t="s">
        <v>1173</v>
      </c>
    </row>
    <row r="145" spans="1:16" s="136" customFormat="1" ht="13.2">
      <c r="A145" s="163" t="s">
        <v>1154</v>
      </c>
      <c r="B145" s="163" t="s">
        <v>1157</v>
      </c>
      <c r="C145" s="138">
        <v>114526.31</v>
      </c>
      <c r="D145" s="129">
        <v>3</v>
      </c>
      <c r="E145" s="130">
        <v>14.5</v>
      </c>
      <c r="F145" s="131">
        <f t="shared" si="27"/>
        <v>17.544999999999998</v>
      </c>
      <c r="G145" s="147" t="s">
        <v>905</v>
      </c>
      <c r="H145" s="130">
        <f t="shared" si="24"/>
        <v>0</v>
      </c>
      <c r="I145" s="132">
        <f t="shared" si="25"/>
        <v>118068.36082474227</v>
      </c>
      <c r="J145" s="133">
        <f t="shared" si="26"/>
        <v>128681.24719101124</v>
      </c>
      <c r="K145" s="157">
        <f t="shared" si="28"/>
        <v>29.744999999999997</v>
      </c>
      <c r="L145" s="134">
        <v>12441.49</v>
      </c>
      <c r="M145" s="134">
        <f t="shared" si="23"/>
        <v>15054.202899999998</v>
      </c>
      <c r="N145" s="135">
        <f t="shared" si="29"/>
        <v>178069.37619727422</v>
      </c>
      <c r="O145" s="136" t="s">
        <v>155</v>
      </c>
      <c r="P145" s="136" t="s">
        <v>1173</v>
      </c>
    </row>
    <row r="146" spans="1:16" s="136" customFormat="1" ht="13.2">
      <c r="A146" s="163" t="s">
        <v>1158</v>
      </c>
      <c r="B146" s="163" t="s">
        <v>1159</v>
      </c>
      <c r="C146" s="138">
        <v>114526.31</v>
      </c>
      <c r="D146" s="129">
        <v>3</v>
      </c>
      <c r="E146" s="130">
        <v>14.5</v>
      </c>
      <c r="F146" s="131">
        <f t="shared" si="27"/>
        <v>17.544999999999998</v>
      </c>
      <c r="G146" s="147" t="s">
        <v>905</v>
      </c>
      <c r="H146" s="130">
        <f t="shared" si="24"/>
        <v>0</v>
      </c>
      <c r="I146" s="132">
        <f t="shared" si="25"/>
        <v>118068.36082474227</v>
      </c>
      <c r="J146" s="133">
        <f t="shared" si="26"/>
        <v>128681.24719101124</v>
      </c>
      <c r="K146" s="157">
        <f t="shared" si="28"/>
        <v>29.744999999999997</v>
      </c>
      <c r="L146" s="134">
        <v>12441.49</v>
      </c>
      <c r="M146" s="134">
        <f t="shared" si="23"/>
        <v>15054.202899999998</v>
      </c>
      <c r="N146" s="135">
        <f t="shared" si="29"/>
        <v>178069.37619727422</v>
      </c>
      <c r="O146" s="136" t="s">
        <v>155</v>
      </c>
      <c r="P146" s="136" t="s">
        <v>1173</v>
      </c>
    </row>
    <row r="147" spans="1:16" s="136" customFormat="1" ht="12">
      <c r="A147" s="140" t="s">
        <v>182</v>
      </c>
      <c r="B147" s="25" t="s">
        <v>183</v>
      </c>
      <c r="C147" s="141">
        <v>14076</v>
      </c>
      <c r="D147" s="137">
        <v>3</v>
      </c>
      <c r="E147" s="130">
        <v>13.5</v>
      </c>
      <c r="F147" s="131">
        <f t="shared" si="27"/>
        <v>16.335000000000001</v>
      </c>
      <c r="G147" s="147" t="s">
        <v>905</v>
      </c>
      <c r="H147" s="130">
        <f t="shared" si="24"/>
        <v>0</v>
      </c>
      <c r="I147" s="132">
        <f t="shared" si="25"/>
        <v>14511.340206185567</v>
      </c>
      <c r="J147" s="133">
        <f t="shared" si="26"/>
        <v>15815.730337078652</v>
      </c>
      <c r="K147" s="157">
        <f t="shared" si="28"/>
        <v>28.535</v>
      </c>
      <c r="L147" s="134"/>
      <c r="M147" s="134">
        <f t="shared" si="23"/>
        <v>0</v>
      </c>
      <c r="N147" s="135">
        <f t="shared" si="29"/>
        <v>19696.3548590219</v>
      </c>
      <c r="O147" s="142" t="s">
        <v>185</v>
      </c>
      <c r="P147" s="147" t="s">
        <v>184</v>
      </c>
    </row>
    <row r="148" spans="1:16" ht="13.8">
      <c r="A148" s="21" t="s">
        <v>1208</v>
      </c>
      <c r="B148" s="173" t="s">
        <v>1205</v>
      </c>
      <c r="C148" s="169">
        <v>12584.7</v>
      </c>
      <c r="D148" s="129">
        <v>3</v>
      </c>
      <c r="E148" s="130">
        <v>13.15</v>
      </c>
      <c r="F148" s="3">
        <f t="shared" si="27"/>
        <v>15.9115</v>
      </c>
      <c r="G148" s="147" t="s">
        <v>1311</v>
      </c>
      <c r="H148" s="102">
        <f t="shared" si="24"/>
        <v>25.41</v>
      </c>
      <c r="I148" s="1">
        <f t="shared" si="25"/>
        <v>12973.917525773197</v>
      </c>
      <c r="J148" s="2">
        <f t="shared" si="26"/>
        <v>14140.112359550563</v>
      </c>
      <c r="K148" s="17">
        <f t="shared" si="28"/>
        <v>53.521500000000003</v>
      </c>
      <c r="L148" s="19">
        <v>4800</v>
      </c>
      <c r="M148" s="19">
        <f t="shared" si="23"/>
        <v>5808</v>
      </c>
      <c r="N148" s="124">
        <f t="shared" si="29"/>
        <v>32884.390158890674</v>
      </c>
      <c r="O148" s="110" t="s">
        <v>155</v>
      </c>
      <c r="P148" s="110" t="s">
        <v>184</v>
      </c>
    </row>
    <row r="149" spans="1:16" ht="14.4">
      <c r="A149" s="167" t="s">
        <v>1210</v>
      </c>
      <c r="B149" s="173" t="s">
        <v>1209</v>
      </c>
      <c r="C149" s="169">
        <v>30040.89</v>
      </c>
      <c r="D149" s="129">
        <v>10</v>
      </c>
      <c r="E149" s="130">
        <v>13.15</v>
      </c>
      <c r="F149" s="3">
        <f t="shared" si="27"/>
        <v>15.9115</v>
      </c>
      <c r="G149" s="147" t="s">
        <v>905</v>
      </c>
      <c r="H149" s="102">
        <f t="shared" si="24"/>
        <v>0</v>
      </c>
      <c r="I149" s="1">
        <f t="shared" si="25"/>
        <v>33378.766666666663</v>
      </c>
      <c r="J149" s="2">
        <f t="shared" si="26"/>
        <v>36635.231707317071</v>
      </c>
      <c r="K149" s="17">
        <f t="shared" si="28"/>
        <v>35.111499999999999</v>
      </c>
      <c r="L149" s="19">
        <v>5000</v>
      </c>
      <c r="M149" s="19">
        <f t="shared" si="23"/>
        <v>6050</v>
      </c>
      <c r="N149" s="124">
        <f t="shared" si="29"/>
        <v>52346.169583208124</v>
      </c>
      <c r="O149" s="110" t="s">
        <v>155</v>
      </c>
      <c r="P149" s="110" t="s">
        <v>184</v>
      </c>
    </row>
    <row r="150" spans="1:16" ht="13.8">
      <c r="A150" s="21" t="s">
        <v>1207</v>
      </c>
      <c r="B150" s="173" t="s">
        <v>1206</v>
      </c>
      <c r="C150" s="169">
        <v>11722.78</v>
      </c>
      <c r="D150" s="129">
        <v>3</v>
      </c>
      <c r="E150" s="130">
        <v>16</v>
      </c>
      <c r="F150" s="3">
        <f t="shared" si="27"/>
        <v>19.36</v>
      </c>
      <c r="G150" s="147" t="s">
        <v>1245</v>
      </c>
      <c r="H150" s="102">
        <f t="shared" si="24"/>
        <v>4.84</v>
      </c>
      <c r="I150" s="1">
        <f t="shared" si="25"/>
        <v>12085.340206185569</v>
      </c>
      <c r="J150" s="2">
        <f t="shared" si="26"/>
        <v>13171.662921348316</v>
      </c>
      <c r="K150" s="17">
        <f t="shared" si="28"/>
        <v>36.4</v>
      </c>
      <c r="L150" s="19">
        <v>1653</v>
      </c>
      <c r="M150" s="19">
        <v>2000</v>
      </c>
      <c r="N150" s="135">
        <f t="shared" si="29"/>
        <v>20432.044025157233</v>
      </c>
      <c r="O150" s="110" t="s">
        <v>155</v>
      </c>
      <c r="P150" s="110" t="s">
        <v>583</v>
      </c>
    </row>
    <row r="151" spans="1:16" s="136" customFormat="1" ht="14.4">
      <c r="A151" s="174" t="s">
        <v>1212</v>
      </c>
      <c r="B151" s="175" t="s">
        <v>1211</v>
      </c>
      <c r="C151" s="169">
        <v>26793.23</v>
      </c>
      <c r="D151" s="129">
        <v>3</v>
      </c>
      <c r="E151" s="130">
        <v>13.15</v>
      </c>
      <c r="F151" s="131">
        <f t="shared" si="27"/>
        <v>15.9115</v>
      </c>
      <c r="G151" s="147" t="s">
        <v>905</v>
      </c>
      <c r="H151" s="130">
        <f t="shared" si="24"/>
        <v>0</v>
      </c>
      <c r="I151" s="132">
        <f t="shared" si="25"/>
        <v>27621.886597938144</v>
      </c>
      <c r="J151" s="133">
        <f t="shared" si="26"/>
        <v>30104.752808988764</v>
      </c>
      <c r="K151" s="157">
        <f t="shared" si="28"/>
        <v>28.111499999999999</v>
      </c>
      <c r="L151" s="134">
        <v>4900</v>
      </c>
      <c r="M151" s="134">
        <f t="shared" si="23"/>
        <v>5929</v>
      </c>
      <c r="N151" s="124">
        <f t="shared" si="29"/>
        <v>43199.537012178589</v>
      </c>
      <c r="O151" s="136" t="s">
        <v>155</v>
      </c>
      <c r="P151" s="136" t="s">
        <v>184</v>
      </c>
    </row>
    <row r="152" spans="1:16" s="136" customFormat="1" ht="14.4">
      <c r="A152" s="174" t="s">
        <v>1214</v>
      </c>
      <c r="B152" s="175" t="s">
        <v>1213</v>
      </c>
      <c r="C152" s="169">
        <v>16157.13</v>
      </c>
      <c r="D152" s="129">
        <v>3</v>
      </c>
      <c r="E152" s="130">
        <v>15.5</v>
      </c>
      <c r="F152" s="131">
        <f t="shared" si="27"/>
        <v>18.754999999999999</v>
      </c>
      <c r="G152" s="147" t="s">
        <v>905</v>
      </c>
      <c r="H152" s="130">
        <f t="shared" si="24"/>
        <v>0</v>
      </c>
      <c r="I152" s="132">
        <f t="shared" si="25"/>
        <v>16656.83505154639</v>
      </c>
      <c r="J152" s="133">
        <f t="shared" si="26"/>
        <v>18154.078651685391</v>
      </c>
      <c r="K152" s="157">
        <f t="shared" si="28"/>
        <v>30.954999999999998</v>
      </c>
      <c r="L152" s="134"/>
      <c r="M152" s="134">
        <f t="shared" si="23"/>
        <v>0</v>
      </c>
      <c r="N152" s="135">
        <f t="shared" si="29"/>
        <v>23400.868998479251</v>
      </c>
      <c r="O152" s="136" t="s">
        <v>155</v>
      </c>
      <c r="P152" s="136" t="s">
        <v>413</v>
      </c>
    </row>
    <row r="153" spans="1:16" s="136" customFormat="1" ht="14.4">
      <c r="A153" s="174" t="s">
        <v>1219</v>
      </c>
      <c r="B153" s="175" t="s">
        <v>1215</v>
      </c>
      <c r="C153" s="169">
        <v>13802.57</v>
      </c>
      <c r="D153" s="129">
        <v>3</v>
      </c>
      <c r="E153" s="130">
        <v>15.5</v>
      </c>
      <c r="F153" s="131">
        <f t="shared" si="27"/>
        <v>18.754999999999999</v>
      </c>
      <c r="G153" s="147" t="s">
        <v>1488</v>
      </c>
      <c r="H153" s="130">
        <f t="shared" si="24"/>
        <v>0</v>
      </c>
      <c r="I153" s="132">
        <f t="shared" si="25"/>
        <v>14229.453608247422</v>
      </c>
      <c r="J153" s="133">
        <f t="shared" si="26"/>
        <v>15508.505617977527</v>
      </c>
      <c r="K153" s="157">
        <f t="shared" si="28"/>
        <v>30.954999999999998</v>
      </c>
      <c r="L153" s="134"/>
      <c r="M153" s="134">
        <v>0</v>
      </c>
      <c r="N153" s="135">
        <f t="shared" si="29"/>
        <v>19990.68723296401</v>
      </c>
      <c r="O153" s="136" t="s">
        <v>155</v>
      </c>
      <c r="P153" s="136" t="s">
        <v>413</v>
      </c>
    </row>
    <row r="154" spans="1:16" s="136" customFormat="1" ht="14.4">
      <c r="A154" s="174" t="s">
        <v>1220</v>
      </c>
      <c r="B154" s="175" t="s">
        <v>1216</v>
      </c>
      <c r="C154" s="169">
        <v>13802.57</v>
      </c>
      <c r="D154" s="129">
        <v>3</v>
      </c>
      <c r="E154" s="130">
        <v>15.5</v>
      </c>
      <c r="F154" s="131">
        <f t="shared" si="27"/>
        <v>18.754999999999999</v>
      </c>
      <c r="G154" s="147" t="s">
        <v>1488</v>
      </c>
      <c r="H154" s="130">
        <f t="shared" si="24"/>
        <v>0</v>
      </c>
      <c r="I154" s="132">
        <f t="shared" si="25"/>
        <v>14229.453608247422</v>
      </c>
      <c r="J154" s="133">
        <f t="shared" si="26"/>
        <v>15508.505617977527</v>
      </c>
      <c r="K154" s="157">
        <f t="shared" si="28"/>
        <v>30.954999999999998</v>
      </c>
      <c r="L154" s="134"/>
      <c r="M154" s="134">
        <v>5238</v>
      </c>
      <c r="N154" s="135">
        <f t="shared" si="29"/>
        <v>25228.68723296401</v>
      </c>
      <c r="O154" s="136" t="s">
        <v>155</v>
      </c>
      <c r="P154" s="136" t="s">
        <v>413</v>
      </c>
    </row>
    <row r="155" spans="1:16" s="136" customFormat="1" ht="14.4">
      <c r="A155" s="174" t="s">
        <v>1221</v>
      </c>
      <c r="B155" s="175" t="s">
        <v>1217</v>
      </c>
      <c r="C155" s="169">
        <v>13802.57</v>
      </c>
      <c r="D155" s="129">
        <v>3</v>
      </c>
      <c r="E155" s="130">
        <v>15.5</v>
      </c>
      <c r="F155" s="131">
        <f t="shared" si="27"/>
        <v>18.754999999999999</v>
      </c>
      <c r="G155" s="147" t="s">
        <v>1488</v>
      </c>
      <c r="H155" s="130">
        <f t="shared" si="24"/>
        <v>0</v>
      </c>
      <c r="I155" s="132">
        <f t="shared" si="25"/>
        <v>14229.453608247422</v>
      </c>
      <c r="J155" s="133">
        <f t="shared" si="26"/>
        <v>15508.505617977527</v>
      </c>
      <c r="K155" s="157">
        <f t="shared" si="28"/>
        <v>30.954999999999998</v>
      </c>
      <c r="L155" s="134"/>
      <c r="M155" s="134">
        <v>5238</v>
      </c>
      <c r="N155" s="135">
        <f t="shared" si="29"/>
        <v>25228.68723296401</v>
      </c>
      <c r="O155" s="136" t="s">
        <v>155</v>
      </c>
      <c r="P155" s="136" t="s">
        <v>413</v>
      </c>
    </row>
    <row r="156" spans="1:16" ht="13.8">
      <c r="A156" s="166" t="s">
        <v>1202</v>
      </c>
      <c r="B156" s="173" t="s">
        <v>1218</v>
      </c>
      <c r="C156" s="169">
        <v>113668.24</v>
      </c>
      <c r="D156" s="129">
        <v>3</v>
      </c>
      <c r="E156" s="130">
        <v>13.65</v>
      </c>
      <c r="F156" s="3">
        <f t="shared" si="27"/>
        <v>16.516500000000001</v>
      </c>
      <c r="G156" s="147" t="s">
        <v>905</v>
      </c>
      <c r="H156" s="102">
        <f t="shared" si="24"/>
        <v>0</v>
      </c>
      <c r="I156" s="1">
        <f t="shared" si="25"/>
        <v>117183.7525773196</v>
      </c>
      <c r="J156" s="2">
        <f t="shared" si="26"/>
        <v>127717.12359550562</v>
      </c>
      <c r="K156" s="17">
        <f t="shared" si="28"/>
        <v>28.7165</v>
      </c>
      <c r="L156" s="19">
        <v>4870</v>
      </c>
      <c r="M156" s="19">
        <f>L156*1.21</f>
        <v>5892.7</v>
      </c>
      <c r="N156" s="13">
        <f t="shared" si="29"/>
        <v>165352.09803741402</v>
      </c>
      <c r="O156" s="110" t="s">
        <v>155</v>
      </c>
      <c r="P156" s="110" t="s">
        <v>558</v>
      </c>
    </row>
    <row r="157" spans="1:16" s="433" customFormat="1" ht="13.8">
      <c r="A157" s="188" t="s">
        <v>1359</v>
      </c>
      <c r="B157" s="188" t="s">
        <v>1447</v>
      </c>
      <c r="C157" s="334">
        <v>186991</v>
      </c>
      <c r="D157" s="189">
        <v>3</v>
      </c>
      <c r="E157" s="118">
        <v>12.15</v>
      </c>
      <c r="F157" s="119">
        <f t="shared" si="27"/>
        <v>14.701499999999999</v>
      </c>
      <c r="G157" s="120" t="s">
        <v>1309</v>
      </c>
      <c r="H157" s="118">
        <f t="shared" si="24"/>
        <v>14.398999999999999</v>
      </c>
      <c r="I157" s="121">
        <f t="shared" si="25"/>
        <v>192774.22680412373</v>
      </c>
      <c r="J157" s="122">
        <f t="shared" si="26"/>
        <v>210102.24719101124</v>
      </c>
      <c r="K157" s="152">
        <f t="shared" si="28"/>
        <v>41.3005</v>
      </c>
      <c r="L157" s="123"/>
      <c r="M157" s="123">
        <v>11000</v>
      </c>
      <c r="N157" s="124">
        <f t="shared" si="29"/>
        <v>329556.376119047</v>
      </c>
      <c r="O157" s="433" t="s">
        <v>1478</v>
      </c>
      <c r="P157" s="433" t="s">
        <v>10</v>
      </c>
    </row>
    <row r="158" spans="1:16" s="136" customFormat="1" ht="13.8">
      <c r="A158" s="21" t="s">
        <v>1513</v>
      </c>
      <c r="B158" s="21" t="s">
        <v>1516</v>
      </c>
      <c r="C158" s="371">
        <v>279240</v>
      </c>
      <c r="D158" s="129">
        <v>3</v>
      </c>
      <c r="E158" s="130">
        <v>12.15</v>
      </c>
      <c r="F158" s="131">
        <f>E158*1.21</f>
        <v>14.701499999999999</v>
      </c>
      <c r="G158" s="147" t="s">
        <v>905</v>
      </c>
      <c r="H158" s="130">
        <f>(IF(G158=$G$3,$H$3)+IF(G158=$G$4,$H$4)+IF(G158=$G$5,$H$5)+IF(G158=$G$6,$H$6)+IF(G158=$G$7,$H$7)+IF(G158=$G$8,$H$8)+IF(G158=$G$9,$H$9)+IF(G158=$G$10,$H$10)+IF(G158=$G$11,$H$11))</f>
        <v>0</v>
      </c>
      <c r="I158" s="132">
        <f>(C158/(($J$3-D158)/100))</f>
        <v>287876.28865979385</v>
      </c>
      <c r="J158" s="133">
        <f>(C158/(($J$3-D158)/100-(0.08)))</f>
        <v>313752.80898876407</v>
      </c>
      <c r="K158" s="157">
        <f>(D158+8+1.2)+(F158+H158)</f>
        <v>26.901499999999999</v>
      </c>
      <c r="L158" s="134"/>
      <c r="M158" s="134">
        <v>0</v>
      </c>
      <c r="N158" s="135">
        <f>C158/((100-K158)/100)+M158</f>
        <v>382005.10270388587</v>
      </c>
      <c r="O158" s="136" t="s">
        <v>1478</v>
      </c>
    </row>
    <row r="159" spans="1:16" s="435" customFormat="1" ht="13.8">
      <c r="A159" s="188" t="s">
        <v>1360</v>
      </c>
      <c r="B159" s="188" t="s">
        <v>1446</v>
      </c>
      <c r="C159" s="334">
        <v>373306</v>
      </c>
      <c r="D159" s="189">
        <v>3</v>
      </c>
      <c r="E159" s="118">
        <v>12.15</v>
      </c>
      <c r="F159" s="119">
        <f>E159*1.21</f>
        <v>14.701499999999999</v>
      </c>
      <c r="G159" s="120" t="s">
        <v>1309</v>
      </c>
      <c r="H159" s="118">
        <f>(IF(G159=$G$3,$H$3)+IF(G159=$G$4,$H$4)+IF(G159=$G$5,$H$5)+IF(G159=$G$6,$H$6)+IF(G159=$G$7,$H$7)+IF(G159=$G$8,$H$8)+IF(G159=$G$9,$H$9)+IF(G159=$G$10,$H$10)+IF(G159=$G$11,$H$11))</f>
        <v>14.398999999999999</v>
      </c>
      <c r="I159" s="121">
        <f>(C159/(($J$3-D159)/100))</f>
        <v>384851.54639175261</v>
      </c>
      <c r="J159" s="122">
        <f>(C159/(($J$3-D159)/100-(0.08)))</f>
        <v>419444.94382022473</v>
      </c>
      <c r="K159" s="152">
        <f>(D159+8+1.2)+(F159+H159)</f>
        <v>41.3005</v>
      </c>
      <c r="L159" s="123">
        <v>18700</v>
      </c>
      <c r="M159" s="123">
        <v>22412</v>
      </c>
      <c r="N159" s="124">
        <f>C159/((100-K159)/100)+M159</f>
        <v>658373.12403001729</v>
      </c>
      <c r="O159" s="435" t="s">
        <v>1478</v>
      </c>
      <c r="P159" s="435" t="s">
        <v>10</v>
      </c>
    </row>
    <row r="160" spans="1:16" s="136" customFormat="1" ht="13.8">
      <c r="A160" s="21" t="s">
        <v>1514</v>
      </c>
      <c r="B160" s="21" t="s">
        <v>1517</v>
      </c>
      <c r="C160" s="371">
        <v>489400</v>
      </c>
      <c r="D160" s="129">
        <v>3</v>
      </c>
      <c r="E160" s="130">
        <v>12.15</v>
      </c>
      <c r="F160" s="131">
        <f>E160*1.21</f>
        <v>14.701499999999999</v>
      </c>
      <c r="G160" s="147" t="s">
        <v>905</v>
      </c>
      <c r="H160" s="130">
        <f>(IF(G160=$G$3,$H$3)+IF(G160=$G$4,$H$4)+IF(G160=$G$5,$H$5)+IF(G160=$G$6,$H$6)+IF(G160=$G$7,$H$7)+IF(G160=$G$8,$H$8)+IF(G160=$G$9,$H$9)+IF(G160=$G$10,$H$10)+IF(G160=$G$11,$H$11))</f>
        <v>0</v>
      </c>
      <c r="I160" s="132">
        <f>(C160/(($J$3-D160)/100))</f>
        <v>504536.08247422683</v>
      </c>
      <c r="J160" s="133">
        <f>(C160/(($J$3-D160)/100-(0.08)))</f>
        <v>549887.64044943824</v>
      </c>
      <c r="K160" s="157">
        <f>(D160+8+1.2)+(F160+H160)</f>
        <v>26.901499999999999</v>
      </c>
      <c r="L160" s="134"/>
      <c r="M160" s="134"/>
      <c r="N160" s="135">
        <f>C160/((100-K160)/100)+M160</f>
        <v>669507.58223492955</v>
      </c>
      <c r="O160" s="136" t="s">
        <v>1478</v>
      </c>
    </row>
    <row r="161" spans="1:16" s="136" customFormat="1" ht="12">
      <c r="A161" s="388" t="s">
        <v>1246</v>
      </c>
      <c r="B161" s="389" t="s">
        <v>1247</v>
      </c>
      <c r="C161" s="316">
        <v>201600</v>
      </c>
      <c r="D161" s="129">
        <v>3</v>
      </c>
      <c r="E161" s="130">
        <v>12.15</v>
      </c>
      <c r="F161" s="131">
        <f t="shared" si="27"/>
        <v>14.701499999999999</v>
      </c>
      <c r="G161" s="147" t="s">
        <v>1309</v>
      </c>
      <c r="H161" s="130">
        <f t="shared" si="24"/>
        <v>14.398999999999999</v>
      </c>
      <c r="I161" s="132">
        <f t="shared" si="25"/>
        <v>207835.05154639177</v>
      </c>
      <c r="J161" s="133">
        <f t="shared" si="26"/>
        <v>226516.85393258426</v>
      </c>
      <c r="K161" s="157">
        <f t="shared" si="28"/>
        <v>41.3005</v>
      </c>
      <c r="L161" s="134">
        <v>9500</v>
      </c>
      <c r="M161" s="134">
        <f>L161*1.21</f>
        <v>11495</v>
      </c>
      <c r="N161" s="135">
        <f t="shared" si="29"/>
        <v>354939.15199448034</v>
      </c>
      <c r="O161" s="136" t="s">
        <v>1169</v>
      </c>
      <c r="P161" s="136" t="s">
        <v>10</v>
      </c>
    </row>
    <row r="162" spans="1:16" s="136" customFormat="1" ht="13.8">
      <c r="A162" s="387" t="s">
        <v>1177</v>
      </c>
      <c r="B162" s="387" t="s">
        <v>1178</v>
      </c>
      <c r="C162" s="390">
        <v>351739.5</v>
      </c>
      <c r="D162" s="129">
        <v>3</v>
      </c>
      <c r="E162" s="130">
        <v>12.15</v>
      </c>
      <c r="F162" s="131">
        <f t="shared" si="27"/>
        <v>14.701499999999999</v>
      </c>
      <c r="G162" s="147" t="s">
        <v>905</v>
      </c>
      <c r="H162" s="130">
        <f t="shared" si="24"/>
        <v>0</v>
      </c>
      <c r="I162" s="132">
        <f t="shared" si="25"/>
        <v>362618.04123711342</v>
      </c>
      <c r="J162" s="133">
        <f t="shared" si="26"/>
        <v>395212.92134831462</v>
      </c>
      <c r="K162" s="157">
        <f t="shared" si="28"/>
        <v>26.901499999999999</v>
      </c>
      <c r="L162" s="134">
        <v>12300</v>
      </c>
      <c r="M162" s="134">
        <f>L162*1.21</f>
        <v>14883</v>
      </c>
      <c r="N162" s="135">
        <f t="shared" si="29"/>
        <v>496068.66044446878</v>
      </c>
      <c r="O162" s="136" t="s">
        <v>1141</v>
      </c>
      <c r="P162" s="136" t="s">
        <v>10</v>
      </c>
    </row>
    <row r="163" spans="1:16" s="136" customFormat="1" ht="12">
      <c r="A163" s="148" t="s">
        <v>1167</v>
      </c>
      <c r="B163" s="127" t="s">
        <v>1168</v>
      </c>
      <c r="C163" s="165">
        <v>247200</v>
      </c>
      <c r="D163" s="129">
        <v>3</v>
      </c>
      <c r="E163" s="130">
        <v>12.15</v>
      </c>
      <c r="F163" s="131">
        <f t="shared" si="27"/>
        <v>14.701499999999999</v>
      </c>
      <c r="G163" s="147" t="s">
        <v>1308</v>
      </c>
      <c r="H163" s="130">
        <f t="shared" si="24"/>
        <v>8.9540000000000006</v>
      </c>
      <c r="I163" s="132">
        <f t="shared" si="25"/>
        <v>254845.36082474227</v>
      </c>
      <c r="J163" s="133">
        <f t="shared" si="26"/>
        <v>277752.80898876407</v>
      </c>
      <c r="K163" s="157">
        <f t="shared" si="28"/>
        <v>35.855499999999999</v>
      </c>
      <c r="L163" s="134"/>
      <c r="M163" s="398">
        <v>11000</v>
      </c>
      <c r="N163" s="135">
        <f t="shared" si="29"/>
        <v>396379.88447957352</v>
      </c>
      <c r="O163" s="136" t="s">
        <v>1169</v>
      </c>
      <c r="P163" s="136" t="s">
        <v>10</v>
      </c>
    </row>
    <row r="164" spans="1:16" s="136" customFormat="1" ht="12">
      <c r="A164" s="374" t="s">
        <v>1129</v>
      </c>
      <c r="B164" s="374" t="s">
        <v>1130</v>
      </c>
      <c r="C164" s="390">
        <v>201600</v>
      </c>
      <c r="D164" s="129">
        <v>5</v>
      </c>
      <c r="E164" s="130">
        <v>12.15</v>
      </c>
      <c r="F164" s="131">
        <f t="shared" si="27"/>
        <v>14.701499999999999</v>
      </c>
      <c r="G164" s="147" t="s">
        <v>1309</v>
      </c>
      <c r="H164" s="130">
        <f t="shared" si="24"/>
        <v>14.398999999999999</v>
      </c>
      <c r="I164" s="132">
        <f t="shared" si="25"/>
        <v>212210.5263157895</v>
      </c>
      <c r="J164" s="133">
        <f t="shared" si="26"/>
        <v>231724.13793103449</v>
      </c>
      <c r="K164" s="157">
        <f t="shared" si="28"/>
        <v>43.3005</v>
      </c>
      <c r="L164" s="134">
        <v>9500</v>
      </c>
      <c r="M164" s="134">
        <f t="shared" ref="M164:M169" si="30">L164*1.21</f>
        <v>11495</v>
      </c>
      <c r="N164" s="135">
        <f t="shared" si="29"/>
        <v>367053.69099374773</v>
      </c>
      <c r="O164" s="136" t="s">
        <v>1141</v>
      </c>
      <c r="P164" s="136" t="s">
        <v>10</v>
      </c>
    </row>
    <row r="165" spans="1:16" s="136" customFormat="1" ht="12">
      <c r="A165" s="140" t="s">
        <v>8</v>
      </c>
      <c r="B165" s="374" t="s">
        <v>9</v>
      </c>
      <c r="C165" s="141">
        <v>425239.5</v>
      </c>
      <c r="D165" s="137">
        <v>10</v>
      </c>
      <c r="E165" s="130">
        <v>12.15</v>
      </c>
      <c r="F165" s="131">
        <f t="shared" si="27"/>
        <v>14.701499999999999</v>
      </c>
      <c r="G165" s="147" t="s">
        <v>1296</v>
      </c>
      <c r="H165" s="130">
        <f t="shared" si="24"/>
        <v>15.1008</v>
      </c>
      <c r="I165" s="132">
        <f t="shared" si="25"/>
        <v>472488.33333333331</v>
      </c>
      <c r="J165" s="133">
        <f t="shared" si="26"/>
        <v>518584.75609756092</v>
      </c>
      <c r="K165" s="157">
        <f t="shared" si="28"/>
        <v>49.002299999999998</v>
      </c>
      <c r="L165" s="134">
        <v>19710.990000000002</v>
      </c>
      <c r="M165" s="134">
        <f t="shared" si="30"/>
        <v>23850.297900000001</v>
      </c>
      <c r="N165" s="135">
        <f t="shared" si="29"/>
        <v>857690.84365010238</v>
      </c>
      <c r="O165" s="142" t="s">
        <v>11</v>
      </c>
      <c r="P165" s="147" t="s">
        <v>10</v>
      </c>
    </row>
    <row r="166" spans="1:16" s="136" customFormat="1" ht="12">
      <c r="A166" s="374" t="s">
        <v>1121</v>
      </c>
      <c r="B166" s="374" t="s">
        <v>1122</v>
      </c>
      <c r="C166" s="390">
        <v>377989.5</v>
      </c>
      <c r="D166" s="129">
        <v>3</v>
      </c>
      <c r="E166" s="130">
        <v>12.15</v>
      </c>
      <c r="F166" s="131">
        <f t="shared" si="27"/>
        <v>14.701499999999999</v>
      </c>
      <c r="G166" s="147" t="s">
        <v>905</v>
      </c>
      <c r="H166" s="130">
        <f t="shared" si="24"/>
        <v>0</v>
      </c>
      <c r="I166" s="132">
        <f t="shared" si="25"/>
        <v>389679.89690721652</v>
      </c>
      <c r="J166" s="133">
        <f t="shared" si="26"/>
        <v>424707.30337078648</v>
      </c>
      <c r="K166" s="157">
        <f t="shared" si="28"/>
        <v>26.901499999999999</v>
      </c>
      <c r="L166" s="134">
        <v>21681</v>
      </c>
      <c r="M166" s="134">
        <f t="shared" si="30"/>
        <v>26234.01</v>
      </c>
      <c r="N166" s="135">
        <f t="shared" si="29"/>
        <v>543330.12004329776</v>
      </c>
      <c r="O166" s="136" t="s">
        <v>1035</v>
      </c>
      <c r="P166" s="136" t="s">
        <v>10</v>
      </c>
    </row>
    <row r="167" spans="1:16" s="136" customFormat="1" ht="12">
      <c r="A167" s="374" t="s">
        <v>1111</v>
      </c>
      <c r="B167" s="374" t="s">
        <v>1112</v>
      </c>
      <c r="C167" s="390">
        <v>482989.5</v>
      </c>
      <c r="D167" s="129">
        <v>4</v>
      </c>
      <c r="E167" s="130">
        <v>12.15</v>
      </c>
      <c r="F167" s="131">
        <f t="shared" si="27"/>
        <v>14.701499999999999</v>
      </c>
      <c r="G167" s="147" t="s">
        <v>905</v>
      </c>
      <c r="H167" s="130">
        <f t="shared" ref="H167:H191" si="31">(IF(G167=$G$3,$H$3)+IF(G167=$G$4,$H$4)+IF(G167=$G$5,$H$5)+IF(G167=$G$6,$H$6)+IF(G167=$G$7,$H$7)+IF(G167=$G$8,$H$8)+IF(G167=$G$9,$H$9)+IF(G167=$G$10,$H$10)+IF(G167=$G$11,$H$11))</f>
        <v>0</v>
      </c>
      <c r="I167" s="132">
        <f t="shared" ref="I167:I191" si="32">(C167/(($J$3-D167)/100))</f>
        <v>503114.0625</v>
      </c>
      <c r="J167" s="133">
        <f t="shared" ref="J167:J191" si="33">(C167/(($J$3-D167)/100-(0.08)))</f>
        <v>548851.70454545459</v>
      </c>
      <c r="K167" s="157">
        <f t="shared" si="28"/>
        <v>27.901499999999999</v>
      </c>
      <c r="L167" s="134">
        <v>7700</v>
      </c>
      <c r="M167" s="134">
        <f t="shared" si="30"/>
        <v>9317</v>
      </c>
      <c r="N167" s="135">
        <f t="shared" si="29"/>
        <v>679219.28645533544</v>
      </c>
      <c r="O167" s="136" t="s">
        <v>1035</v>
      </c>
      <c r="P167" s="136" t="s">
        <v>10</v>
      </c>
    </row>
    <row r="168" spans="1:16" s="136" customFormat="1" ht="12">
      <c r="A168" s="374" t="s">
        <v>1113</v>
      </c>
      <c r="B168" s="374" t="s">
        <v>1114</v>
      </c>
      <c r="C168" s="390">
        <v>419989.5</v>
      </c>
      <c r="D168" s="129">
        <v>3</v>
      </c>
      <c r="E168" s="130">
        <v>12.15</v>
      </c>
      <c r="F168" s="131">
        <f t="shared" si="27"/>
        <v>14.701499999999999</v>
      </c>
      <c r="G168" s="147" t="s">
        <v>905</v>
      </c>
      <c r="H168" s="130">
        <f t="shared" si="31"/>
        <v>0</v>
      </c>
      <c r="I168" s="132">
        <f t="shared" si="32"/>
        <v>432978.86597938143</v>
      </c>
      <c r="J168" s="133">
        <f t="shared" si="33"/>
        <v>471898.31460674159</v>
      </c>
      <c r="K168" s="157">
        <f t="shared" si="28"/>
        <v>26.901499999999999</v>
      </c>
      <c r="L168" s="134">
        <v>20374</v>
      </c>
      <c r="M168" s="134">
        <f t="shared" si="30"/>
        <v>24652.54</v>
      </c>
      <c r="N168" s="135">
        <f t="shared" si="29"/>
        <v>599205.36940142419</v>
      </c>
      <c r="O168" s="136" t="s">
        <v>1140</v>
      </c>
      <c r="P168" s="136" t="s">
        <v>10</v>
      </c>
    </row>
    <row r="169" spans="1:16" s="136" customFormat="1" ht="12">
      <c r="A169" s="136" t="s">
        <v>1090</v>
      </c>
      <c r="B169" s="136" t="s">
        <v>1091</v>
      </c>
      <c r="C169" s="128">
        <v>240450</v>
      </c>
      <c r="D169" s="137">
        <v>3</v>
      </c>
      <c r="E169" s="130">
        <v>12.15</v>
      </c>
      <c r="F169" s="131">
        <f t="shared" si="27"/>
        <v>14.701499999999999</v>
      </c>
      <c r="G169" s="147" t="s">
        <v>1295</v>
      </c>
      <c r="H169" s="130">
        <f t="shared" si="31"/>
        <v>7.9255000000000004</v>
      </c>
      <c r="I169" s="132">
        <f t="shared" si="32"/>
        <v>247886.59793814435</v>
      </c>
      <c r="J169" s="133">
        <f t="shared" si="33"/>
        <v>270168.53932584269</v>
      </c>
      <c r="K169" s="157">
        <f t="shared" si="28"/>
        <v>34.826999999999998</v>
      </c>
      <c r="L169" s="134">
        <v>18500</v>
      </c>
      <c r="M169" s="134">
        <f t="shared" si="30"/>
        <v>22385</v>
      </c>
      <c r="N169" s="135">
        <f t="shared" si="29"/>
        <v>391326.12592638051</v>
      </c>
      <c r="O169" s="136" t="s">
        <v>1035</v>
      </c>
      <c r="P169" s="136" t="s">
        <v>10</v>
      </c>
    </row>
    <row r="170" spans="1:16" s="136" customFormat="1" ht="12">
      <c r="A170" s="136" t="s">
        <v>990</v>
      </c>
      <c r="B170" s="136" t="s">
        <v>991</v>
      </c>
      <c r="C170" s="128">
        <v>229950</v>
      </c>
      <c r="D170" s="137">
        <v>3</v>
      </c>
      <c r="E170" s="130">
        <v>12.15</v>
      </c>
      <c r="F170" s="131">
        <f t="shared" si="27"/>
        <v>14.701499999999999</v>
      </c>
      <c r="G170" s="147" t="s">
        <v>905</v>
      </c>
      <c r="H170" s="130">
        <f t="shared" si="31"/>
        <v>0</v>
      </c>
      <c r="I170" s="132">
        <f t="shared" si="32"/>
        <v>237061.8556701031</v>
      </c>
      <c r="J170" s="133">
        <f t="shared" si="33"/>
        <v>258370.78651685393</v>
      </c>
      <c r="K170" s="157">
        <f t="shared" si="28"/>
        <v>26.901499999999999</v>
      </c>
      <c r="L170" s="134">
        <v>9000</v>
      </c>
      <c r="M170" s="134">
        <v>11200</v>
      </c>
      <c r="N170" s="135">
        <f t="shared" si="29"/>
        <v>325775.53848574182</v>
      </c>
      <c r="O170" s="374" t="s">
        <v>1035</v>
      </c>
      <c r="P170" s="136" t="s">
        <v>10</v>
      </c>
    </row>
    <row r="171" spans="1:16" s="136" customFormat="1" ht="12">
      <c r="A171" s="136" t="s">
        <v>992</v>
      </c>
      <c r="B171" s="136" t="s">
        <v>993</v>
      </c>
      <c r="C171" s="128">
        <v>341145</v>
      </c>
      <c r="D171" s="137">
        <v>2.5</v>
      </c>
      <c r="E171" s="130">
        <v>12.15</v>
      </c>
      <c r="F171" s="131">
        <f t="shared" si="27"/>
        <v>14.701499999999999</v>
      </c>
      <c r="G171" s="147" t="s">
        <v>905</v>
      </c>
      <c r="H171" s="130">
        <f t="shared" si="31"/>
        <v>0</v>
      </c>
      <c r="I171" s="132">
        <f t="shared" si="32"/>
        <v>349892.30769230769</v>
      </c>
      <c r="J171" s="133">
        <f t="shared" si="33"/>
        <v>381167.59776536311</v>
      </c>
      <c r="K171" s="157">
        <f t="shared" si="28"/>
        <v>26.401499999999999</v>
      </c>
      <c r="L171" s="134">
        <v>14844</v>
      </c>
      <c r="M171" s="134">
        <f t="shared" ref="M171:M178" si="34">L171*1.21</f>
        <v>17961.239999999998</v>
      </c>
      <c r="N171" s="135">
        <f t="shared" si="29"/>
        <v>481482.9150341379</v>
      </c>
      <c r="O171" s="374" t="s">
        <v>1034</v>
      </c>
      <c r="P171" s="136" t="s">
        <v>10</v>
      </c>
    </row>
    <row r="172" spans="1:16" s="136" customFormat="1" ht="12">
      <c r="A172" s="136" t="s">
        <v>994</v>
      </c>
      <c r="B172" s="136" t="s">
        <v>995</v>
      </c>
      <c r="C172" s="128">
        <v>839895</v>
      </c>
      <c r="D172" s="137">
        <v>10</v>
      </c>
      <c r="E172" s="130">
        <v>12.15</v>
      </c>
      <c r="F172" s="131">
        <f t="shared" si="27"/>
        <v>14.701499999999999</v>
      </c>
      <c r="G172" s="147" t="s">
        <v>905</v>
      </c>
      <c r="H172" s="130">
        <f t="shared" si="31"/>
        <v>0</v>
      </c>
      <c r="I172" s="132">
        <f t="shared" si="32"/>
        <v>933216.66666666663</v>
      </c>
      <c r="J172" s="133">
        <f t="shared" si="33"/>
        <v>1024262.1951219512</v>
      </c>
      <c r="K172" s="157">
        <f t="shared" si="28"/>
        <v>33.901499999999999</v>
      </c>
      <c r="L172" s="134">
        <v>28000</v>
      </c>
      <c r="M172" s="134">
        <f t="shared" si="34"/>
        <v>33880</v>
      </c>
      <c r="N172" s="135">
        <f t="shared" si="29"/>
        <v>1304551.8004190715</v>
      </c>
      <c r="O172" s="374" t="s">
        <v>1035</v>
      </c>
      <c r="P172" s="136" t="s">
        <v>10</v>
      </c>
    </row>
    <row r="173" spans="1:16" s="136" customFormat="1" ht="12">
      <c r="A173" s="136" t="s">
        <v>1009</v>
      </c>
      <c r="B173" s="136" t="s">
        <v>1010</v>
      </c>
      <c r="C173" s="128">
        <v>440895</v>
      </c>
      <c r="D173" s="137">
        <v>3</v>
      </c>
      <c r="E173" s="130">
        <v>12.15</v>
      </c>
      <c r="F173" s="131">
        <f t="shared" si="27"/>
        <v>14.701499999999999</v>
      </c>
      <c r="G173" s="147" t="s">
        <v>905</v>
      </c>
      <c r="H173" s="130">
        <f t="shared" si="31"/>
        <v>0</v>
      </c>
      <c r="I173" s="132">
        <f t="shared" si="32"/>
        <v>454530.92783505155</v>
      </c>
      <c r="J173" s="133">
        <f t="shared" si="33"/>
        <v>495387.64044943819</v>
      </c>
      <c r="K173" s="157">
        <f t="shared" si="28"/>
        <v>26.901499999999999</v>
      </c>
      <c r="L173" s="134">
        <v>18600</v>
      </c>
      <c r="M173" s="134">
        <v>22411.49</v>
      </c>
      <c r="N173" s="135">
        <f t="shared" si="29"/>
        <v>625563.40146193153</v>
      </c>
      <c r="O173" s="136" t="s">
        <v>946</v>
      </c>
      <c r="P173" s="136" t="s">
        <v>10</v>
      </c>
    </row>
    <row r="174" spans="1:16" s="399" customFormat="1" ht="12">
      <c r="A174" s="399" t="s">
        <v>1014</v>
      </c>
      <c r="B174" s="399" t="s">
        <v>1015</v>
      </c>
      <c r="C174" s="400">
        <v>178214.39999999999</v>
      </c>
      <c r="D174" s="401">
        <v>3</v>
      </c>
      <c r="E174" s="402">
        <v>12.15</v>
      </c>
      <c r="F174" s="403">
        <f t="shared" si="27"/>
        <v>14.701499999999999</v>
      </c>
      <c r="G174" s="404" t="s">
        <v>1309</v>
      </c>
      <c r="H174" s="402">
        <f t="shared" si="31"/>
        <v>14.398999999999999</v>
      </c>
      <c r="I174" s="405">
        <f t="shared" si="32"/>
        <v>183726.18556701031</v>
      </c>
      <c r="J174" s="405">
        <f t="shared" si="33"/>
        <v>200240.89887640448</v>
      </c>
      <c r="K174" s="406">
        <f t="shared" si="28"/>
        <v>41.3005</v>
      </c>
      <c r="L174" s="407"/>
      <c r="M174" s="407">
        <f t="shared" si="34"/>
        <v>0</v>
      </c>
      <c r="N174" s="405">
        <f t="shared" si="29"/>
        <v>303604.63036312058</v>
      </c>
      <c r="O174" s="399" t="s">
        <v>1034</v>
      </c>
      <c r="P174" s="399" t="s">
        <v>10</v>
      </c>
    </row>
    <row r="175" spans="1:16" s="136" customFormat="1" ht="12">
      <c r="A175" s="374" t="s">
        <v>932</v>
      </c>
      <c r="B175" s="374" t="s">
        <v>945</v>
      </c>
      <c r="C175" s="128">
        <v>346395</v>
      </c>
      <c r="D175" s="137">
        <v>8</v>
      </c>
      <c r="E175" s="130">
        <v>12.15</v>
      </c>
      <c r="F175" s="131">
        <f t="shared" si="27"/>
        <v>14.701499999999999</v>
      </c>
      <c r="G175" s="147" t="s">
        <v>905</v>
      </c>
      <c r="H175" s="130">
        <f t="shared" si="31"/>
        <v>0</v>
      </c>
      <c r="I175" s="132">
        <f t="shared" si="32"/>
        <v>376516.30434782605</v>
      </c>
      <c r="J175" s="133">
        <f t="shared" si="33"/>
        <v>412374.99999999994</v>
      </c>
      <c r="K175" s="157">
        <f t="shared" si="28"/>
        <v>31.901499999999999</v>
      </c>
      <c r="L175" s="134">
        <v>14843.99</v>
      </c>
      <c r="M175" s="134">
        <f t="shared" si="34"/>
        <v>17961.227899999998</v>
      </c>
      <c r="N175" s="135">
        <f t="shared" si="29"/>
        <v>526628.81969717611</v>
      </c>
      <c r="O175" s="374" t="s">
        <v>946</v>
      </c>
      <c r="P175" s="147" t="s">
        <v>10</v>
      </c>
    </row>
    <row r="176" spans="1:16" s="136" customFormat="1" ht="12">
      <c r="A176" s="140" t="s">
        <v>20</v>
      </c>
      <c r="B176" s="374" t="s">
        <v>21</v>
      </c>
      <c r="C176" s="141">
        <v>524895</v>
      </c>
      <c r="D176" s="137">
        <v>3</v>
      </c>
      <c r="E176" s="130">
        <v>12.15</v>
      </c>
      <c r="F176" s="131">
        <f t="shared" si="27"/>
        <v>14.701499999999999</v>
      </c>
      <c r="G176" s="147" t="s">
        <v>1244</v>
      </c>
      <c r="H176" s="130">
        <f t="shared" si="31"/>
        <v>0</v>
      </c>
      <c r="I176" s="132">
        <f t="shared" si="32"/>
        <v>541128.86597938149</v>
      </c>
      <c r="J176" s="133">
        <f t="shared" si="33"/>
        <v>589769.66292134835</v>
      </c>
      <c r="K176" s="157">
        <f t="shared" si="28"/>
        <v>26.901499999999999</v>
      </c>
      <c r="L176" s="134">
        <v>16850</v>
      </c>
      <c r="M176" s="134">
        <f t="shared" si="34"/>
        <v>20388.5</v>
      </c>
      <c r="N176" s="135">
        <f t="shared" si="29"/>
        <v>738453.85017818422</v>
      </c>
      <c r="O176" s="142" t="s">
        <v>22</v>
      </c>
      <c r="P176" s="147" t="s">
        <v>10</v>
      </c>
    </row>
    <row r="177" spans="1:16" s="136" customFormat="1" ht="12">
      <c r="A177" s="140" t="s">
        <v>30</v>
      </c>
      <c r="B177" s="374" t="s">
        <v>31</v>
      </c>
      <c r="C177" s="141">
        <v>503039.25</v>
      </c>
      <c r="D177" s="137">
        <v>3</v>
      </c>
      <c r="E177" s="130">
        <v>12.15</v>
      </c>
      <c r="F177" s="131">
        <f t="shared" si="27"/>
        <v>14.701499999999999</v>
      </c>
      <c r="G177" s="147" t="s">
        <v>905</v>
      </c>
      <c r="H177" s="130">
        <f t="shared" si="31"/>
        <v>0</v>
      </c>
      <c r="I177" s="132">
        <f t="shared" si="32"/>
        <v>518597.1649484536</v>
      </c>
      <c r="J177" s="133">
        <f t="shared" si="33"/>
        <v>565212.64044943824</v>
      </c>
      <c r="K177" s="157">
        <f t="shared" si="28"/>
        <v>26.901499999999999</v>
      </c>
      <c r="L177" s="134">
        <v>10300</v>
      </c>
      <c r="M177" s="134">
        <f t="shared" si="34"/>
        <v>12463</v>
      </c>
      <c r="N177" s="135">
        <f t="shared" si="29"/>
        <v>700629.3098421992</v>
      </c>
      <c r="O177" s="142" t="s">
        <v>32</v>
      </c>
      <c r="P177" s="147" t="s">
        <v>10</v>
      </c>
    </row>
    <row r="178" spans="1:16" s="136" customFormat="1" ht="12">
      <c r="A178" s="140" t="s">
        <v>33</v>
      </c>
      <c r="B178" s="374" t="s">
        <v>34</v>
      </c>
      <c r="C178" s="141">
        <v>211974</v>
      </c>
      <c r="D178" s="137">
        <v>3</v>
      </c>
      <c r="E178" s="130">
        <v>12.15</v>
      </c>
      <c r="F178" s="131">
        <f t="shared" si="27"/>
        <v>14.701499999999999</v>
      </c>
      <c r="G178" s="147" t="s">
        <v>1311</v>
      </c>
      <c r="H178" s="130">
        <f t="shared" si="31"/>
        <v>25.41</v>
      </c>
      <c r="I178" s="132">
        <f t="shared" si="32"/>
        <v>218529.89690721649</v>
      </c>
      <c r="J178" s="133">
        <f t="shared" si="33"/>
        <v>238173.03370786516</v>
      </c>
      <c r="K178" s="157">
        <f t="shared" si="28"/>
        <v>52.311499999999995</v>
      </c>
      <c r="L178" s="134">
        <v>9500</v>
      </c>
      <c r="M178" s="134">
        <f t="shared" si="34"/>
        <v>11495</v>
      </c>
      <c r="N178" s="135">
        <f t="shared" si="29"/>
        <v>455992.1009782232</v>
      </c>
      <c r="O178" s="142" t="s">
        <v>35</v>
      </c>
      <c r="P178" s="147" t="s">
        <v>10</v>
      </c>
    </row>
    <row r="179" spans="1:16" s="136" customFormat="1" ht="12">
      <c r="A179" s="140" t="s">
        <v>109</v>
      </c>
      <c r="B179" s="374" t="s">
        <v>110</v>
      </c>
      <c r="C179" s="141">
        <v>321300</v>
      </c>
      <c r="D179" s="137">
        <v>2</v>
      </c>
      <c r="E179" s="130">
        <v>12.15</v>
      </c>
      <c r="F179" s="131">
        <f t="shared" si="27"/>
        <v>14.701499999999999</v>
      </c>
      <c r="G179" s="147" t="s">
        <v>1311</v>
      </c>
      <c r="H179" s="130">
        <f t="shared" si="31"/>
        <v>25.41</v>
      </c>
      <c r="I179" s="132">
        <f t="shared" si="32"/>
        <v>327857.14285714284</v>
      </c>
      <c r="J179" s="133">
        <f t="shared" si="33"/>
        <v>357000</v>
      </c>
      <c r="K179" s="157">
        <f t="shared" si="28"/>
        <v>51.311499999999995</v>
      </c>
      <c r="L179" s="134">
        <v>16580</v>
      </c>
      <c r="M179" s="134">
        <v>20100</v>
      </c>
      <c r="N179" s="135">
        <f t="shared" si="29"/>
        <v>680009.4241966788</v>
      </c>
      <c r="O179" s="142" t="s">
        <v>35</v>
      </c>
      <c r="P179" s="147" t="s">
        <v>10</v>
      </c>
    </row>
    <row r="180" spans="1:16" s="136" customFormat="1" ht="12">
      <c r="A180" s="140" t="s">
        <v>91</v>
      </c>
      <c r="B180" s="374" t="s">
        <v>92</v>
      </c>
      <c r="C180" s="141">
        <v>225750</v>
      </c>
      <c r="D180" s="137">
        <v>0</v>
      </c>
      <c r="E180" s="130">
        <v>12.15</v>
      </c>
      <c r="F180" s="131">
        <f t="shared" si="27"/>
        <v>14.701499999999999</v>
      </c>
      <c r="G180" s="147" t="s">
        <v>905</v>
      </c>
      <c r="H180" s="130">
        <f t="shared" si="31"/>
        <v>0</v>
      </c>
      <c r="I180" s="132">
        <f t="shared" si="32"/>
        <v>225750</v>
      </c>
      <c r="J180" s="133">
        <f t="shared" si="33"/>
        <v>245380.43478260867</v>
      </c>
      <c r="K180" s="157">
        <f t="shared" si="28"/>
        <v>23.901499999999999</v>
      </c>
      <c r="L180" s="134">
        <v>10606.99</v>
      </c>
      <c r="M180" s="134">
        <v>12900</v>
      </c>
      <c r="N180" s="135">
        <f t="shared" si="29"/>
        <v>309554.99319960311</v>
      </c>
      <c r="O180" s="142" t="s">
        <v>93</v>
      </c>
      <c r="P180" s="147" t="s">
        <v>10</v>
      </c>
    </row>
    <row r="181" spans="1:16" s="136" customFormat="1" ht="12">
      <c r="A181" s="22" t="s">
        <v>133</v>
      </c>
      <c r="B181" s="100" t="s">
        <v>134</v>
      </c>
      <c r="C181" s="24">
        <v>839989.5</v>
      </c>
      <c r="D181" s="103">
        <v>3</v>
      </c>
      <c r="E181" s="102">
        <v>12.15</v>
      </c>
      <c r="F181" s="3">
        <f t="shared" si="27"/>
        <v>14.701499999999999</v>
      </c>
      <c r="G181" s="101" t="s">
        <v>905</v>
      </c>
      <c r="H181" s="102">
        <f t="shared" si="31"/>
        <v>0</v>
      </c>
      <c r="I181" s="1">
        <f t="shared" si="32"/>
        <v>865968.55670103093</v>
      </c>
      <c r="J181" s="2">
        <f t="shared" si="33"/>
        <v>943808.42696629209</v>
      </c>
      <c r="K181" s="17">
        <f t="shared" si="28"/>
        <v>26.901499999999999</v>
      </c>
      <c r="L181" s="19"/>
      <c r="M181" s="19">
        <f>L181*1.21</f>
        <v>0</v>
      </c>
      <c r="N181" s="13">
        <f t="shared" si="29"/>
        <v>1149120.0229826877</v>
      </c>
      <c r="O181" s="317" t="s">
        <v>22</v>
      </c>
      <c r="P181" s="101" t="s">
        <v>10</v>
      </c>
    </row>
    <row r="182" spans="1:16" s="136" customFormat="1" ht="12">
      <c r="A182" s="140" t="s">
        <v>141</v>
      </c>
      <c r="B182" s="25" t="s">
        <v>142</v>
      </c>
      <c r="C182" s="141">
        <v>412440</v>
      </c>
      <c r="D182" s="137">
        <v>3</v>
      </c>
      <c r="E182" s="130">
        <v>12.15</v>
      </c>
      <c r="F182" s="131">
        <f t="shared" si="27"/>
        <v>14.701499999999999</v>
      </c>
      <c r="G182" s="147" t="s">
        <v>1310</v>
      </c>
      <c r="H182" s="130">
        <f t="shared" si="31"/>
        <v>19.965</v>
      </c>
      <c r="I182" s="132">
        <f t="shared" si="32"/>
        <v>425195.87628865981</v>
      </c>
      <c r="J182" s="133">
        <f t="shared" si="33"/>
        <v>463415.73033707862</v>
      </c>
      <c r="K182" s="157">
        <f t="shared" si="28"/>
        <v>46.866500000000002</v>
      </c>
      <c r="L182" s="134">
        <v>16850</v>
      </c>
      <c r="M182" s="134">
        <v>20400</v>
      </c>
      <c r="N182" s="135">
        <f t="shared" si="29"/>
        <v>796633.44970687048</v>
      </c>
      <c r="O182" s="142" t="s">
        <v>35</v>
      </c>
      <c r="P182" s="147" t="s">
        <v>10</v>
      </c>
    </row>
    <row r="183" spans="1:16" s="136" customFormat="1" ht="12">
      <c r="A183" s="140" t="s">
        <v>180</v>
      </c>
      <c r="B183" s="25" t="s">
        <v>181</v>
      </c>
      <c r="C183" s="141">
        <v>229948.95</v>
      </c>
      <c r="D183" s="137">
        <v>3</v>
      </c>
      <c r="E183" s="130">
        <v>12.15</v>
      </c>
      <c r="F183" s="131">
        <f t="shared" si="27"/>
        <v>14.701499999999999</v>
      </c>
      <c r="G183" s="147" t="s">
        <v>905</v>
      </c>
      <c r="H183" s="130">
        <f t="shared" si="31"/>
        <v>0</v>
      </c>
      <c r="I183" s="132">
        <f t="shared" si="32"/>
        <v>237060.7731958763</v>
      </c>
      <c r="J183" s="133">
        <f t="shared" si="33"/>
        <v>258369.60674157305</v>
      </c>
      <c r="K183" s="157">
        <f t="shared" si="28"/>
        <v>26.901499999999999</v>
      </c>
      <c r="L183" s="134"/>
      <c r="M183" s="134"/>
      <c r="N183" s="135">
        <f t="shared" si="29"/>
        <v>314574.10206775792</v>
      </c>
      <c r="O183" s="142" t="s">
        <v>11</v>
      </c>
      <c r="P183" s="147" t="s">
        <v>10</v>
      </c>
    </row>
    <row r="184" spans="1:16" s="136" customFormat="1" ht="14.4">
      <c r="A184" s="21" t="s">
        <v>1506</v>
      </c>
      <c r="B184" s="408" t="s">
        <v>1519</v>
      </c>
      <c r="C184" s="141">
        <v>680000</v>
      </c>
      <c r="D184" s="129">
        <v>3</v>
      </c>
      <c r="E184" s="130">
        <v>12.15</v>
      </c>
      <c r="F184" s="131">
        <f t="shared" ref="F184" si="35">E184*1.21</f>
        <v>14.701499999999999</v>
      </c>
      <c r="G184" s="147" t="s">
        <v>1309</v>
      </c>
      <c r="H184" s="130">
        <f t="shared" ref="H184" si="36">(IF(G184=$G$3,$H$3)+IF(G184=$G$4,$H$4)+IF(G184=$G$5,$H$5)+IF(G184=$G$6,$H$6)+IF(G184=$G$7,$H$7)+IF(G184=$G$8,$H$8)+IF(G184=$G$9,$H$9)+IF(G184=$G$10,$H$10)+IF(G184=$G$11,$H$11))</f>
        <v>14.398999999999999</v>
      </c>
      <c r="I184" s="132">
        <f t="shared" ref="I184" si="37">(C184/(($J$3-D184)/100))</f>
        <v>701030.92783505155</v>
      </c>
      <c r="J184" s="133">
        <f t="shared" ref="J184" si="38">(C184/(($J$3-D184)/100-(0.08)))</f>
        <v>764044.94382022473</v>
      </c>
      <c r="K184" s="157">
        <f t="shared" ref="K184" si="39">(D184+8+1.2)+(F184+H184)</f>
        <v>41.3005</v>
      </c>
      <c r="L184" s="134"/>
      <c r="M184" s="134"/>
      <c r="N184" s="135">
        <f t="shared" ref="N184" si="40">C184/((100-K184)/100)+M184</f>
        <v>1158442.5761718582</v>
      </c>
      <c r="O184" s="142" t="s">
        <v>11</v>
      </c>
      <c r="P184" s="147" t="s">
        <v>10</v>
      </c>
    </row>
    <row r="185" spans="1:16" s="433" customFormat="1" ht="13.8">
      <c r="A185" s="188" t="s">
        <v>1352</v>
      </c>
      <c r="B185" s="188" t="s">
        <v>1473</v>
      </c>
      <c r="C185" s="334">
        <v>220500</v>
      </c>
      <c r="D185" s="189">
        <v>3</v>
      </c>
      <c r="E185" s="118">
        <v>12.15</v>
      </c>
      <c r="F185" s="119">
        <f t="shared" si="27"/>
        <v>14.701499999999999</v>
      </c>
      <c r="G185" s="120" t="s">
        <v>1309</v>
      </c>
      <c r="H185" s="118">
        <f t="shared" si="31"/>
        <v>14.398999999999999</v>
      </c>
      <c r="I185" s="121">
        <f t="shared" si="32"/>
        <v>227319.58762886599</v>
      </c>
      <c r="J185" s="122">
        <f t="shared" si="33"/>
        <v>247752.80898876404</v>
      </c>
      <c r="K185" s="152">
        <f t="shared" si="28"/>
        <v>41.3005</v>
      </c>
      <c r="L185" s="123"/>
      <c r="M185" s="123">
        <v>6266</v>
      </c>
      <c r="N185" s="124">
        <f t="shared" si="29"/>
        <v>381908.04124396289</v>
      </c>
      <c r="O185" s="433" t="s">
        <v>1477</v>
      </c>
      <c r="P185" s="433" t="s">
        <v>1479</v>
      </c>
    </row>
    <row r="186" spans="1:16" ht="13.8">
      <c r="A186" s="332" t="s">
        <v>1339</v>
      </c>
      <c r="B186" s="139" t="s">
        <v>1343</v>
      </c>
      <c r="C186" s="169">
        <v>55000</v>
      </c>
      <c r="D186" s="129">
        <v>3</v>
      </c>
      <c r="E186" s="130">
        <v>14.5</v>
      </c>
      <c r="F186" s="3">
        <f t="shared" si="27"/>
        <v>17.544999999999998</v>
      </c>
      <c r="G186" s="147" t="s">
        <v>905</v>
      </c>
      <c r="H186" s="102">
        <f t="shared" si="31"/>
        <v>0</v>
      </c>
      <c r="I186" s="1">
        <f t="shared" si="32"/>
        <v>56701.030927835054</v>
      </c>
      <c r="J186" s="2">
        <f t="shared" si="33"/>
        <v>61797.752808988764</v>
      </c>
      <c r="K186" s="17">
        <f t="shared" si="28"/>
        <v>29.744999999999997</v>
      </c>
      <c r="L186" s="19">
        <v>7000</v>
      </c>
      <c r="M186" s="19">
        <v>8500</v>
      </c>
      <c r="N186" s="13">
        <f t="shared" si="29"/>
        <v>86786.242972030464</v>
      </c>
      <c r="O186" s="110" t="s">
        <v>1476</v>
      </c>
      <c r="P186" s="110" t="s">
        <v>1480</v>
      </c>
    </row>
    <row r="187" spans="1:16" ht="13.8">
      <c r="A187" s="21" t="s">
        <v>1340</v>
      </c>
      <c r="B187" s="21" t="s">
        <v>1341</v>
      </c>
      <c r="C187" s="169">
        <v>28000</v>
      </c>
      <c r="D187" s="129">
        <v>3</v>
      </c>
      <c r="E187" s="130">
        <v>14.5</v>
      </c>
      <c r="F187" s="3">
        <f t="shared" si="27"/>
        <v>17.544999999999998</v>
      </c>
      <c r="G187" s="147" t="s">
        <v>905</v>
      </c>
      <c r="H187" s="102">
        <f t="shared" si="31"/>
        <v>0</v>
      </c>
      <c r="I187" s="1">
        <f t="shared" si="32"/>
        <v>28865.9793814433</v>
      </c>
      <c r="J187" s="2">
        <f t="shared" si="33"/>
        <v>31460.674157303369</v>
      </c>
      <c r="K187" s="17">
        <f t="shared" si="28"/>
        <v>29.744999999999997</v>
      </c>
      <c r="L187" s="19">
        <v>7002</v>
      </c>
      <c r="M187" s="19">
        <v>8500</v>
      </c>
      <c r="N187" s="13">
        <f t="shared" si="29"/>
        <v>48354.814603942781</v>
      </c>
      <c r="O187" s="110" t="s">
        <v>1476</v>
      </c>
      <c r="P187" s="110" t="s">
        <v>1480</v>
      </c>
    </row>
    <row r="188" spans="1:16" s="136" customFormat="1" ht="12">
      <c r="A188" s="140" t="s">
        <v>309</v>
      </c>
      <c r="B188" s="25" t="s">
        <v>310</v>
      </c>
      <c r="C188" s="141">
        <v>6624</v>
      </c>
      <c r="D188" s="137">
        <v>3</v>
      </c>
      <c r="E188" s="130">
        <v>12.65</v>
      </c>
      <c r="F188" s="131">
        <f t="shared" si="27"/>
        <v>15.3065</v>
      </c>
      <c r="G188" s="147" t="s">
        <v>905</v>
      </c>
      <c r="H188" s="130">
        <f t="shared" si="31"/>
        <v>0</v>
      </c>
      <c r="I188" s="132">
        <f t="shared" si="32"/>
        <v>6828.8659793814431</v>
      </c>
      <c r="J188" s="133">
        <f t="shared" si="33"/>
        <v>7442.696629213483</v>
      </c>
      <c r="K188" s="157">
        <f t="shared" si="28"/>
        <v>27.506499999999999</v>
      </c>
      <c r="L188" s="134"/>
      <c r="M188" s="134">
        <f>L188*1.21</f>
        <v>0</v>
      </c>
      <c r="N188" s="135">
        <f t="shared" si="29"/>
        <v>9137.3709367046704</v>
      </c>
      <c r="O188" s="142" t="s">
        <v>185</v>
      </c>
      <c r="P188" s="147" t="s">
        <v>279</v>
      </c>
    </row>
    <row r="189" spans="1:16" s="136" customFormat="1" ht="12">
      <c r="A189" s="140" t="s">
        <v>311</v>
      </c>
      <c r="B189" s="25" t="s">
        <v>312</v>
      </c>
      <c r="C189" s="141">
        <v>6624</v>
      </c>
      <c r="D189" s="137">
        <v>3</v>
      </c>
      <c r="E189" s="130">
        <v>12.65</v>
      </c>
      <c r="F189" s="131">
        <f t="shared" si="27"/>
        <v>15.3065</v>
      </c>
      <c r="G189" s="147" t="s">
        <v>905</v>
      </c>
      <c r="H189" s="130">
        <f t="shared" si="31"/>
        <v>0</v>
      </c>
      <c r="I189" s="132">
        <f t="shared" si="32"/>
        <v>6828.8659793814431</v>
      </c>
      <c r="J189" s="133">
        <f t="shared" si="33"/>
        <v>7442.696629213483</v>
      </c>
      <c r="K189" s="157">
        <f t="shared" si="28"/>
        <v>27.506499999999999</v>
      </c>
      <c r="L189" s="134"/>
      <c r="M189" s="134">
        <f>L189*1.21</f>
        <v>0</v>
      </c>
      <c r="N189" s="135">
        <f t="shared" si="29"/>
        <v>9137.3709367046704</v>
      </c>
      <c r="O189" s="142" t="s">
        <v>313</v>
      </c>
      <c r="P189" s="147" t="s">
        <v>279</v>
      </c>
    </row>
    <row r="190" spans="1:16" s="136" customFormat="1" ht="12">
      <c r="A190" s="140" t="s">
        <v>277</v>
      </c>
      <c r="B190" s="25" t="s">
        <v>278</v>
      </c>
      <c r="C190" s="141">
        <v>6624</v>
      </c>
      <c r="D190" s="137">
        <v>3</v>
      </c>
      <c r="E190" s="130">
        <v>12.65</v>
      </c>
      <c r="F190" s="131">
        <f t="shared" si="27"/>
        <v>15.3065</v>
      </c>
      <c r="G190" s="147" t="s">
        <v>905</v>
      </c>
      <c r="H190" s="130">
        <f t="shared" si="31"/>
        <v>0</v>
      </c>
      <c r="I190" s="132">
        <f t="shared" si="32"/>
        <v>6828.8659793814431</v>
      </c>
      <c r="J190" s="133">
        <f t="shared" si="33"/>
        <v>7442.696629213483</v>
      </c>
      <c r="K190" s="157">
        <f t="shared" si="28"/>
        <v>27.506499999999999</v>
      </c>
      <c r="L190" s="134">
        <v>1800</v>
      </c>
      <c r="M190" s="134">
        <v>2200</v>
      </c>
      <c r="N190" s="135">
        <f t="shared" si="29"/>
        <v>11337.37093670467</v>
      </c>
      <c r="O190" s="142" t="s">
        <v>185</v>
      </c>
      <c r="P190" s="147" t="s">
        <v>279</v>
      </c>
    </row>
    <row r="191" spans="1:16" s="136" customFormat="1" ht="12">
      <c r="A191" s="140" t="s">
        <v>282</v>
      </c>
      <c r="B191" s="25" t="s">
        <v>283</v>
      </c>
      <c r="C191" s="141">
        <v>5790</v>
      </c>
      <c r="D191" s="137">
        <v>3</v>
      </c>
      <c r="E191" s="130">
        <v>12.65</v>
      </c>
      <c r="F191" s="131">
        <f t="shared" si="27"/>
        <v>15.3065</v>
      </c>
      <c r="G191" s="147" t="s">
        <v>905</v>
      </c>
      <c r="H191" s="130">
        <f t="shared" si="31"/>
        <v>0</v>
      </c>
      <c r="I191" s="132">
        <f t="shared" si="32"/>
        <v>5969.072164948454</v>
      </c>
      <c r="J191" s="133">
        <f t="shared" si="33"/>
        <v>6505.6179775280898</v>
      </c>
      <c r="K191" s="157">
        <f t="shared" si="28"/>
        <v>27.506499999999999</v>
      </c>
      <c r="L191" s="134"/>
      <c r="M191" s="134">
        <f>L191*1.21</f>
        <v>0</v>
      </c>
      <c r="N191" s="135">
        <f t="shared" si="29"/>
        <v>7986.9229655072522</v>
      </c>
      <c r="O191" s="142" t="s">
        <v>232</v>
      </c>
      <c r="P191" s="147" t="s">
        <v>279</v>
      </c>
    </row>
    <row r="192" spans="1:16" s="136" customFormat="1" ht="12">
      <c r="A192" s="140" t="s">
        <v>357</v>
      </c>
      <c r="B192" s="25" t="s">
        <v>358</v>
      </c>
      <c r="C192" s="141">
        <v>5790</v>
      </c>
      <c r="D192" s="137">
        <v>3</v>
      </c>
      <c r="E192" s="130">
        <v>12.65</v>
      </c>
      <c r="F192" s="131">
        <f t="shared" si="27"/>
        <v>15.3065</v>
      </c>
      <c r="G192" s="147" t="s">
        <v>905</v>
      </c>
      <c r="H192" s="130">
        <f>(IF(G192='base para costos'!$G$3,'base para costos'!$H$3)+IF(G192='base para costos'!$G$4,'base para costos'!$H$4)+IF(G192='base para costos'!$G$5,'base para costos'!$H$5)+IF(G192='base para costos'!$G$6,'base para costos'!$H$6)+IF(G192='base para costos'!$G$7,'base para costos'!$H$7)+IF(G192='base para costos'!$G$8,'base para costos'!$H$8)+IF(G192='base para costos'!$G$9,'base para costos'!$H$9)+IF(G192='base para costos'!$G$10,'base para costos'!$H$10)+IF(G192='base para costos'!$G$11,'base para costos'!$H$11))</f>
        <v>0</v>
      </c>
      <c r="I192" s="132">
        <f>(C192/(('base para costos'!$J$3-D192)/100))</f>
        <v>5969.072164948454</v>
      </c>
      <c r="J192" s="133">
        <f>(C192/(('base para costos'!$J$3-D192)/100-(0.08)))</f>
        <v>6505.6179775280898</v>
      </c>
      <c r="K192" s="157">
        <f t="shared" si="28"/>
        <v>27.506499999999999</v>
      </c>
      <c r="L192" s="134"/>
      <c r="M192" s="134">
        <f>L192*1.21</f>
        <v>0</v>
      </c>
      <c r="N192" s="135">
        <f t="shared" si="29"/>
        <v>7986.9229655072522</v>
      </c>
      <c r="O192" s="142" t="s">
        <v>232</v>
      </c>
      <c r="P192" s="147" t="s">
        <v>279</v>
      </c>
    </row>
    <row r="193" spans="1:16" s="136" customFormat="1" ht="12">
      <c r="A193" s="140" t="s">
        <v>448</v>
      </c>
      <c r="B193" s="25" t="s">
        <v>449</v>
      </c>
      <c r="C193" s="141">
        <v>5752.7</v>
      </c>
      <c r="D193" s="137">
        <v>3</v>
      </c>
      <c r="E193" s="130">
        <v>12.65</v>
      </c>
      <c r="F193" s="131">
        <f t="shared" si="27"/>
        <v>15.3065</v>
      </c>
      <c r="G193" s="147" t="s">
        <v>905</v>
      </c>
      <c r="H193" s="130">
        <f>(IF(G193='base para costos'!$G$3,'base para costos'!$H$3)+IF(G193='base para costos'!$G$4,'base para costos'!$H$4)+IF(G193='base para costos'!$G$5,'base para costos'!$H$5)+IF(G193='base para costos'!$G$6,'base para costos'!$H$6)+IF(G193='base para costos'!$G$7,'base para costos'!$H$7)+IF(G193='base para costos'!$G$8,'base para costos'!$H$8)+IF(G193='base para costos'!$G$9,'base para costos'!$H$9)+IF(G193='base para costos'!$G$10,'base para costos'!$H$10)+IF(G193='base para costos'!$G$11,'base para costos'!$H$11))</f>
        <v>0</v>
      </c>
      <c r="I193" s="132">
        <f>(C193/(('base para costos'!$J$3-D193)/100))</f>
        <v>5930.6185567010307</v>
      </c>
      <c r="J193" s="133">
        <f>(C193/(('base para costos'!$J$3-D193)/100-(0.08)))</f>
        <v>6463.7078651685388</v>
      </c>
      <c r="K193" s="157">
        <f t="shared" si="28"/>
        <v>27.506499999999999</v>
      </c>
      <c r="L193" s="134">
        <v>1800</v>
      </c>
      <c r="M193" s="134">
        <f>L193*1.21</f>
        <v>2178</v>
      </c>
      <c r="N193" s="135">
        <f t="shared" si="29"/>
        <v>10113.47007662756</v>
      </c>
      <c r="O193" s="142" t="s">
        <v>232</v>
      </c>
      <c r="P193" s="147" t="s">
        <v>279</v>
      </c>
    </row>
    <row r="194" spans="1:16" s="136" customFormat="1" ht="12">
      <c r="A194" s="140" t="s">
        <v>216</v>
      </c>
      <c r="B194" s="25" t="s">
        <v>217</v>
      </c>
      <c r="C194" s="141">
        <v>2390.46</v>
      </c>
      <c r="D194" s="137">
        <v>3</v>
      </c>
      <c r="E194" s="130">
        <v>15.5</v>
      </c>
      <c r="F194" s="131">
        <f t="shared" si="27"/>
        <v>18.754999999999999</v>
      </c>
      <c r="G194" s="147" t="s">
        <v>905</v>
      </c>
      <c r="H194" s="130">
        <f>(IF(G194=$G$3,$H$3)+IF(G194=$G$4,$H$4)+IF(G194=$G$5,$H$5)+IF(G194=$G$6,$H$6)+IF(G194=$G$7,$H$7)+IF(G194=$G$8,$H$8)+IF(G194=$G$9,$H$9)+IF(G194=$G$10,$H$10)+IF(G194=$G$11,$H$11))</f>
        <v>0</v>
      </c>
      <c r="I194" s="132">
        <f>(C194/(($J$3-D194)/100))</f>
        <v>2464.3917525773195</v>
      </c>
      <c r="J194" s="133">
        <f>(C194/(($J$3-D194)/100-(0.08)))</f>
        <v>2685.9101123595506</v>
      </c>
      <c r="K194" s="157">
        <f t="shared" si="28"/>
        <v>30.954999999999998</v>
      </c>
      <c r="L194" s="134">
        <v>827</v>
      </c>
      <c r="M194" s="134">
        <v>1000</v>
      </c>
      <c r="N194" s="135">
        <f t="shared" si="29"/>
        <v>4462.1768411905277</v>
      </c>
      <c r="O194" s="142" t="s">
        <v>155</v>
      </c>
      <c r="P194" s="147" t="s">
        <v>218</v>
      </c>
    </row>
    <row r="195" spans="1:16" s="136" customFormat="1" ht="12">
      <c r="A195" s="140" t="s">
        <v>223</v>
      </c>
      <c r="B195" s="25" t="s">
        <v>224</v>
      </c>
      <c r="C195" s="141">
        <v>2390.46</v>
      </c>
      <c r="D195" s="137">
        <v>3</v>
      </c>
      <c r="E195" s="130">
        <v>15.5</v>
      </c>
      <c r="F195" s="131">
        <f t="shared" si="27"/>
        <v>18.754999999999999</v>
      </c>
      <c r="G195" s="147" t="s">
        <v>905</v>
      </c>
      <c r="H195" s="130">
        <f>(IF(G195=$G$3,$H$3)+IF(G195=$G$4,$H$4)+IF(G195=$G$5,$H$5)+IF(G195=$G$6,$H$6)+IF(G195=$G$7,$H$7)+IF(G195=$G$8,$H$8)+IF(G195=$G$9,$H$9)+IF(G195=$G$10,$H$10)+IF(G195=$G$11,$H$11))</f>
        <v>0</v>
      </c>
      <c r="I195" s="132">
        <f>(C195/(($J$3-D195)/100))</f>
        <v>2464.3917525773195</v>
      </c>
      <c r="J195" s="133">
        <f>(C195/(($J$3-D195)/100-(0.08)))</f>
        <v>2685.9101123595506</v>
      </c>
      <c r="K195" s="157">
        <f t="shared" si="28"/>
        <v>30.954999999999998</v>
      </c>
      <c r="L195" s="134">
        <v>827</v>
      </c>
      <c r="M195" s="134">
        <v>1000</v>
      </c>
      <c r="N195" s="135">
        <f t="shared" si="29"/>
        <v>4462.1768411905277</v>
      </c>
      <c r="O195" s="142" t="s">
        <v>155</v>
      </c>
      <c r="P195" s="147" t="s">
        <v>218</v>
      </c>
    </row>
    <row r="196" spans="1:16" s="136" customFormat="1" ht="12">
      <c r="A196" s="140" t="s">
        <v>367</v>
      </c>
      <c r="B196" s="25" t="s">
        <v>368</v>
      </c>
      <c r="C196" s="141">
        <v>1287.17</v>
      </c>
      <c r="D196" s="137">
        <v>10</v>
      </c>
      <c r="E196" s="130">
        <v>15.5</v>
      </c>
      <c r="F196" s="131">
        <f t="shared" si="27"/>
        <v>18.754999999999999</v>
      </c>
      <c r="G196" s="147" t="s">
        <v>905</v>
      </c>
      <c r="H196" s="130">
        <f>(IF(G196='base para costos'!$G$3,'base para costos'!$H$3)+IF(G196='base para costos'!$G$4,'base para costos'!$H$4)+IF(G196='base para costos'!$G$5,'base para costos'!$H$5)+IF(G196='base para costos'!$G$6,'base para costos'!$H$6)+IF(G196='base para costos'!$G$7,'base para costos'!$H$7)+IF(G196='base para costos'!$G$8,'base para costos'!$H$8)+IF(G196='base para costos'!$G$9,'base para costos'!$H$9)+IF(G196='base para costos'!$G$10,'base para costos'!$H$10)+IF(G196='base para costos'!$G$11,'base para costos'!$H$11))</f>
        <v>0</v>
      </c>
      <c r="I196" s="132">
        <f>(C196/(('base para costos'!$J$3-D196)/100))</f>
        <v>1430.1888888888889</v>
      </c>
      <c r="J196" s="133">
        <f>(C196/(('base para costos'!$J$3-D196)/100-(0.08)))</f>
        <v>1569.719512195122</v>
      </c>
      <c r="K196" s="157">
        <f t="shared" si="28"/>
        <v>37.954999999999998</v>
      </c>
      <c r="L196" s="134">
        <v>827</v>
      </c>
      <c r="M196" s="134">
        <v>1000</v>
      </c>
      <c r="N196" s="135">
        <f t="shared" si="29"/>
        <v>3074.5749053106615</v>
      </c>
      <c r="O196" s="142" t="s">
        <v>155</v>
      </c>
      <c r="P196" s="147" t="s">
        <v>218</v>
      </c>
    </row>
    <row r="197" spans="1:16" s="136" customFormat="1" ht="12">
      <c r="A197" s="140" t="s">
        <v>547</v>
      </c>
      <c r="B197" s="25" t="s">
        <v>548</v>
      </c>
      <c r="C197" s="141">
        <v>3900</v>
      </c>
      <c r="D197" s="137">
        <v>3</v>
      </c>
      <c r="E197" s="130">
        <v>15.5</v>
      </c>
      <c r="F197" s="131">
        <f t="shared" si="27"/>
        <v>18.754999999999999</v>
      </c>
      <c r="G197" s="147" t="s">
        <v>905</v>
      </c>
      <c r="H197" s="130">
        <f>(IF(G197='base para costos'!$G$3,'base para costos'!$H$3)+IF(G197='base para costos'!$G$4,'base para costos'!$H$4)+IF(G197='base para costos'!$G$5,'base para costos'!$H$5)+IF(G197='base para costos'!$G$6,'base para costos'!$H$6)+IF(G197='base para costos'!$G$7,'base para costos'!$H$7)+IF(G197='base para costos'!$G$8,'base para costos'!$H$8)+IF(G197='base para costos'!$G$9,'base para costos'!$H$9)+IF(G197='base para costos'!$G$10,'base para costos'!$H$10)+IF(G197='base para costos'!$G$11,'base para costos'!$H$11))</f>
        <v>0</v>
      </c>
      <c r="I197" s="132">
        <f>(C197/(('base para costos'!$J$3-D197)/100))</f>
        <v>4020.6185567010311</v>
      </c>
      <c r="J197" s="133">
        <f>(C197/(('base para costos'!$J$3-D197)/100-(0.08)))</f>
        <v>4382.0224719101125</v>
      </c>
      <c r="K197" s="157">
        <f t="shared" si="28"/>
        <v>30.954999999999998</v>
      </c>
      <c r="L197" s="134"/>
      <c r="M197" s="134">
        <f>L197*1.21</f>
        <v>0</v>
      </c>
      <c r="N197" s="135">
        <f t="shared" si="29"/>
        <v>5648.4901151422982</v>
      </c>
      <c r="O197" s="142" t="s">
        <v>155</v>
      </c>
      <c r="P197" s="147" t="s">
        <v>218</v>
      </c>
    </row>
    <row r="198" spans="1:16" s="136" customFormat="1" ht="12">
      <c r="A198" s="140" t="s">
        <v>467</v>
      </c>
      <c r="B198" s="25" t="s">
        <v>468</v>
      </c>
      <c r="C198" s="141">
        <v>5200</v>
      </c>
      <c r="D198" s="137">
        <v>3</v>
      </c>
      <c r="E198" s="130">
        <v>15.5</v>
      </c>
      <c r="F198" s="131">
        <f t="shared" si="27"/>
        <v>18.754999999999999</v>
      </c>
      <c r="G198" s="147" t="s">
        <v>905</v>
      </c>
      <c r="H198" s="130">
        <f>(IF(G198='base para costos'!$G$3,'base para costos'!$H$3)+IF(G198='base para costos'!$G$4,'base para costos'!$H$4)+IF(G198='base para costos'!$G$5,'base para costos'!$H$5)+IF(G198='base para costos'!$G$6,'base para costos'!$H$6)+IF(G198='base para costos'!$G$7,'base para costos'!$H$7)+IF(G198='base para costos'!$G$8,'base para costos'!$H$8)+IF(G198='base para costos'!$G$9,'base para costos'!$H$9)+IF(G198='base para costos'!$G$10,'base para costos'!$H$10)+IF(G198='base para costos'!$G$11,'base para costos'!$H$11))</f>
        <v>0</v>
      </c>
      <c r="I198" s="132">
        <f>(C198/(('base para costos'!$J$3-D198)/100))</f>
        <v>5360.8247422680415</v>
      </c>
      <c r="J198" s="133">
        <f>(C198/(('base para costos'!$J$3-D198)/100-(0.08)))</f>
        <v>5842.696629213483</v>
      </c>
      <c r="K198" s="157">
        <f t="shared" si="28"/>
        <v>30.954999999999998</v>
      </c>
      <c r="L198" s="134"/>
      <c r="M198" s="134">
        <f>L198*1.21</f>
        <v>0</v>
      </c>
      <c r="N198" s="135">
        <f t="shared" si="29"/>
        <v>7531.3201535230646</v>
      </c>
      <c r="O198" s="142" t="s">
        <v>232</v>
      </c>
      <c r="P198" s="147" t="s">
        <v>218</v>
      </c>
    </row>
    <row r="199" spans="1:16" s="136" customFormat="1" ht="12">
      <c r="A199" s="140" t="s">
        <v>403</v>
      </c>
      <c r="B199" s="25" t="s">
        <v>404</v>
      </c>
      <c r="C199" s="141">
        <v>1195.23</v>
      </c>
      <c r="D199" s="137">
        <v>10</v>
      </c>
      <c r="E199" s="130">
        <v>15.5</v>
      </c>
      <c r="F199" s="131">
        <f t="shared" si="27"/>
        <v>18.754999999999999</v>
      </c>
      <c r="G199" s="147" t="s">
        <v>905</v>
      </c>
      <c r="H199" s="130">
        <f>(IF(G199='base para costos'!$G$3,'base para costos'!$H$3)+IF(G199='base para costos'!$G$4,'base para costos'!$H$4)+IF(G199='base para costos'!$G$5,'base para costos'!$H$5)+IF(G199='base para costos'!$G$6,'base para costos'!$H$6)+IF(G199='base para costos'!$G$7,'base para costos'!$H$7)+IF(G199='base para costos'!$G$8,'base para costos'!$H$8)+IF(G199='base para costos'!$G$9,'base para costos'!$H$9)+IF(G199='base para costos'!$G$10,'base para costos'!$H$10)+IF(G199='base para costos'!$G$11,'base para costos'!$H$11))</f>
        <v>0</v>
      </c>
      <c r="I199" s="132">
        <f>(C199/(('base para costos'!$J$3-D199)/100))</f>
        <v>1328.0333333333333</v>
      </c>
      <c r="J199" s="133">
        <f>(C199/(('base para costos'!$J$3-D199)/100-(0.08)))</f>
        <v>1457.5975609756097</v>
      </c>
      <c r="K199" s="157">
        <f t="shared" si="28"/>
        <v>37.954999999999998</v>
      </c>
      <c r="L199" s="134">
        <v>900</v>
      </c>
      <c r="M199" s="134">
        <v>1000</v>
      </c>
      <c r="N199" s="135">
        <f t="shared" si="29"/>
        <v>2926.3921347409137</v>
      </c>
      <c r="O199" s="142" t="s">
        <v>155</v>
      </c>
      <c r="P199" s="147" t="s">
        <v>218</v>
      </c>
    </row>
    <row r="200" spans="1:16" s="136" customFormat="1" ht="12">
      <c r="A200" s="140" t="s">
        <v>405</v>
      </c>
      <c r="B200" s="25" t="s">
        <v>406</v>
      </c>
      <c r="C200" s="141">
        <v>2390.46</v>
      </c>
      <c r="D200" s="137">
        <v>3</v>
      </c>
      <c r="E200" s="130">
        <v>15.5</v>
      </c>
      <c r="F200" s="131">
        <f t="shared" si="27"/>
        <v>18.754999999999999</v>
      </c>
      <c r="G200" s="147" t="s">
        <v>905</v>
      </c>
      <c r="H200" s="130">
        <f>(IF(G200='base para costos'!$G$3,'base para costos'!$H$3)+IF(G200='base para costos'!$G$4,'base para costos'!$H$4)+IF(G200='base para costos'!$G$5,'base para costos'!$H$5)+IF(G200='base para costos'!$G$6,'base para costos'!$H$6)+IF(G200='base para costos'!$G$7,'base para costos'!$H$7)+IF(G200='base para costos'!$G$8,'base para costos'!$H$8)+IF(G200='base para costos'!$G$9,'base para costos'!$H$9)+IF(G200='base para costos'!$G$10,'base para costos'!$H$10)+IF(G200='base para costos'!$G$11,'base para costos'!$H$11))</f>
        <v>0</v>
      </c>
      <c r="I200" s="132">
        <f>(C200/(('base para costos'!$J$3-D200)/100))</f>
        <v>2464.3917525773195</v>
      </c>
      <c r="J200" s="133">
        <f>(C200/(('base para costos'!$J$3-D200)/100-(0.08)))</f>
        <v>2685.9101123595506</v>
      </c>
      <c r="K200" s="157">
        <f t="shared" si="28"/>
        <v>30.954999999999998</v>
      </c>
      <c r="L200" s="134"/>
      <c r="M200" s="134">
        <f t="shared" ref="M200:M215" si="41">L200*1.21</f>
        <v>0</v>
      </c>
      <c r="N200" s="135">
        <f t="shared" si="29"/>
        <v>3462.1768411905277</v>
      </c>
      <c r="O200" s="142" t="s">
        <v>155</v>
      </c>
      <c r="P200" s="147" t="s">
        <v>218</v>
      </c>
    </row>
    <row r="201" spans="1:16" s="136" customFormat="1" ht="12">
      <c r="A201" s="140" t="s">
        <v>387</v>
      </c>
      <c r="B201" s="25" t="s">
        <v>388</v>
      </c>
      <c r="C201" s="141">
        <v>4137.3</v>
      </c>
      <c r="D201" s="137">
        <v>3</v>
      </c>
      <c r="E201" s="130">
        <v>15.5</v>
      </c>
      <c r="F201" s="131">
        <f t="shared" si="27"/>
        <v>18.754999999999999</v>
      </c>
      <c r="G201" s="147" t="s">
        <v>905</v>
      </c>
      <c r="H201" s="130">
        <f>(IF(G201='base para costos'!$G$3,'base para costos'!$H$3)+IF(G201='base para costos'!$G$4,'base para costos'!$H$4)+IF(G201='base para costos'!$G$5,'base para costos'!$H$5)+IF(G201='base para costos'!$G$6,'base para costos'!$H$6)+IF(G201='base para costos'!$G$7,'base para costos'!$H$7)+IF(G201='base para costos'!$G$8,'base para costos'!$H$8)+IF(G201='base para costos'!$G$9,'base para costos'!$H$9)+IF(G201='base para costos'!$G$10,'base para costos'!$H$10)+IF(G201='base para costos'!$G$11,'base para costos'!$H$11))</f>
        <v>0</v>
      </c>
      <c r="I201" s="132">
        <f>(C201/(('base para costos'!$J$3-D201)/100))</f>
        <v>4265.2577319587635</v>
      </c>
      <c r="J201" s="133">
        <f>(C201/(('base para costos'!$J$3-D201)/100-(0.08)))</f>
        <v>4648.651685393259</v>
      </c>
      <c r="K201" s="157">
        <f t="shared" si="28"/>
        <v>30.954999999999998</v>
      </c>
      <c r="L201" s="134"/>
      <c r="M201" s="134">
        <f t="shared" si="41"/>
        <v>0</v>
      </c>
      <c r="N201" s="135">
        <f t="shared" si="29"/>
        <v>5992.1790136867266</v>
      </c>
      <c r="O201" s="142" t="s">
        <v>155</v>
      </c>
      <c r="P201" s="147" t="s">
        <v>389</v>
      </c>
    </row>
    <row r="202" spans="1:16" s="136" customFormat="1" ht="12">
      <c r="A202" s="140" t="s">
        <v>813</v>
      </c>
      <c r="B202" s="25" t="s">
        <v>814</v>
      </c>
      <c r="C202" s="141">
        <v>1572.48</v>
      </c>
      <c r="D202" s="137">
        <v>3</v>
      </c>
      <c r="E202" s="130">
        <v>15.5</v>
      </c>
      <c r="F202" s="131">
        <f t="shared" si="27"/>
        <v>18.754999999999999</v>
      </c>
      <c r="G202" s="147" t="s">
        <v>905</v>
      </c>
      <c r="H202" s="130">
        <f>(IF(G202='base para costos'!$G$3,'base para costos'!$H$3)+IF(G202='base para costos'!$G$4,'base para costos'!$H$4)+IF(G202='base para costos'!$G$5,'base para costos'!$H$5)+IF(G202='base para costos'!$G$6,'base para costos'!$H$6)+IF(G202='base para costos'!$G$7,'base para costos'!$H$7)+IF(G202='base para costos'!$G$8,'base para costos'!$H$8)+IF(G202='base para costos'!$G$9,'base para costos'!$H$9)+IF(G202='base para costos'!$G$10,'base para costos'!$H$10)+IF(G202='base para costos'!$G$11,'base para costos'!$H$11))</f>
        <v>0</v>
      </c>
      <c r="I202" s="132">
        <f>(C202/(('base para costos'!$J$3-D202)/100))</f>
        <v>1621.1134020618558</v>
      </c>
      <c r="J202" s="133">
        <f>(C202/(('base para costos'!$J$3-D202)/100-(0.08)))</f>
        <v>1766.8314606741574</v>
      </c>
      <c r="K202" s="157">
        <f t="shared" si="28"/>
        <v>30.954999999999998</v>
      </c>
      <c r="L202" s="134"/>
      <c r="M202" s="134">
        <f t="shared" si="41"/>
        <v>0</v>
      </c>
      <c r="N202" s="135">
        <f t="shared" si="29"/>
        <v>2277.4712144253749</v>
      </c>
      <c r="O202" s="142" t="s">
        <v>301</v>
      </c>
      <c r="P202" s="147" t="s">
        <v>218</v>
      </c>
    </row>
    <row r="203" spans="1:16" s="136" customFormat="1" ht="12">
      <c r="A203" s="140" t="s">
        <v>643</v>
      </c>
      <c r="B203" s="25" t="s">
        <v>644</v>
      </c>
      <c r="C203" s="141">
        <v>1195.23</v>
      </c>
      <c r="D203" s="137">
        <v>3</v>
      </c>
      <c r="E203" s="130">
        <v>15.5</v>
      </c>
      <c r="F203" s="131">
        <f t="shared" si="27"/>
        <v>18.754999999999999</v>
      </c>
      <c r="G203" s="147" t="s">
        <v>905</v>
      </c>
      <c r="H203" s="130">
        <f>(IF(G203='base para costos'!$G$3,'base para costos'!$H$3)+IF(G203='base para costos'!$G$4,'base para costos'!$H$4)+IF(G203='base para costos'!$G$5,'base para costos'!$H$5)+IF(G203='base para costos'!$G$6,'base para costos'!$H$6)+IF(G203='base para costos'!$G$7,'base para costos'!$H$7)+IF(G203='base para costos'!$G$8,'base para costos'!$H$8)+IF(G203='base para costos'!$G$9,'base para costos'!$H$9)+IF(G203='base para costos'!$G$10,'base para costos'!$H$10)+IF(G203='base para costos'!$G$11,'base para costos'!$H$11))</f>
        <v>0</v>
      </c>
      <c r="I203" s="132">
        <f>(C203/(('base para costos'!$J$3-D203)/100))</f>
        <v>1232.1958762886597</v>
      </c>
      <c r="J203" s="133">
        <f>(C203/(('base para costos'!$J$3-D203)/100-(0.08)))</f>
        <v>1342.9550561797753</v>
      </c>
      <c r="K203" s="157">
        <f t="shared" si="28"/>
        <v>30.954999999999998</v>
      </c>
      <c r="L203" s="134"/>
      <c r="M203" s="134">
        <f t="shared" si="41"/>
        <v>0</v>
      </c>
      <c r="N203" s="135">
        <f t="shared" si="29"/>
        <v>1731.0884205952639</v>
      </c>
      <c r="O203" s="142" t="s">
        <v>155</v>
      </c>
      <c r="P203" s="147" t="s">
        <v>218</v>
      </c>
    </row>
    <row r="204" spans="1:16" s="136" customFormat="1" ht="12">
      <c r="A204" s="140" t="s">
        <v>781</v>
      </c>
      <c r="B204" s="25" t="s">
        <v>782</v>
      </c>
      <c r="C204" s="141">
        <v>4550</v>
      </c>
      <c r="D204" s="137">
        <v>3</v>
      </c>
      <c r="E204" s="130">
        <v>15.5</v>
      </c>
      <c r="F204" s="131">
        <f t="shared" si="27"/>
        <v>18.754999999999999</v>
      </c>
      <c r="G204" s="147" t="s">
        <v>905</v>
      </c>
      <c r="H204" s="130">
        <f>(IF(G204='base para costos'!$G$3,'base para costos'!$H$3)+IF(G204='base para costos'!$G$4,'base para costos'!$H$4)+IF(G204='base para costos'!$G$5,'base para costos'!$H$5)+IF(G204='base para costos'!$G$6,'base para costos'!$H$6)+IF(G204='base para costos'!$G$7,'base para costos'!$H$7)+IF(G204='base para costos'!$G$8,'base para costos'!$H$8)+IF(G204='base para costos'!$G$9,'base para costos'!$H$9)+IF(G204='base para costos'!$G$10,'base para costos'!$H$10)+IF(G204='base para costos'!$G$11,'base para costos'!$H$11))</f>
        <v>0</v>
      </c>
      <c r="I204" s="132">
        <f>(C204/(('base para costos'!$J$3-D204)/100))</f>
        <v>4690.7216494845361</v>
      </c>
      <c r="J204" s="133">
        <f>(C204/(('base para costos'!$J$3-D204)/100-(0.08)))</f>
        <v>5112.3595505617977</v>
      </c>
      <c r="K204" s="157">
        <f t="shared" si="28"/>
        <v>30.954999999999998</v>
      </c>
      <c r="L204" s="134"/>
      <c r="M204" s="134">
        <f t="shared" si="41"/>
        <v>0</v>
      </c>
      <c r="N204" s="135">
        <f t="shared" si="29"/>
        <v>6589.9051343326819</v>
      </c>
      <c r="O204" s="142" t="s">
        <v>155</v>
      </c>
      <c r="P204" s="147" t="s">
        <v>568</v>
      </c>
    </row>
    <row r="205" spans="1:16" s="136" customFormat="1" ht="12">
      <c r="A205" s="140" t="s">
        <v>714</v>
      </c>
      <c r="B205" s="25" t="s">
        <v>715</v>
      </c>
      <c r="C205" s="141">
        <v>2266.69</v>
      </c>
      <c r="D205" s="137">
        <v>3</v>
      </c>
      <c r="E205" s="130">
        <v>15.5</v>
      </c>
      <c r="F205" s="131">
        <f t="shared" si="27"/>
        <v>18.754999999999999</v>
      </c>
      <c r="G205" s="147" t="s">
        <v>905</v>
      </c>
      <c r="H205" s="130">
        <f>(IF(G205='base para costos'!$G$3,'base para costos'!$H$3)+IF(G205='base para costos'!$G$4,'base para costos'!$H$4)+IF(G205='base para costos'!$G$5,'base para costos'!$H$5)+IF(G205='base para costos'!$G$6,'base para costos'!$H$6)+IF(G205='base para costos'!$G$7,'base para costos'!$H$7)+IF(G205='base para costos'!$G$8,'base para costos'!$H$8)+IF(G205='base para costos'!$G$9,'base para costos'!$H$9)+IF(G205='base para costos'!$G$10,'base para costos'!$H$10)+IF(G205='base para costos'!$G$11,'base para costos'!$H$11))</f>
        <v>0</v>
      </c>
      <c r="I205" s="132">
        <f>(C205/(('base para costos'!$J$3-D205)/100))</f>
        <v>2336.7938144329896</v>
      </c>
      <c r="J205" s="133">
        <f>(C205/(('base para costos'!$J$3-D205)/100-(0.08)))</f>
        <v>2546.8426966292136</v>
      </c>
      <c r="K205" s="157">
        <f t="shared" si="28"/>
        <v>30.954999999999998</v>
      </c>
      <c r="L205" s="134"/>
      <c r="M205" s="134">
        <f t="shared" si="41"/>
        <v>0</v>
      </c>
      <c r="N205" s="135">
        <f t="shared" si="29"/>
        <v>3282.9169382286914</v>
      </c>
      <c r="O205" s="142" t="s">
        <v>232</v>
      </c>
      <c r="P205" s="147" t="s">
        <v>218</v>
      </c>
    </row>
    <row r="206" spans="1:16" s="136" customFormat="1" ht="12">
      <c r="A206" s="140" t="s">
        <v>649</v>
      </c>
      <c r="B206" s="25" t="s">
        <v>650</v>
      </c>
      <c r="C206" s="141">
        <v>3900</v>
      </c>
      <c r="D206" s="137">
        <v>3</v>
      </c>
      <c r="E206" s="130">
        <v>15.5</v>
      </c>
      <c r="F206" s="131">
        <f t="shared" si="27"/>
        <v>18.754999999999999</v>
      </c>
      <c r="G206" s="147" t="s">
        <v>905</v>
      </c>
      <c r="H206" s="130">
        <f>(IF(G206='base para costos'!$G$3,'base para costos'!$H$3)+IF(G206='base para costos'!$G$4,'base para costos'!$H$4)+IF(G206='base para costos'!$G$5,'base para costos'!$H$5)+IF(G206='base para costos'!$G$6,'base para costos'!$H$6)+IF(G206='base para costos'!$G$7,'base para costos'!$H$7)+IF(G206='base para costos'!$G$8,'base para costos'!$H$8)+IF(G206='base para costos'!$G$9,'base para costos'!$H$9)+IF(G206='base para costos'!$G$10,'base para costos'!$H$10)+IF(G206='base para costos'!$G$11,'base para costos'!$H$11))</f>
        <v>0</v>
      </c>
      <c r="I206" s="132">
        <f>(C206/(('base para costos'!$J$3-D206)/100))</f>
        <v>4020.6185567010311</v>
      </c>
      <c r="J206" s="133">
        <f>(C206/(('base para costos'!$J$3-D206)/100-(0.08)))</f>
        <v>4382.0224719101125</v>
      </c>
      <c r="K206" s="157">
        <f t="shared" si="28"/>
        <v>30.954999999999998</v>
      </c>
      <c r="L206" s="134"/>
      <c r="M206" s="134">
        <f t="shared" si="41"/>
        <v>0</v>
      </c>
      <c r="N206" s="135">
        <f t="shared" si="29"/>
        <v>5648.4901151422982</v>
      </c>
      <c r="O206" s="142" t="s">
        <v>155</v>
      </c>
      <c r="P206" s="147" t="s">
        <v>218</v>
      </c>
    </row>
    <row r="207" spans="1:16" s="136" customFormat="1" ht="12">
      <c r="A207" s="140" t="s">
        <v>668</v>
      </c>
      <c r="B207" s="25" t="s">
        <v>669</v>
      </c>
      <c r="C207" s="141">
        <v>10090.09</v>
      </c>
      <c r="D207" s="137">
        <v>3</v>
      </c>
      <c r="E207" s="130">
        <v>15.5</v>
      </c>
      <c r="F207" s="131">
        <f t="shared" si="27"/>
        <v>18.754999999999999</v>
      </c>
      <c r="G207" s="147" t="s">
        <v>905</v>
      </c>
      <c r="H207" s="130">
        <f>(IF(G207='base para costos'!$G$3,'base para costos'!$H$3)+IF(G207='base para costos'!$G$4,'base para costos'!$H$4)+IF(G207='base para costos'!$G$5,'base para costos'!$H$5)+IF(G207='base para costos'!$G$6,'base para costos'!$H$6)+IF(G207='base para costos'!$G$7,'base para costos'!$H$7)+IF(G207='base para costos'!$G$8,'base para costos'!$H$8)+IF(G207='base para costos'!$G$9,'base para costos'!$H$9)+IF(G207='base para costos'!$G$10,'base para costos'!$H$10)+IF(G207='base para costos'!$G$11,'base para costos'!$H$11))</f>
        <v>0</v>
      </c>
      <c r="I207" s="132">
        <f>(C207/(('base para costos'!$J$3-D207)/100))</f>
        <v>10402.154639175258</v>
      </c>
      <c r="J207" s="133">
        <f>(C207/(('base para costos'!$J$3-D207)/100-(0.08)))</f>
        <v>11337.1797752809</v>
      </c>
      <c r="K207" s="157">
        <f t="shared" si="28"/>
        <v>30.954999999999998</v>
      </c>
      <c r="L207" s="134"/>
      <c r="M207" s="134">
        <f t="shared" si="41"/>
        <v>0</v>
      </c>
      <c r="N207" s="135">
        <f t="shared" si="29"/>
        <v>14613.788109204143</v>
      </c>
      <c r="O207" s="142" t="s">
        <v>232</v>
      </c>
      <c r="P207" s="147" t="s">
        <v>568</v>
      </c>
    </row>
    <row r="208" spans="1:16" s="136" customFormat="1" ht="12">
      <c r="A208" s="140" t="s">
        <v>770</v>
      </c>
      <c r="B208" s="25" t="s">
        <v>771</v>
      </c>
      <c r="C208" s="141">
        <v>4900</v>
      </c>
      <c r="D208" s="137">
        <v>3</v>
      </c>
      <c r="E208" s="130">
        <v>15.5</v>
      </c>
      <c r="F208" s="131">
        <f t="shared" si="27"/>
        <v>18.754999999999999</v>
      </c>
      <c r="G208" s="147" t="s">
        <v>905</v>
      </c>
      <c r="H208" s="130">
        <f>(IF(G208='base para costos'!$G$3,'base para costos'!$H$3)+IF(G208='base para costos'!$G$4,'base para costos'!$H$4)+IF(G208='base para costos'!$G$5,'base para costos'!$H$5)+IF(G208='base para costos'!$G$6,'base para costos'!$H$6)+IF(G208='base para costos'!$G$7,'base para costos'!$H$7)+IF(G208='base para costos'!$G$8,'base para costos'!$H$8)+IF(G208='base para costos'!$G$9,'base para costos'!$H$9)+IF(G208='base para costos'!$G$10,'base para costos'!$H$10)+IF(G208='base para costos'!$G$11,'base para costos'!$H$11))</f>
        <v>0</v>
      </c>
      <c r="I208" s="132">
        <f>(C208/(('base para costos'!$J$3-D208)/100))</f>
        <v>5051.5463917525776</v>
      </c>
      <c r="J208" s="133">
        <f>(C208/(('base para costos'!$J$3-D208)/100-(0.08)))</f>
        <v>5505.6179775280898</v>
      </c>
      <c r="K208" s="157">
        <f t="shared" si="28"/>
        <v>30.954999999999998</v>
      </c>
      <c r="L208" s="134"/>
      <c r="M208" s="134">
        <f t="shared" si="41"/>
        <v>0</v>
      </c>
      <c r="N208" s="135">
        <f t="shared" si="29"/>
        <v>7096.8209138967341</v>
      </c>
      <c r="O208" s="142" t="s">
        <v>232</v>
      </c>
      <c r="P208" s="147" t="s">
        <v>389</v>
      </c>
    </row>
    <row r="209" spans="1:16" s="136" customFormat="1" ht="12">
      <c r="A209" s="140" t="s">
        <v>830</v>
      </c>
      <c r="B209" s="25" t="s">
        <v>831</v>
      </c>
      <c r="C209" s="141">
        <v>2599.35</v>
      </c>
      <c r="D209" s="137">
        <v>3</v>
      </c>
      <c r="E209" s="130">
        <v>15.5</v>
      </c>
      <c r="F209" s="131">
        <f t="shared" si="27"/>
        <v>18.754999999999999</v>
      </c>
      <c r="G209" s="147" t="s">
        <v>905</v>
      </c>
      <c r="H209" s="130">
        <f>(IF(G209='base para costos'!$G$3,'base para costos'!$H$3)+IF(G209='base para costos'!$G$4,'base para costos'!$H$4)+IF(G209='base para costos'!$G$5,'base para costos'!$H$5)+IF(G209='base para costos'!$G$6,'base para costos'!$H$6)+IF(G209='base para costos'!$G$7,'base para costos'!$H$7)+IF(G209='base para costos'!$G$8,'base para costos'!$H$8)+IF(G209='base para costos'!$G$9,'base para costos'!$H$9)+IF(G209='base para costos'!$G$10,'base para costos'!$H$10)+IF(G209='base para costos'!$G$11,'base para costos'!$H$11))</f>
        <v>0</v>
      </c>
      <c r="I209" s="132">
        <f>(C209/(('base para costos'!$J$3-D209)/100))</f>
        <v>2679.7422680412369</v>
      </c>
      <c r="J209" s="133">
        <f>(C209/(('base para costos'!$J$3-D209)/100-(0.08)))</f>
        <v>2920.6179775280898</v>
      </c>
      <c r="K209" s="157">
        <f t="shared" si="28"/>
        <v>30.954999999999998</v>
      </c>
      <c r="L209" s="134"/>
      <c r="M209" s="134">
        <f t="shared" si="41"/>
        <v>0</v>
      </c>
      <c r="N209" s="135">
        <f t="shared" si="29"/>
        <v>3764.7186617423417</v>
      </c>
      <c r="O209" s="142" t="s">
        <v>232</v>
      </c>
      <c r="P209" s="147" t="s">
        <v>389</v>
      </c>
    </row>
    <row r="210" spans="1:16" s="136" customFormat="1" ht="12">
      <c r="A210" s="140" t="s">
        <v>796</v>
      </c>
      <c r="B210" s="25" t="s">
        <v>797</v>
      </c>
      <c r="C210" s="141">
        <v>3858.37</v>
      </c>
      <c r="D210" s="137">
        <v>3</v>
      </c>
      <c r="E210" s="130">
        <v>15.5</v>
      </c>
      <c r="F210" s="131">
        <f t="shared" si="27"/>
        <v>18.754999999999999</v>
      </c>
      <c r="G210" s="147" t="s">
        <v>905</v>
      </c>
      <c r="H210" s="130">
        <f>(IF(G210='base para costos'!$G$3,'base para costos'!$H$3)+IF(G210='base para costos'!$G$4,'base para costos'!$H$4)+IF(G210='base para costos'!$G$5,'base para costos'!$H$5)+IF(G210='base para costos'!$G$6,'base para costos'!$H$6)+IF(G210='base para costos'!$G$7,'base para costos'!$H$7)+IF(G210='base para costos'!$G$8,'base para costos'!$H$8)+IF(G210='base para costos'!$G$9,'base para costos'!$H$9)+IF(G210='base para costos'!$G$10,'base para costos'!$H$10)+IF(G210='base para costos'!$G$11,'base para costos'!$H$11))</f>
        <v>0</v>
      </c>
      <c r="I210" s="132">
        <f>(C210/(('base para costos'!$J$3-D210)/100))</f>
        <v>3977.7010309278348</v>
      </c>
      <c r="J210" s="133">
        <f>(C210/(('base para costos'!$J$3-D210)/100-(0.08)))</f>
        <v>4335.2471910112354</v>
      </c>
      <c r="K210" s="157">
        <f t="shared" si="28"/>
        <v>30.954999999999998</v>
      </c>
      <c r="L210" s="134"/>
      <c r="M210" s="134">
        <f t="shared" si="41"/>
        <v>0</v>
      </c>
      <c r="N210" s="135">
        <f t="shared" si="29"/>
        <v>5588.1961039901507</v>
      </c>
      <c r="O210" s="142" t="s">
        <v>464</v>
      </c>
      <c r="P210" s="147" t="s">
        <v>389</v>
      </c>
    </row>
    <row r="211" spans="1:16" s="136" customFormat="1" ht="12">
      <c r="A211" s="140" t="s">
        <v>834</v>
      </c>
      <c r="B211" s="25" t="s">
        <v>835</v>
      </c>
      <c r="C211" s="141">
        <v>2340</v>
      </c>
      <c r="D211" s="137">
        <v>3</v>
      </c>
      <c r="E211" s="130">
        <v>15.5</v>
      </c>
      <c r="F211" s="131">
        <f t="shared" ref="F211:F274" si="42">E211*1.21</f>
        <v>18.754999999999999</v>
      </c>
      <c r="G211" s="147" t="s">
        <v>905</v>
      </c>
      <c r="H211" s="130">
        <f>(IF(G211='base para costos'!$G$3,'base para costos'!$H$3)+IF(G211='base para costos'!$G$4,'base para costos'!$H$4)+IF(G211='base para costos'!$G$5,'base para costos'!$H$5)+IF(G211='base para costos'!$G$6,'base para costos'!$H$6)+IF(G211='base para costos'!$G$7,'base para costos'!$H$7)+IF(G211='base para costos'!$G$8,'base para costos'!$H$8)+IF(G211='base para costos'!$G$9,'base para costos'!$H$9)+IF(G211='base para costos'!$G$10,'base para costos'!$H$10)+IF(G211='base para costos'!$G$11,'base para costos'!$H$11))</f>
        <v>0</v>
      </c>
      <c r="I211" s="132">
        <f>(C211/(('base para costos'!$J$3-D211)/100))</f>
        <v>2412.3711340206187</v>
      </c>
      <c r="J211" s="133">
        <f>(C211/(('base para costos'!$J$3-D211)/100-(0.08)))</f>
        <v>2629.2134831460676</v>
      </c>
      <c r="K211" s="157">
        <f t="shared" ref="K211:K274" si="43">(D211+8+1.2)+(F211+H211)</f>
        <v>30.954999999999998</v>
      </c>
      <c r="L211" s="134"/>
      <c r="M211" s="134">
        <f t="shared" si="41"/>
        <v>0</v>
      </c>
      <c r="N211" s="135">
        <f t="shared" ref="N211:N274" si="44">C211/((100-K211)/100)+M211</f>
        <v>3389.094069085379</v>
      </c>
      <c r="O211" s="142" t="s">
        <v>232</v>
      </c>
      <c r="P211" s="147" t="s">
        <v>389</v>
      </c>
    </row>
    <row r="212" spans="1:16" s="136" customFormat="1" ht="12">
      <c r="A212" s="140" t="s">
        <v>836</v>
      </c>
      <c r="B212" s="25" t="s">
        <v>837</v>
      </c>
      <c r="C212" s="141">
        <v>2185.0700000000002</v>
      </c>
      <c r="D212" s="137">
        <v>3</v>
      </c>
      <c r="E212" s="130">
        <v>15.5</v>
      </c>
      <c r="F212" s="131">
        <f t="shared" si="42"/>
        <v>18.754999999999999</v>
      </c>
      <c r="G212" s="147" t="s">
        <v>905</v>
      </c>
      <c r="H212" s="130">
        <f>(IF(G212='base para costos'!$G$3,'base para costos'!$H$3)+IF(G212='base para costos'!$G$4,'base para costos'!$H$4)+IF(G212='base para costos'!$G$5,'base para costos'!$H$5)+IF(G212='base para costos'!$G$6,'base para costos'!$H$6)+IF(G212='base para costos'!$G$7,'base para costos'!$H$7)+IF(G212='base para costos'!$G$8,'base para costos'!$H$8)+IF(G212='base para costos'!$G$9,'base para costos'!$H$9)+IF(G212='base para costos'!$G$10,'base para costos'!$H$10)+IF(G212='base para costos'!$G$11,'base para costos'!$H$11))</f>
        <v>0</v>
      </c>
      <c r="I212" s="132">
        <f>(C212/(('base para costos'!$J$3-D212)/100))</f>
        <v>2252.6494845360826</v>
      </c>
      <c r="J212" s="133">
        <f>(C212/(('base para costos'!$J$3-D212)/100-(0.08)))</f>
        <v>2455.1348314606744</v>
      </c>
      <c r="K212" s="157">
        <f t="shared" si="43"/>
        <v>30.954999999999998</v>
      </c>
      <c r="L212" s="134"/>
      <c r="M212" s="134">
        <f t="shared" si="41"/>
        <v>0</v>
      </c>
      <c r="N212" s="135">
        <f t="shared" si="44"/>
        <v>3164.7041784343546</v>
      </c>
      <c r="O212" s="142" t="s">
        <v>464</v>
      </c>
      <c r="P212" s="147" t="s">
        <v>389</v>
      </c>
    </row>
    <row r="213" spans="1:16" s="136" customFormat="1" ht="12">
      <c r="A213" s="140" t="s">
        <v>462</v>
      </c>
      <c r="B213" s="25" t="s">
        <v>463</v>
      </c>
      <c r="C213" s="141">
        <v>32049.99</v>
      </c>
      <c r="D213" s="137">
        <v>3</v>
      </c>
      <c r="E213" s="130">
        <v>15.5</v>
      </c>
      <c r="F213" s="131">
        <f t="shared" si="42"/>
        <v>18.754999999999999</v>
      </c>
      <c r="G213" s="147" t="s">
        <v>905</v>
      </c>
      <c r="H213" s="130">
        <f>(IF(G213='base para costos'!$G$3,'base para costos'!$H$3)+IF(G213='base para costos'!$G$4,'base para costos'!$H$4)+IF(G213='base para costos'!$G$5,'base para costos'!$H$5)+IF(G213='base para costos'!$G$6,'base para costos'!$H$6)+IF(G213='base para costos'!$G$7,'base para costos'!$H$7)+IF(G213='base para costos'!$G$8,'base para costos'!$H$8)+IF(G213='base para costos'!$G$9,'base para costos'!$H$9)+IF(G213='base para costos'!$G$10,'base para costos'!$H$10)+IF(G213='base para costos'!$G$11,'base para costos'!$H$11))</f>
        <v>0</v>
      </c>
      <c r="I213" s="132">
        <f>(C213/(('base para costos'!$J$3-D213)/100))</f>
        <v>33041.226804123711</v>
      </c>
      <c r="J213" s="133">
        <f>(C213/(('base para costos'!$J$3-D213)/100-(0.08)))</f>
        <v>36011.224719101127</v>
      </c>
      <c r="K213" s="157">
        <f t="shared" si="43"/>
        <v>30.954999999999998</v>
      </c>
      <c r="L213" s="134"/>
      <c r="M213" s="134">
        <f t="shared" si="41"/>
        <v>0</v>
      </c>
      <c r="N213" s="135">
        <f t="shared" si="44"/>
        <v>46418.987616771672</v>
      </c>
      <c r="O213" s="142" t="s">
        <v>464</v>
      </c>
      <c r="P213" s="147" t="s">
        <v>389</v>
      </c>
    </row>
    <row r="214" spans="1:16" s="136" customFormat="1" ht="12">
      <c r="A214" s="140" t="s">
        <v>566</v>
      </c>
      <c r="B214" s="25" t="s">
        <v>567</v>
      </c>
      <c r="C214" s="141">
        <v>17745</v>
      </c>
      <c r="D214" s="137">
        <v>3</v>
      </c>
      <c r="E214" s="130">
        <v>15.5</v>
      </c>
      <c r="F214" s="131">
        <f t="shared" si="42"/>
        <v>18.754999999999999</v>
      </c>
      <c r="G214" s="147" t="s">
        <v>905</v>
      </c>
      <c r="H214" s="130">
        <f>(IF(G214='base para costos'!$G$3,'base para costos'!$H$3)+IF(G214='base para costos'!$G$4,'base para costos'!$H$4)+IF(G214='base para costos'!$G$5,'base para costos'!$H$5)+IF(G214='base para costos'!$G$6,'base para costos'!$H$6)+IF(G214='base para costos'!$G$7,'base para costos'!$H$7)+IF(G214='base para costos'!$G$8,'base para costos'!$H$8)+IF(G214='base para costos'!$G$9,'base para costos'!$H$9)+IF(G214='base para costos'!$G$10,'base para costos'!$H$10)+IF(G214='base para costos'!$G$11,'base para costos'!$H$11))</f>
        <v>0</v>
      </c>
      <c r="I214" s="132">
        <f>(C214/(('base para costos'!$J$3-D214)/100))</f>
        <v>18293.81443298969</v>
      </c>
      <c r="J214" s="133">
        <f>(C214/(('base para costos'!$J$3-D214)/100-(0.08)))</f>
        <v>19938.20224719101</v>
      </c>
      <c r="K214" s="157">
        <f t="shared" si="43"/>
        <v>30.954999999999998</v>
      </c>
      <c r="L214" s="134"/>
      <c r="M214" s="134">
        <f t="shared" si="41"/>
        <v>0</v>
      </c>
      <c r="N214" s="135">
        <f t="shared" si="44"/>
        <v>25700.630023897458</v>
      </c>
      <c r="O214" s="142" t="s">
        <v>232</v>
      </c>
      <c r="P214" s="147" t="s">
        <v>568</v>
      </c>
    </row>
    <row r="215" spans="1:16" s="136" customFormat="1" ht="12">
      <c r="A215" s="140" t="s">
        <v>390</v>
      </c>
      <c r="B215" s="25" t="s">
        <v>391</v>
      </c>
      <c r="C215" s="141">
        <v>8896.5499999999993</v>
      </c>
      <c r="D215" s="137">
        <v>3</v>
      </c>
      <c r="E215" s="130">
        <v>15.5</v>
      </c>
      <c r="F215" s="131">
        <f t="shared" si="42"/>
        <v>18.754999999999999</v>
      </c>
      <c r="G215" s="147" t="s">
        <v>905</v>
      </c>
      <c r="H215" s="130">
        <f>(IF(G215='base para costos'!$G$3,'base para costos'!$H$3)+IF(G215='base para costos'!$G$4,'base para costos'!$H$4)+IF(G215='base para costos'!$G$5,'base para costos'!$H$5)+IF(G215='base para costos'!$G$6,'base para costos'!$H$6)+IF(G215='base para costos'!$G$7,'base para costos'!$H$7)+IF(G215='base para costos'!$G$8,'base para costos'!$H$8)+IF(G215='base para costos'!$G$9,'base para costos'!$H$9)+IF(G215='base para costos'!$G$10,'base para costos'!$H$10)+IF(G215='base para costos'!$G$11,'base para costos'!$H$11))</f>
        <v>0</v>
      </c>
      <c r="I215" s="132">
        <f>(C215/(('base para costos'!$J$3-D215)/100))</f>
        <v>9171.7010309278339</v>
      </c>
      <c r="J215" s="133">
        <f>(C215/(('base para costos'!$J$3-D215)/100-(0.08)))</f>
        <v>9996.1235955056163</v>
      </c>
      <c r="K215" s="157">
        <f t="shared" si="43"/>
        <v>30.954999999999998</v>
      </c>
      <c r="L215" s="134"/>
      <c r="M215" s="134">
        <f t="shared" si="41"/>
        <v>0</v>
      </c>
      <c r="N215" s="135">
        <f t="shared" si="44"/>
        <v>12885.147367658772</v>
      </c>
      <c r="O215" s="142" t="s">
        <v>232</v>
      </c>
      <c r="P215" s="147" t="s">
        <v>231</v>
      </c>
    </row>
    <row r="216" spans="1:16" s="136" customFormat="1" ht="12">
      <c r="A216" s="140" t="s">
        <v>363</v>
      </c>
      <c r="B216" s="25" t="s">
        <v>364</v>
      </c>
      <c r="C216" s="141">
        <v>2210</v>
      </c>
      <c r="D216" s="137">
        <v>3</v>
      </c>
      <c r="E216" s="130">
        <v>15.5</v>
      </c>
      <c r="F216" s="131">
        <f t="shared" si="42"/>
        <v>18.754999999999999</v>
      </c>
      <c r="G216" s="147" t="s">
        <v>905</v>
      </c>
      <c r="H216" s="130">
        <f>(IF(G216='base para costos'!$G$3,'base para costos'!$H$3)+IF(G216='base para costos'!$G$4,'base para costos'!$H$4)+IF(G216='base para costos'!$G$5,'base para costos'!$H$5)+IF(G216='base para costos'!$G$6,'base para costos'!$H$6)+IF(G216='base para costos'!$G$7,'base para costos'!$H$7)+IF(G216='base para costos'!$G$8,'base para costos'!$H$8)+IF(G216='base para costos'!$G$9,'base para costos'!$H$9)+IF(G216='base para costos'!$G$10,'base para costos'!$H$10)+IF(G216='base para costos'!$G$11,'base para costos'!$H$11))</f>
        <v>0</v>
      </c>
      <c r="I216" s="132">
        <f>(C216/(('base para costos'!$J$3-D216)/100))</f>
        <v>2278.3505154639174</v>
      </c>
      <c r="J216" s="133">
        <f>(C216/(('base para costos'!$J$3-D216)/100-(0.08)))</f>
        <v>2483.1460674157302</v>
      </c>
      <c r="K216" s="157">
        <f t="shared" si="43"/>
        <v>30.954999999999998</v>
      </c>
      <c r="L216" s="134">
        <v>827</v>
      </c>
      <c r="M216" s="134">
        <v>1000</v>
      </c>
      <c r="N216" s="135">
        <f t="shared" si="44"/>
        <v>4200.8110652473024</v>
      </c>
      <c r="O216" s="142" t="s">
        <v>232</v>
      </c>
      <c r="P216" s="147" t="s">
        <v>231</v>
      </c>
    </row>
    <row r="217" spans="1:16" s="136" customFormat="1" ht="12">
      <c r="A217" s="140" t="s">
        <v>305</v>
      </c>
      <c r="B217" s="25" t="s">
        <v>306</v>
      </c>
      <c r="C217" s="141">
        <v>6045</v>
      </c>
      <c r="D217" s="137">
        <v>3</v>
      </c>
      <c r="E217" s="130">
        <v>15.5</v>
      </c>
      <c r="F217" s="131">
        <f t="shared" si="42"/>
        <v>18.754999999999999</v>
      </c>
      <c r="G217" s="147" t="s">
        <v>905</v>
      </c>
      <c r="H217" s="130">
        <f t="shared" ref="H217:H222" si="45">(IF(G217=$G$3,$H$3)+IF(G217=$G$4,$H$4)+IF(G217=$G$5,$H$5)+IF(G217=$G$6,$H$6)+IF(G217=$G$7,$H$7)+IF(G217=$G$8,$H$8)+IF(G217=$G$9,$H$9)+IF(G217=$G$10,$H$10)+IF(G217=$G$11,$H$11))</f>
        <v>0</v>
      </c>
      <c r="I217" s="132">
        <f t="shared" ref="I217:I222" si="46">(C217/(($J$3-D217)/100))</f>
        <v>6231.9587628865984</v>
      </c>
      <c r="J217" s="133">
        <f t="shared" ref="J217:J222" si="47">(C217/(($J$3-D217)/100-(0.08)))</f>
        <v>6792.1348314606739</v>
      </c>
      <c r="K217" s="157">
        <f t="shared" si="43"/>
        <v>30.954999999999998</v>
      </c>
      <c r="L217" s="134"/>
      <c r="M217" s="134">
        <f>L217*1.21</f>
        <v>0</v>
      </c>
      <c r="N217" s="135">
        <f t="shared" si="44"/>
        <v>8755.1596784705634</v>
      </c>
      <c r="O217" s="142" t="s">
        <v>232</v>
      </c>
      <c r="P217" s="147" t="s">
        <v>231</v>
      </c>
    </row>
    <row r="218" spans="1:16" s="136" customFormat="1" ht="12">
      <c r="A218" s="140" t="s">
        <v>229</v>
      </c>
      <c r="B218" s="25" t="s">
        <v>230</v>
      </c>
      <c r="C218" s="141">
        <v>2925.01</v>
      </c>
      <c r="D218" s="137">
        <v>2</v>
      </c>
      <c r="E218" s="130">
        <v>15.5</v>
      </c>
      <c r="F218" s="131">
        <f t="shared" si="42"/>
        <v>18.754999999999999</v>
      </c>
      <c r="G218" s="147" t="s">
        <v>905</v>
      </c>
      <c r="H218" s="130">
        <f t="shared" si="45"/>
        <v>0</v>
      </c>
      <c r="I218" s="132">
        <f t="shared" si="46"/>
        <v>2984.7040816326535</v>
      </c>
      <c r="J218" s="133">
        <f t="shared" si="47"/>
        <v>3250.0111111111114</v>
      </c>
      <c r="K218" s="157">
        <f t="shared" si="43"/>
        <v>29.954999999999998</v>
      </c>
      <c r="L218" s="134"/>
      <c r="M218" s="134">
        <f>L218*1.21</f>
        <v>0</v>
      </c>
      <c r="N218" s="135">
        <f t="shared" si="44"/>
        <v>4175.9012063673354</v>
      </c>
      <c r="O218" s="142" t="s">
        <v>232</v>
      </c>
      <c r="P218" s="147" t="s">
        <v>231</v>
      </c>
    </row>
    <row r="219" spans="1:16" s="136" customFormat="1" ht="12">
      <c r="A219" s="140" t="s">
        <v>240</v>
      </c>
      <c r="B219" s="25" t="s">
        <v>241</v>
      </c>
      <c r="C219" s="141">
        <v>5583.5</v>
      </c>
      <c r="D219" s="137">
        <v>3</v>
      </c>
      <c r="E219" s="130">
        <v>15.5</v>
      </c>
      <c r="F219" s="131">
        <f t="shared" si="42"/>
        <v>18.754999999999999</v>
      </c>
      <c r="G219" s="147" t="s">
        <v>905</v>
      </c>
      <c r="H219" s="130">
        <f t="shared" si="45"/>
        <v>0</v>
      </c>
      <c r="I219" s="132">
        <f t="shared" si="46"/>
        <v>5756.1855670103096</v>
      </c>
      <c r="J219" s="133">
        <f t="shared" si="47"/>
        <v>6273.5955056179773</v>
      </c>
      <c r="K219" s="157">
        <f t="shared" si="43"/>
        <v>30.954999999999998</v>
      </c>
      <c r="L219" s="134">
        <v>4800</v>
      </c>
      <c r="M219" s="134">
        <v>5900</v>
      </c>
      <c r="N219" s="135">
        <f t="shared" si="44"/>
        <v>13986.75501484539</v>
      </c>
      <c r="O219" s="142" t="s">
        <v>232</v>
      </c>
      <c r="P219" s="147" t="s">
        <v>231</v>
      </c>
    </row>
    <row r="220" spans="1:16" s="136" customFormat="1" ht="12">
      <c r="A220" s="140" t="s">
        <v>290</v>
      </c>
      <c r="B220" s="25" t="s">
        <v>291</v>
      </c>
      <c r="C220" s="141">
        <v>10971</v>
      </c>
      <c r="D220" s="137">
        <v>3</v>
      </c>
      <c r="E220" s="130">
        <v>15.5</v>
      </c>
      <c r="F220" s="131">
        <f t="shared" si="42"/>
        <v>18.754999999999999</v>
      </c>
      <c r="G220" s="147" t="s">
        <v>905</v>
      </c>
      <c r="H220" s="130">
        <f t="shared" si="45"/>
        <v>0</v>
      </c>
      <c r="I220" s="132">
        <f t="shared" si="46"/>
        <v>11310.309278350516</v>
      </c>
      <c r="J220" s="133">
        <f t="shared" si="47"/>
        <v>12326.966292134832</v>
      </c>
      <c r="K220" s="157">
        <f t="shared" si="43"/>
        <v>30.954999999999998</v>
      </c>
      <c r="L220" s="134"/>
      <c r="M220" s="134">
        <f>L220*1.21</f>
        <v>0</v>
      </c>
      <c r="N220" s="135">
        <f t="shared" si="44"/>
        <v>15889.637193134911</v>
      </c>
      <c r="O220" s="142" t="s">
        <v>185</v>
      </c>
      <c r="P220" s="147" t="s">
        <v>231</v>
      </c>
    </row>
    <row r="221" spans="1:16" s="136" customFormat="1" ht="12">
      <c r="A221" s="140" t="s">
        <v>292</v>
      </c>
      <c r="B221" s="25" t="s">
        <v>293</v>
      </c>
      <c r="C221" s="141">
        <v>2210</v>
      </c>
      <c r="D221" s="137">
        <v>3</v>
      </c>
      <c r="E221" s="130">
        <v>15.5</v>
      </c>
      <c r="F221" s="131">
        <f t="shared" si="42"/>
        <v>18.754999999999999</v>
      </c>
      <c r="G221" s="147" t="s">
        <v>905</v>
      </c>
      <c r="H221" s="130">
        <f t="shared" si="45"/>
        <v>0</v>
      </c>
      <c r="I221" s="132">
        <f t="shared" si="46"/>
        <v>2278.3505154639174</v>
      </c>
      <c r="J221" s="133">
        <f t="shared" si="47"/>
        <v>2483.1460674157302</v>
      </c>
      <c r="K221" s="157">
        <f t="shared" si="43"/>
        <v>30.954999999999998</v>
      </c>
      <c r="L221" s="134">
        <v>827</v>
      </c>
      <c r="M221" s="134">
        <v>1000</v>
      </c>
      <c r="N221" s="135">
        <f t="shared" si="44"/>
        <v>4200.8110652473024</v>
      </c>
      <c r="O221" s="142" t="s">
        <v>232</v>
      </c>
      <c r="P221" s="147" t="s">
        <v>231</v>
      </c>
    </row>
    <row r="222" spans="1:16" s="136" customFormat="1" ht="12">
      <c r="A222" s="140" t="s">
        <v>273</v>
      </c>
      <c r="B222" s="25" t="s">
        <v>274</v>
      </c>
      <c r="C222" s="141">
        <v>10971</v>
      </c>
      <c r="D222" s="137">
        <v>5</v>
      </c>
      <c r="E222" s="130">
        <v>15.5</v>
      </c>
      <c r="F222" s="131">
        <f t="shared" si="42"/>
        <v>18.754999999999999</v>
      </c>
      <c r="G222" s="147" t="s">
        <v>905</v>
      </c>
      <c r="H222" s="130">
        <f t="shared" si="45"/>
        <v>0</v>
      </c>
      <c r="I222" s="132">
        <f t="shared" si="46"/>
        <v>11548.42105263158</v>
      </c>
      <c r="J222" s="133">
        <f t="shared" si="47"/>
        <v>12610.344827586207</v>
      </c>
      <c r="K222" s="157">
        <f t="shared" si="43"/>
        <v>32.954999999999998</v>
      </c>
      <c r="L222" s="134">
        <v>1800</v>
      </c>
      <c r="M222" s="134">
        <v>2200</v>
      </c>
      <c r="N222" s="135">
        <f t="shared" si="44"/>
        <v>18563.636363636364</v>
      </c>
      <c r="O222" s="142" t="s">
        <v>232</v>
      </c>
      <c r="P222" s="147" t="s">
        <v>231</v>
      </c>
    </row>
    <row r="223" spans="1:16" s="136" customFormat="1" ht="12">
      <c r="A223" s="140" t="s">
        <v>343</v>
      </c>
      <c r="B223" s="25" t="s">
        <v>344</v>
      </c>
      <c r="C223" s="141">
        <v>6045</v>
      </c>
      <c r="D223" s="137">
        <v>3</v>
      </c>
      <c r="E223" s="130">
        <v>15.5</v>
      </c>
      <c r="F223" s="131">
        <f t="shared" si="42"/>
        <v>18.754999999999999</v>
      </c>
      <c r="G223" s="147" t="s">
        <v>905</v>
      </c>
      <c r="H223" s="130">
        <f>(IF(G223='base para costos'!$G$3,'base para costos'!$H$3)+IF(G223='base para costos'!$G$4,'base para costos'!$H$4)+IF(G223='base para costos'!$G$5,'base para costos'!$H$5)+IF(G223='base para costos'!$G$6,'base para costos'!$H$6)+IF(G223='base para costos'!$G$7,'base para costos'!$H$7)+IF(G223='base para costos'!$G$8,'base para costos'!$H$8)+IF(G223='base para costos'!$G$9,'base para costos'!$H$9)+IF(G223='base para costos'!$G$10,'base para costos'!$H$10)+IF(G223='base para costos'!$G$11,'base para costos'!$H$11))</f>
        <v>0</v>
      </c>
      <c r="I223" s="132">
        <f>(C223/(('base para costos'!$J$3-D223)/100))</f>
        <v>6231.9587628865984</v>
      </c>
      <c r="J223" s="133">
        <f>(C223/(('base para costos'!$J$3-D223)/100-(0.08)))</f>
        <v>6792.1348314606739</v>
      </c>
      <c r="K223" s="157">
        <f t="shared" si="43"/>
        <v>30.954999999999998</v>
      </c>
      <c r="L223" s="134"/>
      <c r="M223" s="134">
        <f t="shared" ref="M223:M245" si="48">L223*1.21</f>
        <v>0</v>
      </c>
      <c r="N223" s="135">
        <f t="shared" si="44"/>
        <v>8755.1596784705634</v>
      </c>
      <c r="O223" s="142" t="s">
        <v>232</v>
      </c>
      <c r="P223" s="147" t="s">
        <v>231</v>
      </c>
    </row>
    <row r="224" spans="1:16" s="136" customFormat="1" ht="12">
      <c r="A224" s="140" t="s">
        <v>439</v>
      </c>
      <c r="B224" s="25" t="s">
        <v>440</v>
      </c>
      <c r="C224" s="141">
        <v>18017.09</v>
      </c>
      <c r="D224" s="137">
        <v>3</v>
      </c>
      <c r="E224" s="130">
        <v>15.5</v>
      </c>
      <c r="F224" s="131">
        <f t="shared" si="42"/>
        <v>18.754999999999999</v>
      </c>
      <c r="G224" s="147" t="s">
        <v>905</v>
      </c>
      <c r="H224" s="130">
        <f>(IF(G224='base para costos'!$G$3,'base para costos'!$H$3)+IF(G224='base para costos'!$G$4,'base para costos'!$H$4)+IF(G224='base para costos'!$G$5,'base para costos'!$H$5)+IF(G224='base para costos'!$G$6,'base para costos'!$H$6)+IF(G224='base para costos'!$G$7,'base para costos'!$H$7)+IF(G224='base para costos'!$G$8,'base para costos'!$H$8)+IF(G224='base para costos'!$G$9,'base para costos'!$H$9)+IF(G224='base para costos'!$G$10,'base para costos'!$H$10)+IF(G224='base para costos'!$G$11,'base para costos'!$H$11))</f>
        <v>0</v>
      </c>
      <c r="I224" s="132">
        <f>(C224/(('base para costos'!$J$3-D224)/100))</f>
        <v>18574.319587628866</v>
      </c>
      <c r="J224" s="133">
        <f>(C224/(('base para costos'!$J$3-D224)/100-(0.08)))</f>
        <v>20243.921348314605</v>
      </c>
      <c r="K224" s="157">
        <f t="shared" si="43"/>
        <v>30.954999999999998</v>
      </c>
      <c r="L224" s="134"/>
      <c r="M224" s="134">
        <f t="shared" si="48"/>
        <v>0</v>
      </c>
      <c r="N224" s="135">
        <f t="shared" si="44"/>
        <v>26094.706350930552</v>
      </c>
      <c r="O224" s="142" t="s">
        <v>441</v>
      </c>
      <c r="P224" s="147" t="s">
        <v>231</v>
      </c>
    </row>
    <row r="225" spans="1:16" s="136" customFormat="1" ht="12">
      <c r="A225" s="140" t="s">
        <v>444</v>
      </c>
      <c r="B225" s="25" t="s">
        <v>445</v>
      </c>
      <c r="C225" s="141">
        <v>11895</v>
      </c>
      <c r="D225" s="137">
        <v>3</v>
      </c>
      <c r="E225" s="130">
        <v>15.5</v>
      </c>
      <c r="F225" s="131">
        <f t="shared" si="42"/>
        <v>18.754999999999999</v>
      </c>
      <c r="G225" s="147" t="s">
        <v>905</v>
      </c>
      <c r="H225" s="130">
        <f>(IF(G225='base para costos'!$G$3,'base para costos'!$H$3)+IF(G225='base para costos'!$G$4,'base para costos'!$H$4)+IF(G225='base para costos'!$G$5,'base para costos'!$H$5)+IF(G225='base para costos'!$G$6,'base para costos'!$H$6)+IF(G225='base para costos'!$G$7,'base para costos'!$H$7)+IF(G225='base para costos'!$G$8,'base para costos'!$H$8)+IF(G225='base para costos'!$G$9,'base para costos'!$H$9)+IF(G225='base para costos'!$G$10,'base para costos'!$H$10)+IF(G225='base para costos'!$G$11,'base para costos'!$H$11))</f>
        <v>0</v>
      </c>
      <c r="I225" s="132">
        <f>(C225/(('base para costos'!$J$3-D225)/100))</f>
        <v>12262.886597938144</v>
      </c>
      <c r="J225" s="133">
        <f>(C225/(('base para costos'!$J$3-D225)/100-(0.08)))</f>
        <v>13365.168539325843</v>
      </c>
      <c r="K225" s="157">
        <f t="shared" si="43"/>
        <v>30.954999999999998</v>
      </c>
      <c r="L225" s="134"/>
      <c r="M225" s="134">
        <f t="shared" si="48"/>
        <v>0</v>
      </c>
      <c r="N225" s="135">
        <f t="shared" si="44"/>
        <v>17227.89485118401</v>
      </c>
      <c r="O225" s="142" t="s">
        <v>232</v>
      </c>
      <c r="P225" s="147" t="s">
        <v>231</v>
      </c>
    </row>
    <row r="226" spans="1:16" s="136" customFormat="1" ht="12">
      <c r="A226" s="140" t="s">
        <v>446</v>
      </c>
      <c r="B226" s="25" t="s">
        <v>447</v>
      </c>
      <c r="C226" s="141">
        <v>8896.5499999999993</v>
      </c>
      <c r="D226" s="137">
        <v>3</v>
      </c>
      <c r="E226" s="130">
        <v>15.5</v>
      </c>
      <c r="F226" s="131">
        <f t="shared" si="42"/>
        <v>18.754999999999999</v>
      </c>
      <c r="G226" s="147" t="s">
        <v>905</v>
      </c>
      <c r="H226" s="130">
        <f>(IF(G226='base para costos'!$G$3,'base para costos'!$H$3)+IF(G226='base para costos'!$G$4,'base para costos'!$H$4)+IF(G226='base para costos'!$G$5,'base para costos'!$H$5)+IF(G226='base para costos'!$G$6,'base para costos'!$H$6)+IF(G226='base para costos'!$G$7,'base para costos'!$H$7)+IF(G226='base para costos'!$G$8,'base para costos'!$H$8)+IF(G226='base para costos'!$G$9,'base para costos'!$H$9)+IF(G226='base para costos'!$G$10,'base para costos'!$H$10)+IF(G226='base para costos'!$G$11,'base para costos'!$H$11))</f>
        <v>0</v>
      </c>
      <c r="I226" s="132">
        <f>(C226/(('base para costos'!$J$3-D226)/100))</f>
        <v>9171.7010309278339</v>
      </c>
      <c r="J226" s="133">
        <f>(C226/(('base para costos'!$J$3-D226)/100-(0.08)))</f>
        <v>9996.1235955056163</v>
      </c>
      <c r="K226" s="157">
        <f t="shared" si="43"/>
        <v>30.954999999999998</v>
      </c>
      <c r="L226" s="134"/>
      <c r="M226" s="134">
        <f t="shared" si="48"/>
        <v>0</v>
      </c>
      <c r="N226" s="135">
        <f t="shared" si="44"/>
        <v>12885.147367658772</v>
      </c>
      <c r="O226" s="142" t="s">
        <v>232</v>
      </c>
      <c r="P226" s="147" t="s">
        <v>231</v>
      </c>
    </row>
    <row r="227" spans="1:16" s="136" customFormat="1" ht="12">
      <c r="A227" s="140" t="s">
        <v>822</v>
      </c>
      <c r="B227" s="25" t="s">
        <v>823</v>
      </c>
      <c r="C227" s="141">
        <v>2600</v>
      </c>
      <c r="D227" s="137">
        <v>3</v>
      </c>
      <c r="E227" s="130">
        <v>15.5</v>
      </c>
      <c r="F227" s="131">
        <f t="shared" si="42"/>
        <v>18.754999999999999</v>
      </c>
      <c r="G227" s="147" t="s">
        <v>905</v>
      </c>
      <c r="H227" s="130">
        <f>(IF(G227='base para costos'!$G$3,'base para costos'!$H$3)+IF(G227='base para costos'!$G$4,'base para costos'!$H$4)+IF(G227='base para costos'!$G$5,'base para costos'!$H$5)+IF(G227='base para costos'!$G$6,'base para costos'!$H$6)+IF(G227='base para costos'!$G$7,'base para costos'!$H$7)+IF(G227='base para costos'!$G$8,'base para costos'!$H$8)+IF(G227='base para costos'!$G$9,'base para costos'!$H$9)+IF(G227='base para costos'!$G$10,'base para costos'!$H$10)+IF(G227='base para costos'!$G$11,'base para costos'!$H$11))</f>
        <v>0</v>
      </c>
      <c r="I227" s="132">
        <f>(C227/(('base para costos'!$J$3-D227)/100))</f>
        <v>2680.4123711340208</v>
      </c>
      <c r="J227" s="133">
        <f>(C227/(('base para costos'!$J$3-D227)/100-(0.08)))</f>
        <v>2921.3483146067415</v>
      </c>
      <c r="K227" s="157">
        <f t="shared" si="43"/>
        <v>30.954999999999998</v>
      </c>
      <c r="L227" s="134"/>
      <c r="M227" s="134">
        <f t="shared" si="48"/>
        <v>0</v>
      </c>
      <c r="N227" s="135">
        <f t="shared" si="44"/>
        <v>3765.6600767615323</v>
      </c>
      <c r="O227" s="142" t="s">
        <v>155</v>
      </c>
      <c r="P227" s="147" t="s">
        <v>231</v>
      </c>
    </row>
    <row r="228" spans="1:16" s="136" customFormat="1" ht="12">
      <c r="A228" s="140" t="s">
        <v>824</v>
      </c>
      <c r="B228" s="25" t="s">
        <v>825</v>
      </c>
      <c r="C228" s="141">
        <v>2600</v>
      </c>
      <c r="D228" s="137">
        <v>3</v>
      </c>
      <c r="E228" s="130">
        <v>15.5</v>
      </c>
      <c r="F228" s="131">
        <f t="shared" si="42"/>
        <v>18.754999999999999</v>
      </c>
      <c r="G228" s="147" t="s">
        <v>905</v>
      </c>
      <c r="H228" s="130">
        <f>(IF(G228='base para costos'!$G$3,'base para costos'!$H$3)+IF(G228='base para costos'!$G$4,'base para costos'!$H$4)+IF(G228='base para costos'!$G$5,'base para costos'!$H$5)+IF(G228='base para costos'!$G$6,'base para costos'!$H$6)+IF(G228='base para costos'!$G$7,'base para costos'!$H$7)+IF(G228='base para costos'!$G$8,'base para costos'!$H$8)+IF(G228='base para costos'!$G$9,'base para costos'!$H$9)+IF(G228='base para costos'!$G$10,'base para costos'!$H$10)+IF(G228='base para costos'!$G$11,'base para costos'!$H$11))</f>
        <v>0</v>
      </c>
      <c r="I228" s="132">
        <f>(C228/(('base para costos'!$J$3-D228)/100))</f>
        <v>2680.4123711340208</v>
      </c>
      <c r="J228" s="133">
        <f>(C228/(('base para costos'!$J$3-D228)/100-(0.08)))</f>
        <v>2921.3483146067415</v>
      </c>
      <c r="K228" s="157">
        <f t="shared" si="43"/>
        <v>30.954999999999998</v>
      </c>
      <c r="L228" s="134"/>
      <c r="M228" s="134">
        <f t="shared" si="48"/>
        <v>0</v>
      </c>
      <c r="N228" s="135">
        <f t="shared" si="44"/>
        <v>3765.6600767615323</v>
      </c>
      <c r="O228" s="142" t="s">
        <v>232</v>
      </c>
      <c r="P228" s="147" t="s">
        <v>231</v>
      </c>
    </row>
    <row r="229" spans="1:16" s="136" customFormat="1" ht="12">
      <c r="A229" s="140" t="s">
        <v>826</v>
      </c>
      <c r="B229" s="25" t="s">
        <v>827</v>
      </c>
      <c r="C229" s="141">
        <v>2600</v>
      </c>
      <c r="D229" s="137">
        <v>3</v>
      </c>
      <c r="E229" s="130">
        <v>15.5</v>
      </c>
      <c r="F229" s="131">
        <f t="shared" si="42"/>
        <v>18.754999999999999</v>
      </c>
      <c r="G229" s="147" t="s">
        <v>905</v>
      </c>
      <c r="H229" s="130">
        <f>(IF(G229='base para costos'!$G$3,'base para costos'!$H$3)+IF(G229='base para costos'!$G$4,'base para costos'!$H$4)+IF(G229='base para costos'!$G$5,'base para costos'!$H$5)+IF(G229='base para costos'!$G$6,'base para costos'!$H$6)+IF(G229='base para costos'!$G$7,'base para costos'!$H$7)+IF(G229='base para costos'!$G$8,'base para costos'!$H$8)+IF(G229='base para costos'!$G$9,'base para costos'!$H$9)+IF(G229='base para costos'!$G$10,'base para costos'!$H$10)+IF(G229='base para costos'!$G$11,'base para costos'!$H$11))</f>
        <v>0</v>
      </c>
      <c r="I229" s="132">
        <f>(C229/(('base para costos'!$J$3-D229)/100))</f>
        <v>2680.4123711340208</v>
      </c>
      <c r="J229" s="133">
        <f>(C229/(('base para costos'!$J$3-D229)/100-(0.08)))</f>
        <v>2921.3483146067415</v>
      </c>
      <c r="K229" s="157">
        <f t="shared" si="43"/>
        <v>30.954999999999998</v>
      </c>
      <c r="L229" s="134"/>
      <c r="M229" s="134">
        <f t="shared" si="48"/>
        <v>0</v>
      </c>
      <c r="N229" s="135">
        <f t="shared" si="44"/>
        <v>3765.6600767615323</v>
      </c>
      <c r="O229" s="142" t="s">
        <v>232</v>
      </c>
      <c r="P229" s="147" t="s">
        <v>231</v>
      </c>
    </row>
    <row r="230" spans="1:16" s="136" customFormat="1" ht="12">
      <c r="A230" s="140" t="s">
        <v>716</v>
      </c>
      <c r="B230" s="25" t="s">
        <v>717</v>
      </c>
      <c r="C230" s="141">
        <v>6641.48</v>
      </c>
      <c r="D230" s="137">
        <v>3</v>
      </c>
      <c r="E230" s="130">
        <v>15.5</v>
      </c>
      <c r="F230" s="131">
        <f t="shared" si="42"/>
        <v>18.754999999999999</v>
      </c>
      <c r="G230" s="147" t="s">
        <v>905</v>
      </c>
      <c r="H230" s="130">
        <f>(IF(G230='base para costos'!$G$3,'base para costos'!$H$3)+IF(G230='base para costos'!$G$4,'base para costos'!$H$4)+IF(G230='base para costos'!$G$5,'base para costos'!$H$5)+IF(G230='base para costos'!$G$6,'base para costos'!$H$6)+IF(G230='base para costos'!$G$7,'base para costos'!$H$7)+IF(G230='base para costos'!$G$8,'base para costos'!$H$8)+IF(G230='base para costos'!$G$9,'base para costos'!$H$9)+IF(G230='base para costos'!$G$10,'base para costos'!$H$10)+IF(G230='base para costos'!$G$11,'base para costos'!$H$11))</f>
        <v>0</v>
      </c>
      <c r="I230" s="132">
        <f>(C230/(('base para costos'!$J$3-D230)/100))</f>
        <v>6846.8865979381444</v>
      </c>
      <c r="J230" s="133">
        <f>(C230/(('base para costos'!$J$3-D230)/100-(0.08)))</f>
        <v>7462.3370786516844</v>
      </c>
      <c r="K230" s="157">
        <f t="shared" si="43"/>
        <v>30.954999999999998</v>
      </c>
      <c r="L230" s="134"/>
      <c r="M230" s="134">
        <f t="shared" si="48"/>
        <v>0</v>
      </c>
      <c r="N230" s="135">
        <f t="shared" si="44"/>
        <v>9619.0600333116072</v>
      </c>
      <c r="O230" s="142" t="s">
        <v>632</v>
      </c>
      <c r="P230" s="147" t="s">
        <v>231</v>
      </c>
    </row>
    <row r="231" spans="1:16" s="136" customFormat="1" ht="12">
      <c r="A231" s="140" t="s">
        <v>487</v>
      </c>
      <c r="B231" s="25" t="s">
        <v>488</v>
      </c>
      <c r="C231" s="141">
        <v>7150</v>
      </c>
      <c r="D231" s="137">
        <v>3</v>
      </c>
      <c r="E231" s="130">
        <v>15.5</v>
      </c>
      <c r="F231" s="131">
        <f t="shared" si="42"/>
        <v>18.754999999999999</v>
      </c>
      <c r="G231" s="147" t="s">
        <v>905</v>
      </c>
      <c r="H231" s="130">
        <f>(IF(G231='base para costos'!$G$3,'base para costos'!$H$3)+IF(G231='base para costos'!$G$4,'base para costos'!$H$4)+IF(G231='base para costos'!$G$5,'base para costos'!$H$5)+IF(G231='base para costos'!$G$6,'base para costos'!$H$6)+IF(G231='base para costos'!$G$7,'base para costos'!$H$7)+IF(G231='base para costos'!$G$8,'base para costos'!$H$8)+IF(G231='base para costos'!$G$9,'base para costos'!$H$9)+IF(G231='base para costos'!$G$10,'base para costos'!$H$10)+IF(G231='base para costos'!$G$11,'base para costos'!$H$11))</f>
        <v>0</v>
      </c>
      <c r="I231" s="132">
        <f>(C231/(('base para costos'!$J$3-D231)/100))</f>
        <v>7371.1340206185569</v>
      </c>
      <c r="J231" s="133">
        <f>(C231/(('base para costos'!$J$3-D231)/100-(0.08)))</f>
        <v>8033.7078651685388</v>
      </c>
      <c r="K231" s="157">
        <f t="shared" si="43"/>
        <v>30.954999999999998</v>
      </c>
      <c r="L231" s="134"/>
      <c r="M231" s="134">
        <f t="shared" si="48"/>
        <v>0</v>
      </c>
      <c r="N231" s="135">
        <f t="shared" si="44"/>
        <v>10355.565211094214</v>
      </c>
      <c r="O231" s="142" t="s">
        <v>232</v>
      </c>
      <c r="P231" s="147" t="s">
        <v>231</v>
      </c>
    </row>
    <row r="232" spans="1:16" s="136" customFormat="1" ht="12">
      <c r="A232" s="140" t="s">
        <v>460</v>
      </c>
      <c r="B232" s="25" t="s">
        <v>461</v>
      </c>
      <c r="C232" s="141">
        <v>1949.35</v>
      </c>
      <c r="D232" s="137">
        <v>3</v>
      </c>
      <c r="E232" s="130">
        <v>15.5</v>
      </c>
      <c r="F232" s="131">
        <f t="shared" si="42"/>
        <v>18.754999999999999</v>
      </c>
      <c r="G232" s="147" t="s">
        <v>905</v>
      </c>
      <c r="H232" s="130">
        <f>(IF(G232='base para costos'!$G$3,'base para costos'!$H$3)+IF(G232='base para costos'!$G$4,'base para costos'!$H$4)+IF(G232='base para costos'!$G$5,'base para costos'!$H$5)+IF(G232='base para costos'!$G$6,'base para costos'!$H$6)+IF(G232='base para costos'!$G$7,'base para costos'!$H$7)+IF(G232='base para costos'!$G$8,'base para costos'!$H$8)+IF(G232='base para costos'!$G$9,'base para costos'!$H$9)+IF(G232='base para costos'!$G$10,'base para costos'!$H$10)+IF(G232='base para costos'!$G$11,'base para costos'!$H$11))</f>
        <v>0</v>
      </c>
      <c r="I232" s="132">
        <f>(C232/(('base para costos'!$J$3-D232)/100))</f>
        <v>2009.6391752577319</v>
      </c>
      <c r="J232" s="133">
        <f>(C232/(('base para costos'!$J$3-D232)/100-(0.08)))</f>
        <v>2190.2808988764045</v>
      </c>
      <c r="K232" s="157">
        <f t="shared" si="43"/>
        <v>30.954999999999998</v>
      </c>
      <c r="L232" s="134">
        <v>827</v>
      </c>
      <c r="M232" s="134">
        <v>1000</v>
      </c>
      <c r="N232" s="135">
        <f t="shared" si="44"/>
        <v>3823.3036425519585</v>
      </c>
      <c r="O232" s="142" t="s">
        <v>232</v>
      </c>
      <c r="P232" s="147" t="s">
        <v>231</v>
      </c>
    </row>
    <row r="233" spans="1:16" s="136" customFormat="1" ht="12">
      <c r="A233" s="140" t="s">
        <v>497</v>
      </c>
      <c r="B233" s="25" t="s">
        <v>498</v>
      </c>
      <c r="C233" s="141">
        <v>12993.5</v>
      </c>
      <c r="D233" s="137">
        <v>3</v>
      </c>
      <c r="E233" s="130">
        <v>15.5</v>
      </c>
      <c r="F233" s="131">
        <f t="shared" si="42"/>
        <v>18.754999999999999</v>
      </c>
      <c r="G233" s="147" t="s">
        <v>905</v>
      </c>
      <c r="H233" s="130">
        <f>(IF(G233='base para costos'!$G$3,'base para costos'!$H$3)+IF(G233='base para costos'!$G$4,'base para costos'!$H$4)+IF(G233='base para costos'!$G$5,'base para costos'!$H$5)+IF(G233='base para costos'!$G$6,'base para costos'!$H$6)+IF(G233='base para costos'!$G$7,'base para costos'!$H$7)+IF(G233='base para costos'!$G$8,'base para costos'!$H$8)+IF(G233='base para costos'!$G$9,'base para costos'!$H$9)+IF(G233='base para costos'!$G$10,'base para costos'!$H$10)+IF(G233='base para costos'!$G$11,'base para costos'!$H$11))</f>
        <v>0</v>
      </c>
      <c r="I233" s="132">
        <f>(C233/(('base para costos'!$J$3-D233)/100))</f>
        <v>13395.360824742269</v>
      </c>
      <c r="J233" s="133">
        <f>(C233/(('base para costos'!$J$3-D233)/100-(0.08)))</f>
        <v>14599.438202247191</v>
      </c>
      <c r="K233" s="157">
        <f t="shared" si="43"/>
        <v>30.954999999999998</v>
      </c>
      <c r="L233" s="134"/>
      <c r="M233" s="134">
        <f t="shared" si="48"/>
        <v>0</v>
      </c>
      <c r="N233" s="135">
        <f t="shared" si="44"/>
        <v>18818.886233615758</v>
      </c>
      <c r="O233" s="142" t="s">
        <v>185</v>
      </c>
      <c r="P233" s="147" t="s">
        <v>231</v>
      </c>
    </row>
    <row r="234" spans="1:16" s="136" customFormat="1" ht="12">
      <c r="A234" s="140" t="s">
        <v>630</v>
      </c>
      <c r="B234" s="25" t="s">
        <v>631</v>
      </c>
      <c r="C234" s="141">
        <v>12870</v>
      </c>
      <c r="D234" s="137">
        <v>3</v>
      </c>
      <c r="E234" s="130">
        <v>15.5</v>
      </c>
      <c r="F234" s="131">
        <f t="shared" si="42"/>
        <v>18.754999999999999</v>
      </c>
      <c r="G234" s="147" t="s">
        <v>905</v>
      </c>
      <c r="H234" s="130">
        <f>(IF(G234='base para costos'!$G$3,'base para costos'!$H$3)+IF(G234='base para costos'!$G$4,'base para costos'!$H$4)+IF(G234='base para costos'!$G$5,'base para costos'!$H$5)+IF(G234='base para costos'!$G$6,'base para costos'!$H$6)+IF(G234='base para costos'!$G$7,'base para costos'!$H$7)+IF(G234='base para costos'!$G$8,'base para costos'!$H$8)+IF(G234='base para costos'!$G$9,'base para costos'!$H$9)+IF(G234='base para costos'!$G$10,'base para costos'!$H$10)+IF(G234='base para costos'!$G$11,'base para costos'!$H$11))</f>
        <v>0</v>
      </c>
      <c r="I234" s="132">
        <f>(C234/(('base para costos'!$J$3-D234)/100))</f>
        <v>13268.041237113403</v>
      </c>
      <c r="J234" s="133">
        <f>(C234/(('base para costos'!$J$3-D234)/100-(0.08)))</f>
        <v>14460.674157303371</v>
      </c>
      <c r="K234" s="157">
        <f t="shared" si="43"/>
        <v>30.954999999999998</v>
      </c>
      <c r="L234" s="134"/>
      <c r="M234" s="134">
        <f t="shared" si="48"/>
        <v>0</v>
      </c>
      <c r="N234" s="135">
        <f t="shared" si="44"/>
        <v>18640.017379969584</v>
      </c>
      <c r="O234" s="142" t="s">
        <v>632</v>
      </c>
      <c r="P234" s="147" t="s">
        <v>231</v>
      </c>
    </row>
    <row r="235" spans="1:16" s="136" customFormat="1" ht="12">
      <c r="A235" s="140" t="s">
        <v>645</v>
      </c>
      <c r="B235" s="25" t="s">
        <v>646</v>
      </c>
      <c r="C235" s="141">
        <v>5850</v>
      </c>
      <c r="D235" s="137">
        <v>3</v>
      </c>
      <c r="E235" s="130">
        <v>15.5</v>
      </c>
      <c r="F235" s="131">
        <f t="shared" si="42"/>
        <v>18.754999999999999</v>
      </c>
      <c r="G235" s="147" t="s">
        <v>905</v>
      </c>
      <c r="H235" s="130">
        <f>(IF(G235='base para costos'!$G$3,'base para costos'!$H$3)+IF(G235='base para costos'!$G$4,'base para costos'!$H$4)+IF(G235='base para costos'!$G$5,'base para costos'!$H$5)+IF(G235='base para costos'!$G$6,'base para costos'!$H$6)+IF(G235='base para costos'!$G$7,'base para costos'!$H$7)+IF(G235='base para costos'!$G$8,'base para costos'!$H$8)+IF(G235='base para costos'!$G$9,'base para costos'!$H$9)+IF(G235='base para costos'!$G$10,'base para costos'!$H$10)+IF(G235='base para costos'!$G$11,'base para costos'!$H$11))</f>
        <v>0</v>
      </c>
      <c r="I235" s="132">
        <f>(C235/(('base para costos'!$J$3-D235)/100))</f>
        <v>6030.9278350515469</v>
      </c>
      <c r="J235" s="133">
        <f>(C235/(('base para costos'!$J$3-D235)/100-(0.08)))</f>
        <v>6573.0337078651683</v>
      </c>
      <c r="K235" s="157">
        <f t="shared" si="43"/>
        <v>30.954999999999998</v>
      </c>
      <c r="L235" s="134"/>
      <c r="M235" s="134">
        <f t="shared" si="48"/>
        <v>0</v>
      </c>
      <c r="N235" s="135">
        <f t="shared" si="44"/>
        <v>8472.7351727134483</v>
      </c>
      <c r="O235" s="142" t="s">
        <v>232</v>
      </c>
      <c r="P235" s="147" t="s">
        <v>231</v>
      </c>
    </row>
    <row r="236" spans="1:16" s="136" customFormat="1" ht="12">
      <c r="A236" s="140" t="s">
        <v>647</v>
      </c>
      <c r="B236" s="25" t="s">
        <v>648</v>
      </c>
      <c r="C236" s="141">
        <v>5850</v>
      </c>
      <c r="D236" s="137">
        <v>3</v>
      </c>
      <c r="E236" s="130">
        <v>15.5</v>
      </c>
      <c r="F236" s="131">
        <f t="shared" si="42"/>
        <v>18.754999999999999</v>
      </c>
      <c r="G236" s="147" t="s">
        <v>905</v>
      </c>
      <c r="H236" s="130">
        <f>(IF(G236='base para costos'!$G$3,'base para costos'!$H$3)+IF(G236='base para costos'!$G$4,'base para costos'!$H$4)+IF(G236='base para costos'!$G$5,'base para costos'!$H$5)+IF(G236='base para costos'!$G$6,'base para costos'!$H$6)+IF(G236='base para costos'!$G$7,'base para costos'!$H$7)+IF(G236='base para costos'!$G$8,'base para costos'!$H$8)+IF(G236='base para costos'!$G$9,'base para costos'!$H$9)+IF(G236='base para costos'!$G$10,'base para costos'!$H$10)+IF(G236='base para costos'!$G$11,'base para costos'!$H$11))</f>
        <v>0</v>
      </c>
      <c r="I236" s="132">
        <f>(C236/(('base para costos'!$J$3-D236)/100))</f>
        <v>6030.9278350515469</v>
      </c>
      <c r="J236" s="133">
        <f>(C236/(('base para costos'!$J$3-D236)/100-(0.08)))</f>
        <v>6573.0337078651683</v>
      </c>
      <c r="K236" s="157">
        <f t="shared" si="43"/>
        <v>30.954999999999998</v>
      </c>
      <c r="L236" s="134"/>
      <c r="M236" s="134">
        <f t="shared" si="48"/>
        <v>0</v>
      </c>
      <c r="N236" s="135">
        <f t="shared" si="44"/>
        <v>8472.7351727134483</v>
      </c>
      <c r="O236" s="142" t="s">
        <v>232</v>
      </c>
      <c r="P236" s="147" t="s">
        <v>231</v>
      </c>
    </row>
    <row r="237" spans="1:16" s="136" customFormat="1" ht="12">
      <c r="A237" s="140" t="s">
        <v>687</v>
      </c>
      <c r="B237" s="25" t="s">
        <v>688</v>
      </c>
      <c r="C237" s="141">
        <v>8449.35</v>
      </c>
      <c r="D237" s="137">
        <v>3</v>
      </c>
      <c r="E237" s="130">
        <v>15.5</v>
      </c>
      <c r="F237" s="131">
        <f t="shared" si="42"/>
        <v>18.754999999999999</v>
      </c>
      <c r="G237" s="147" t="s">
        <v>905</v>
      </c>
      <c r="H237" s="130">
        <f>(IF(G237='base para costos'!$G$3,'base para costos'!$H$3)+IF(G237='base para costos'!$G$4,'base para costos'!$H$4)+IF(G237='base para costos'!$G$5,'base para costos'!$H$5)+IF(G237='base para costos'!$G$6,'base para costos'!$H$6)+IF(G237='base para costos'!$G$7,'base para costos'!$H$7)+IF(G237='base para costos'!$G$8,'base para costos'!$H$8)+IF(G237='base para costos'!$G$9,'base para costos'!$H$9)+IF(G237='base para costos'!$G$10,'base para costos'!$H$10)+IF(G237='base para costos'!$G$11,'base para costos'!$H$11))</f>
        <v>0</v>
      </c>
      <c r="I237" s="132">
        <f>(C237/(('base para costos'!$J$3-D237)/100))</f>
        <v>8710.6701030927834</v>
      </c>
      <c r="J237" s="133">
        <f>(C237/(('base para costos'!$J$3-D237)/100-(0.08)))</f>
        <v>9493.651685393259</v>
      </c>
      <c r="K237" s="157">
        <f t="shared" si="43"/>
        <v>30.954999999999998</v>
      </c>
      <c r="L237" s="134"/>
      <c r="M237" s="134">
        <f t="shared" si="48"/>
        <v>0</v>
      </c>
      <c r="N237" s="135">
        <f t="shared" si="44"/>
        <v>12237.45383445579</v>
      </c>
      <c r="O237" s="142" t="s">
        <v>232</v>
      </c>
      <c r="P237" s="147" t="s">
        <v>231</v>
      </c>
    </row>
    <row r="238" spans="1:16" s="136" customFormat="1" ht="12">
      <c r="A238" s="140" t="s">
        <v>700</v>
      </c>
      <c r="B238" s="25" t="s">
        <v>701</v>
      </c>
      <c r="C238" s="141">
        <v>7945.04</v>
      </c>
      <c r="D238" s="137">
        <v>3</v>
      </c>
      <c r="E238" s="130">
        <v>15.5</v>
      </c>
      <c r="F238" s="131">
        <f t="shared" si="42"/>
        <v>18.754999999999999</v>
      </c>
      <c r="G238" s="147" t="s">
        <v>905</v>
      </c>
      <c r="H238" s="130">
        <f>(IF(G238='base para costos'!$G$3,'base para costos'!$H$3)+IF(G238='base para costos'!$G$4,'base para costos'!$H$4)+IF(G238='base para costos'!$G$5,'base para costos'!$H$5)+IF(G238='base para costos'!$G$6,'base para costos'!$H$6)+IF(G238='base para costos'!$G$7,'base para costos'!$H$7)+IF(G238='base para costos'!$G$8,'base para costos'!$H$8)+IF(G238='base para costos'!$G$9,'base para costos'!$H$9)+IF(G238='base para costos'!$G$10,'base para costos'!$H$10)+IF(G238='base para costos'!$G$11,'base para costos'!$H$11))</f>
        <v>0</v>
      </c>
      <c r="I238" s="132">
        <f>(C238/(('base para costos'!$J$3-D238)/100))</f>
        <v>8190.7628865979386</v>
      </c>
      <c r="J238" s="133">
        <f>(C238/(('base para costos'!$J$3-D238)/100-(0.08)))</f>
        <v>8927.0112359550567</v>
      </c>
      <c r="K238" s="157">
        <f t="shared" si="43"/>
        <v>30.954999999999998</v>
      </c>
      <c r="L238" s="134"/>
      <c r="M238" s="134">
        <f t="shared" si="48"/>
        <v>0</v>
      </c>
      <c r="N238" s="135">
        <f t="shared" si="44"/>
        <v>11507.04612933594</v>
      </c>
      <c r="O238" s="142" t="s">
        <v>232</v>
      </c>
      <c r="P238" s="147" t="s">
        <v>231</v>
      </c>
    </row>
    <row r="239" spans="1:16" s="136" customFormat="1" ht="12">
      <c r="A239" s="140" t="s">
        <v>728</v>
      </c>
      <c r="B239" s="25" t="s">
        <v>729</v>
      </c>
      <c r="C239" s="141">
        <v>6493.5</v>
      </c>
      <c r="D239" s="137">
        <v>3</v>
      </c>
      <c r="E239" s="130">
        <v>15.5</v>
      </c>
      <c r="F239" s="131">
        <f t="shared" si="42"/>
        <v>18.754999999999999</v>
      </c>
      <c r="G239" s="147" t="s">
        <v>905</v>
      </c>
      <c r="H239" s="130">
        <f>(IF(G239='base para costos'!$G$3,'base para costos'!$H$3)+IF(G239='base para costos'!$G$4,'base para costos'!$H$4)+IF(G239='base para costos'!$G$5,'base para costos'!$H$5)+IF(G239='base para costos'!$G$6,'base para costos'!$H$6)+IF(G239='base para costos'!$G$7,'base para costos'!$H$7)+IF(G239='base para costos'!$G$8,'base para costos'!$H$8)+IF(G239='base para costos'!$G$9,'base para costos'!$H$9)+IF(G239='base para costos'!$G$10,'base para costos'!$H$10)+IF(G239='base para costos'!$G$11,'base para costos'!$H$11))</f>
        <v>0</v>
      </c>
      <c r="I239" s="132">
        <f>(C239/(('base para costos'!$J$3-D239)/100))</f>
        <v>6694.3298969072166</v>
      </c>
      <c r="J239" s="133">
        <f>(C239/(('base para costos'!$J$3-D239)/100-(0.08)))</f>
        <v>7296.0674157303374</v>
      </c>
      <c r="K239" s="157">
        <f t="shared" si="43"/>
        <v>30.954999999999998</v>
      </c>
      <c r="L239" s="134"/>
      <c r="M239" s="134">
        <f t="shared" si="48"/>
        <v>0</v>
      </c>
      <c r="N239" s="135">
        <f t="shared" si="44"/>
        <v>9404.7360417119271</v>
      </c>
      <c r="O239" s="142" t="s">
        <v>232</v>
      </c>
      <c r="P239" s="147" t="s">
        <v>231</v>
      </c>
    </row>
    <row r="240" spans="1:16" s="136" customFormat="1" ht="12">
      <c r="A240" s="140" t="s">
        <v>751</v>
      </c>
      <c r="B240" s="25" t="s">
        <v>752</v>
      </c>
      <c r="C240" s="141">
        <v>5525.01</v>
      </c>
      <c r="D240" s="137">
        <v>3</v>
      </c>
      <c r="E240" s="130">
        <v>15.5</v>
      </c>
      <c r="F240" s="131">
        <f t="shared" si="42"/>
        <v>18.754999999999999</v>
      </c>
      <c r="G240" s="147" t="s">
        <v>905</v>
      </c>
      <c r="H240" s="130">
        <f>(IF(G240='base para costos'!$G$3,'base para costos'!$H$3)+IF(G240='base para costos'!$G$4,'base para costos'!$H$4)+IF(G240='base para costos'!$G$5,'base para costos'!$H$5)+IF(G240='base para costos'!$G$6,'base para costos'!$H$6)+IF(G240='base para costos'!$G$7,'base para costos'!$H$7)+IF(G240='base para costos'!$G$8,'base para costos'!$H$8)+IF(G240='base para costos'!$G$9,'base para costos'!$H$9)+IF(G240='base para costos'!$G$10,'base para costos'!$H$10)+IF(G240='base para costos'!$G$11,'base para costos'!$H$11))</f>
        <v>0</v>
      </c>
      <c r="I240" s="132">
        <f>(C240/(('base para costos'!$J$3-D240)/100))</f>
        <v>5695.8865979381444</v>
      </c>
      <c r="J240" s="133">
        <f>(C240/(('base para costos'!$J$3-D240)/100-(0.08)))</f>
        <v>6207.8764044943819</v>
      </c>
      <c r="K240" s="157">
        <f t="shared" si="43"/>
        <v>30.954999999999998</v>
      </c>
      <c r="L240" s="134"/>
      <c r="M240" s="134">
        <f t="shared" si="48"/>
        <v>0</v>
      </c>
      <c r="N240" s="135">
        <f t="shared" si="44"/>
        <v>8002.0421464262436</v>
      </c>
      <c r="O240" s="142" t="s">
        <v>232</v>
      </c>
      <c r="P240" s="147" t="s">
        <v>231</v>
      </c>
    </row>
    <row r="241" spans="1:16" s="136" customFormat="1" ht="12">
      <c r="A241" s="140" t="s">
        <v>766</v>
      </c>
      <c r="B241" s="25" t="s">
        <v>767</v>
      </c>
      <c r="C241" s="141">
        <v>5031</v>
      </c>
      <c r="D241" s="137">
        <v>3</v>
      </c>
      <c r="E241" s="130">
        <v>15.5</v>
      </c>
      <c r="F241" s="131">
        <f t="shared" si="42"/>
        <v>18.754999999999999</v>
      </c>
      <c r="G241" s="147" t="s">
        <v>905</v>
      </c>
      <c r="H241" s="130">
        <f>(IF(G241='base para costos'!$G$3,'base para costos'!$H$3)+IF(G241='base para costos'!$G$4,'base para costos'!$H$4)+IF(G241='base para costos'!$G$5,'base para costos'!$H$5)+IF(G241='base para costos'!$G$6,'base para costos'!$H$6)+IF(G241='base para costos'!$G$7,'base para costos'!$H$7)+IF(G241='base para costos'!$G$8,'base para costos'!$H$8)+IF(G241='base para costos'!$G$9,'base para costos'!$H$9)+IF(G241='base para costos'!$G$10,'base para costos'!$H$10)+IF(G241='base para costos'!$G$11,'base para costos'!$H$11))</f>
        <v>0</v>
      </c>
      <c r="I241" s="132">
        <f>(C241/(('base para costos'!$J$3-D241)/100))</f>
        <v>5186.5979381443303</v>
      </c>
      <c r="J241" s="133">
        <f>(C241/(('base para costos'!$J$3-D241)/100-(0.08)))</f>
        <v>5652.8089887640444</v>
      </c>
      <c r="K241" s="157">
        <f t="shared" si="43"/>
        <v>30.954999999999998</v>
      </c>
      <c r="L241" s="134"/>
      <c r="M241" s="134">
        <f t="shared" si="48"/>
        <v>0</v>
      </c>
      <c r="N241" s="135">
        <f t="shared" si="44"/>
        <v>7286.552248533565</v>
      </c>
      <c r="O241" s="142" t="s">
        <v>232</v>
      </c>
      <c r="P241" s="147" t="s">
        <v>231</v>
      </c>
    </row>
    <row r="242" spans="1:16" s="136" customFormat="1" ht="12">
      <c r="A242" s="140" t="s">
        <v>768</v>
      </c>
      <c r="B242" s="25" t="s">
        <v>769</v>
      </c>
      <c r="C242" s="141">
        <v>5003</v>
      </c>
      <c r="D242" s="137">
        <v>5</v>
      </c>
      <c r="E242" s="130">
        <v>15.5</v>
      </c>
      <c r="F242" s="131">
        <f t="shared" si="42"/>
        <v>18.754999999999999</v>
      </c>
      <c r="G242" s="147" t="s">
        <v>905</v>
      </c>
      <c r="H242" s="130">
        <f>(IF(G242='base para costos'!$G$3,'base para costos'!$H$3)+IF(G242='base para costos'!$G$4,'base para costos'!$H$4)+IF(G242='base para costos'!$G$5,'base para costos'!$H$5)+IF(G242='base para costos'!$G$6,'base para costos'!$H$6)+IF(G242='base para costos'!$G$7,'base para costos'!$H$7)+IF(G242='base para costos'!$G$8,'base para costos'!$H$8)+IF(G242='base para costos'!$G$9,'base para costos'!$H$9)+IF(G242='base para costos'!$G$10,'base para costos'!$H$10)+IF(G242='base para costos'!$G$11,'base para costos'!$H$11))</f>
        <v>0</v>
      </c>
      <c r="I242" s="132">
        <f>(C242/(('base para costos'!$J$3-D242)/100))</f>
        <v>5266.3157894736842</v>
      </c>
      <c r="J242" s="133">
        <f>(C242/(('base para costos'!$J$3-D242)/100-(0.08)))</f>
        <v>5750.5747126436781</v>
      </c>
      <c r="K242" s="157">
        <f t="shared" si="43"/>
        <v>32.954999999999998</v>
      </c>
      <c r="L242" s="134"/>
      <c r="M242" s="134">
        <f t="shared" si="48"/>
        <v>0</v>
      </c>
      <c r="N242" s="135">
        <f t="shared" si="44"/>
        <v>7462.1522857782084</v>
      </c>
      <c r="O242" s="142" t="s">
        <v>232</v>
      </c>
      <c r="P242" s="147" t="s">
        <v>231</v>
      </c>
    </row>
    <row r="243" spans="1:16" s="136" customFormat="1" ht="12">
      <c r="A243" s="140" t="s">
        <v>783</v>
      </c>
      <c r="B243" s="25" t="s">
        <v>784</v>
      </c>
      <c r="C243" s="141">
        <v>4485</v>
      </c>
      <c r="D243" s="137">
        <v>3</v>
      </c>
      <c r="E243" s="130">
        <v>15.5</v>
      </c>
      <c r="F243" s="131">
        <f t="shared" si="42"/>
        <v>18.754999999999999</v>
      </c>
      <c r="G243" s="147" t="s">
        <v>905</v>
      </c>
      <c r="H243" s="130">
        <f>(IF(G243='base para costos'!$G$3,'base para costos'!$H$3)+IF(G243='base para costos'!$G$4,'base para costos'!$H$4)+IF(G243='base para costos'!$G$5,'base para costos'!$H$5)+IF(G243='base para costos'!$G$6,'base para costos'!$H$6)+IF(G243='base para costos'!$G$7,'base para costos'!$H$7)+IF(G243='base para costos'!$G$8,'base para costos'!$H$8)+IF(G243='base para costos'!$G$9,'base para costos'!$H$9)+IF(G243='base para costos'!$G$10,'base para costos'!$H$10)+IF(G243='base para costos'!$G$11,'base para costos'!$H$11))</f>
        <v>0</v>
      </c>
      <c r="I243" s="132">
        <f>(C243/(('base para costos'!$J$3-D243)/100))</f>
        <v>4623.7113402061859</v>
      </c>
      <c r="J243" s="133">
        <f>(C243/(('base para costos'!$J$3-D243)/100-(0.08)))</f>
        <v>5039.3258426966295</v>
      </c>
      <c r="K243" s="157">
        <f t="shared" si="43"/>
        <v>30.954999999999998</v>
      </c>
      <c r="L243" s="134"/>
      <c r="M243" s="134">
        <f t="shared" si="48"/>
        <v>0</v>
      </c>
      <c r="N243" s="135">
        <f t="shared" si="44"/>
        <v>6495.7636324136429</v>
      </c>
      <c r="O243" s="142" t="s">
        <v>232</v>
      </c>
      <c r="P243" s="147" t="s">
        <v>231</v>
      </c>
    </row>
    <row r="244" spans="1:16" s="136" customFormat="1" ht="12">
      <c r="A244" s="140" t="s">
        <v>626</v>
      </c>
      <c r="B244" s="25" t="s">
        <v>627</v>
      </c>
      <c r="C244" s="141">
        <v>12890.26</v>
      </c>
      <c r="D244" s="137">
        <v>3</v>
      </c>
      <c r="E244" s="130">
        <v>14.15</v>
      </c>
      <c r="F244" s="131">
        <f t="shared" si="42"/>
        <v>17.121500000000001</v>
      </c>
      <c r="G244" s="147" t="s">
        <v>905</v>
      </c>
      <c r="H244" s="130">
        <f>(IF(G244='base para costos'!$G$3,'base para costos'!$H$3)+IF(G244='base para costos'!$G$4,'base para costos'!$H$4)+IF(G244='base para costos'!$G$5,'base para costos'!$H$5)+IF(G244='base para costos'!$G$6,'base para costos'!$H$6)+IF(G244='base para costos'!$G$7,'base para costos'!$H$7)+IF(G244='base para costos'!$G$8,'base para costos'!$H$8)+IF(G244='base para costos'!$G$9,'base para costos'!$H$9)+IF(G244='base para costos'!$G$10,'base para costos'!$H$10)+IF(G244='base para costos'!$G$11,'base para costos'!$H$11))</f>
        <v>0</v>
      </c>
      <c r="I244" s="132">
        <f>(C244/(('base para costos'!$J$3-D244)/100))</f>
        <v>13288.927835051547</v>
      </c>
      <c r="J244" s="133">
        <f>(C244/(('base para costos'!$J$3-D244)/100-(0.08)))</f>
        <v>14483.438202247191</v>
      </c>
      <c r="K244" s="157">
        <f t="shared" si="43"/>
        <v>29.3215</v>
      </c>
      <c r="L244" s="134"/>
      <c r="M244" s="134">
        <f t="shared" si="48"/>
        <v>0</v>
      </c>
      <c r="N244" s="135">
        <f t="shared" si="44"/>
        <v>18237.879977645254</v>
      </c>
      <c r="O244" s="142" t="s">
        <v>108</v>
      </c>
      <c r="P244" s="147" t="s">
        <v>28</v>
      </c>
    </row>
    <row r="245" spans="1:16" s="136" customFormat="1" ht="12">
      <c r="A245" s="140" t="s">
        <v>280</v>
      </c>
      <c r="B245" s="25" t="s">
        <v>281</v>
      </c>
      <c r="C245" s="141">
        <v>32573.26</v>
      </c>
      <c r="D245" s="137">
        <v>3</v>
      </c>
      <c r="E245" s="130">
        <v>14.15</v>
      </c>
      <c r="F245" s="131">
        <f t="shared" si="42"/>
        <v>17.121500000000001</v>
      </c>
      <c r="G245" s="147" t="s">
        <v>905</v>
      </c>
      <c r="H245" s="130">
        <f>(IF(G245=$G$3,$H$3)+IF(G245=$G$4,$H$4)+IF(G245=$G$5,$H$5)+IF(G245=$G$6,$H$6)+IF(G245=$G$7,$H$7)+IF(G245=$G$8,$H$8)+IF(G245=$G$9,$H$9)+IF(G245=$G$10,$H$10)+IF(G245=$G$11,$H$11))</f>
        <v>0</v>
      </c>
      <c r="I245" s="132">
        <f>(C245/(($J$3-D245)/100))</f>
        <v>33580.680412371134</v>
      </c>
      <c r="J245" s="133">
        <f>(C245/(($J$3-D245)/100-(0.08)))</f>
        <v>36599.168539325838</v>
      </c>
      <c r="K245" s="157">
        <f t="shared" si="43"/>
        <v>29.3215</v>
      </c>
      <c r="L245" s="134"/>
      <c r="M245" s="134">
        <f t="shared" si="48"/>
        <v>0</v>
      </c>
      <c r="N245" s="135">
        <f t="shared" si="44"/>
        <v>46086.518531095026</v>
      </c>
      <c r="O245" s="142" t="s">
        <v>108</v>
      </c>
      <c r="P245" s="147" t="s">
        <v>28</v>
      </c>
    </row>
    <row r="246" spans="1:16" s="136" customFormat="1" ht="12">
      <c r="A246" s="140" t="s">
        <v>219</v>
      </c>
      <c r="B246" s="25" t="s">
        <v>220</v>
      </c>
      <c r="C246" s="141">
        <v>28316.63</v>
      </c>
      <c r="D246" s="137">
        <v>3</v>
      </c>
      <c r="E246" s="130">
        <v>14.15</v>
      </c>
      <c r="F246" s="131">
        <f t="shared" si="42"/>
        <v>17.121500000000001</v>
      </c>
      <c r="G246" s="147" t="s">
        <v>905</v>
      </c>
      <c r="H246" s="130">
        <f>(IF(G246=$G$3,$H$3)+IF(G246=$G$4,$H$4)+IF(G246=$G$5,$H$5)+IF(G246=$G$6,$H$6)+IF(G246=$G$7,$H$7)+IF(G246=$G$8,$H$8)+IF(G246=$G$9,$H$9)+IF(G246=$G$10,$H$10)+IF(G246=$G$11,$H$11))</f>
        <v>0</v>
      </c>
      <c r="I246" s="132">
        <f>(C246/(($J$3-D246)/100))</f>
        <v>29192.402061855671</v>
      </c>
      <c r="J246" s="133">
        <f>(C246/(($J$3-D246)/100-(0.08)))</f>
        <v>31816.438202247191</v>
      </c>
      <c r="K246" s="157">
        <f t="shared" si="43"/>
        <v>29.3215</v>
      </c>
      <c r="L246" s="134">
        <v>5190</v>
      </c>
      <c r="M246" s="134">
        <v>6300</v>
      </c>
      <c r="N246" s="135">
        <f t="shared" si="44"/>
        <v>46363.994001004554</v>
      </c>
      <c r="O246" s="142" t="s">
        <v>108</v>
      </c>
      <c r="P246" s="147" t="s">
        <v>28</v>
      </c>
    </row>
    <row r="247" spans="1:16" s="136" customFormat="1" ht="12">
      <c r="A247" s="140" t="s">
        <v>221</v>
      </c>
      <c r="B247" s="25" t="s">
        <v>222</v>
      </c>
      <c r="C247" s="141">
        <v>18052.16</v>
      </c>
      <c r="D247" s="137">
        <v>2</v>
      </c>
      <c r="E247" s="130">
        <v>14</v>
      </c>
      <c r="F247" s="131">
        <f t="shared" si="42"/>
        <v>16.939999999999998</v>
      </c>
      <c r="G247" s="147" t="s">
        <v>905</v>
      </c>
      <c r="H247" s="130">
        <f>(IF(G247=$G$3,$H$3)+IF(G247=$G$4,$H$4)+IF(G247=$G$5,$H$5)+IF(G247=$G$6,$H$6)+IF(G247=$G$7,$H$7)+IF(G247=$G$8,$H$8)+IF(G247=$G$9,$H$9)+IF(G247=$G$10,$H$10)+IF(G247=$G$11,$H$11))</f>
        <v>0</v>
      </c>
      <c r="I247" s="132">
        <f>(C247/(($J$3-D247)/100))</f>
        <v>18420.571428571428</v>
      </c>
      <c r="J247" s="133">
        <f>(C247/(($J$3-D247)/100-(0.08)))</f>
        <v>20057.955555555556</v>
      </c>
      <c r="K247" s="157">
        <f t="shared" si="43"/>
        <v>28.139999999999997</v>
      </c>
      <c r="L247" s="134">
        <v>5200</v>
      </c>
      <c r="M247" s="134">
        <v>6300</v>
      </c>
      <c r="N247" s="135">
        <f t="shared" si="44"/>
        <v>31421.291399944337</v>
      </c>
      <c r="O247" s="142" t="s">
        <v>108</v>
      </c>
      <c r="P247" s="147" t="s">
        <v>28</v>
      </c>
    </row>
    <row r="248" spans="1:16" s="136" customFormat="1" ht="12">
      <c r="A248" s="140" t="s">
        <v>245</v>
      </c>
      <c r="B248" s="25" t="s">
        <v>246</v>
      </c>
      <c r="C248" s="141">
        <v>23842.05</v>
      </c>
      <c r="D248" s="137">
        <v>3</v>
      </c>
      <c r="E248" s="130">
        <v>14.15</v>
      </c>
      <c r="F248" s="131">
        <f t="shared" si="42"/>
        <v>17.121500000000001</v>
      </c>
      <c r="G248" s="147" t="s">
        <v>905</v>
      </c>
      <c r="H248" s="130">
        <f>(IF(G248=$G$3,$H$3)+IF(G248=$G$4,$H$4)+IF(G248=$G$5,$H$5)+IF(G248=$G$6,$H$6)+IF(G248=$G$7,$H$7)+IF(G248=$G$8,$H$8)+IF(G248=$G$9,$H$9)+IF(G248=$G$10,$H$10)+IF(G248=$G$11,$H$11))</f>
        <v>0</v>
      </c>
      <c r="I248" s="132">
        <f>(C248/(($J$3-D248)/100))</f>
        <v>24579.432989690722</v>
      </c>
      <c r="J248" s="133">
        <f>(C248/(($J$3-D248)/100-(0.08)))</f>
        <v>26788.8202247191</v>
      </c>
      <c r="K248" s="157">
        <f t="shared" si="43"/>
        <v>29.3215</v>
      </c>
      <c r="L248" s="134">
        <v>5200</v>
      </c>
      <c r="M248" s="134">
        <v>6300</v>
      </c>
      <c r="N248" s="135">
        <f t="shared" si="44"/>
        <v>40033.101296716821</v>
      </c>
      <c r="O248" s="142" t="s">
        <v>108</v>
      </c>
      <c r="P248" s="147" t="s">
        <v>28</v>
      </c>
    </row>
    <row r="249" spans="1:16" s="136" customFormat="1" ht="12">
      <c r="A249" s="140" t="s">
        <v>549</v>
      </c>
      <c r="B249" s="25" t="s">
        <v>550</v>
      </c>
      <c r="C249" s="141">
        <v>19238.87</v>
      </c>
      <c r="D249" s="137">
        <v>3</v>
      </c>
      <c r="E249" s="130">
        <v>16</v>
      </c>
      <c r="F249" s="131">
        <f t="shared" si="42"/>
        <v>19.36</v>
      </c>
      <c r="G249" s="147" t="s">
        <v>905</v>
      </c>
      <c r="H249" s="130">
        <f>(IF(G249='base para costos'!$G$3,'base para costos'!$H$3)+IF(G249='base para costos'!$G$4,'base para costos'!$H$4)+IF(G249='base para costos'!$G$5,'base para costos'!$H$5)+IF(G249='base para costos'!$G$6,'base para costos'!$H$6)+IF(G249='base para costos'!$G$7,'base para costos'!$H$7)+IF(G249='base para costos'!$G$8,'base para costos'!$H$8)+IF(G249='base para costos'!$G$9,'base para costos'!$H$9)+IF(G249='base para costos'!$G$10,'base para costos'!$H$10)+IF(G249='base para costos'!$G$11,'base para costos'!$H$11))</f>
        <v>0</v>
      </c>
      <c r="I249" s="132">
        <f>(C249/(('base para costos'!$J$3-D249)/100))</f>
        <v>19833.886597938144</v>
      </c>
      <c r="J249" s="133">
        <f>(C249/(('base para costos'!$J$3-D249)/100-(0.08)))</f>
        <v>21616.707865168537</v>
      </c>
      <c r="K249" s="157">
        <f t="shared" si="43"/>
        <v>31.56</v>
      </c>
      <c r="L249" s="134"/>
      <c r="M249" s="134">
        <f t="shared" ref="M249:M255" si="49">L249*1.21</f>
        <v>0</v>
      </c>
      <c r="N249" s="135">
        <f t="shared" si="44"/>
        <v>28110.563997662182</v>
      </c>
      <c r="O249" s="142" t="s">
        <v>108</v>
      </c>
      <c r="P249" s="147" t="s">
        <v>107</v>
      </c>
    </row>
    <row r="250" spans="1:16" s="136" customFormat="1" ht="12">
      <c r="A250" s="140" t="s">
        <v>511</v>
      </c>
      <c r="B250" s="25" t="s">
        <v>512</v>
      </c>
      <c r="C250" s="141">
        <v>23829.35</v>
      </c>
      <c r="D250" s="137">
        <v>3</v>
      </c>
      <c r="E250" s="130">
        <v>16</v>
      </c>
      <c r="F250" s="131">
        <f t="shared" si="42"/>
        <v>19.36</v>
      </c>
      <c r="G250" s="147" t="s">
        <v>905</v>
      </c>
      <c r="H250" s="130">
        <f>(IF(G250='base para costos'!$G$3,'base para costos'!$H$3)+IF(G250='base para costos'!$G$4,'base para costos'!$H$4)+IF(G250='base para costos'!$G$5,'base para costos'!$H$5)+IF(G250='base para costos'!$G$6,'base para costos'!$H$6)+IF(G250='base para costos'!$G$7,'base para costos'!$H$7)+IF(G250='base para costos'!$G$8,'base para costos'!$H$8)+IF(G250='base para costos'!$G$9,'base para costos'!$H$9)+IF(G250='base para costos'!$G$10,'base para costos'!$H$10)+IF(G250='base para costos'!$G$11,'base para costos'!$H$11))</f>
        <v>0</v>
      </c>
      <c r="I250" s="132">
        <f>(C250/(('base para costos'!$J$3-D250)/100))</f>
        <v>24566.340206185567</v>
      </c>
      <c r="J250" s="133">
        <f>(C250/(('base para costos'!$J$3-D250)/100-(0.08)))</f>
        <v>26774.550561797751</v>
      </c>
      <c r="K250" s="157">
        <f t="shared" si="43"/>
        <v>31.56</v>
      </c>
      <c r="L250" s="134"/>
      <c r="M250" s="134">
        <f t="shared" si="49"/>
        <v>0</v>
      </c>
      <c r="N250" s="135">
        <f t="shared" si="44"/>
        <v>34817.869666861479</v>
      </c>
      <c r="O250" s="142" t="s">
        <v>108</v>
      </c>
      <c r="P250" s="147" t="s">
        <v>107</v>
      </c>
    </row>
    <row r="251" spans="1:16" s="136" customFormat="1" ht="12">
      <c r="A251" s="140" t="s">
        <v>537</v>
      </c>
      <c r="B251" s="25" t="s">
        <v>538</v>
      </c>
      <c r="C251" s="141">
        <v>20918.810000000001</v>
      </c>
      <c r="D251" s="137">
        <v>3</v>
      </c>
      <c r="E251" s="130">
        <v>16</v>
      </c>
      <c r="F251" s="131">
        <f t="shared" si="42"/>
        <v>19.36</v>
      </c>
      <c r="G251" s="147" t="s">
        <v>905</v>
      </c>
      <c r="H251" s="130">
        <f>(IF(G251='base para costos'!$G$3,'base para costos'!$H$3)+IF(G251='base para costos'!$G$4,'base para costos'!$H$4)+IF(G251='base para costos'!$G$5,'base para costos'!$H$5)+IF(G251='base para costos'!$G$6,'base para costos'!$H$6)+IF(G251='base para costos'!$G$7,'base para costos'!$H$7)+IF(G251='base para costos'!$G$8,'base para costos'!$H$8)+IF(G251='base para costos'!$G$9,'base para costos'!$H$9)+IF(G251='base para costos'!$G$10,'base para costos'!$H$10)+IF(G251='base para costos'!$G$11,'base para costos'!$H$11))</f>
        <v>0</v>
      </c>
      <c r="I251" s="132">
        <f>(C251/(('base para costos'!$J$3-D251)/100))</f>
        <v>21565.783505154643</v>
      </c>
      <c r="J251" s="133">
        <f>(C251/(('base para costos'!$J$3-D251)/100-(0.08)))</f>
        <v>23504.280898876405</v>
      </c>
      <c r="K251" s="157">
        <f t="shared" si="43"/>
        <v>31.56</v>
      </c>
      <c r="L251" s="134"/>
      <c r="M251" s="134">
        <f t="shared" si="49"/>
        <v>0</v>
      </c>
      <c r="N251" s="135">
        <f t="shared" si="44"/>
        <v>30565.181180596144</v>
      </c>
      <c r="O251" s="142" t="s">
        <v>108</v>
      </c>
      <c r="P251" s="147" t="s">
        <v>107</v>
      </c>
    </row>
    <row r="252" spans="1:16" s="136" customFormat="1" ht="12">
      <c r="A252" s="140" t="s">
        <v>251</v>
      </c>
      <c r="B252" s="25" t="s">
        <v>252</v>
      </c>
      <c r="C252" s="141">
        <v>48160.13</v>
      </c>
      <c r="D252" s="137">
        <v>3</v>
      </c>
      <c r="E252" s="130">
        <v>16</v>
      </c>
      <c r="F252" s="131">
        <f t="shared" si="42"/>
        <v>19.36</v>
      </c>
      <c r="G252" s="147" t="s">
        <v>905</v>
      </c>
      <c r="H252" s="130">
        <f>(IF(G252=$G$3,$H$3)+IF(G252=$G$4,$H$4)+IF(G252=$G$5,$H$5)+IF(G252=$G$6,$H$6)+IF(G252=$G$7,$H$7)+IF(G252=$G$8,$H$8)+IF(G252=$G$9,$H$9)+IF(G252=$G$10,$H$10)+IF(G252=$G$11,$H$11))</f>
        <v>0</v>
      </c>
      <c r="I252" s="132">
        <f>(C252/(($J$3-D252)/100))</f>
        <v>49649.618556701033</v>
      </c>
      <c r="J252" s="133">
        <f>(C252/(($J$3-D252)/100-(0.08)))</f>
        <v>54112.505617977527</v>
      </c>
      <c r="K252" s="157">
        <f t="shared" si="43"/>
        <v>31.56</v>
      </c>
      <c r="L252" s="134"/>
      <c r="M252" s="134">
        <f t="shared" si="49"/>
        <v>0</v>
      </c>
      <c r="N252" s="135">
        <f t="shared" si="44"/>
        <v>70368.395675043823</v>
      </c>
      <c r="O252" s="142" t="s">
        <v>108</v>
      </c>
      <c r="P252" s="147" t="s">
        <v>107</v>
      </c>
    </row>
    <row r="253" spans="1:16" s="136" customFormat="1" ht="12">
      <c r="A253" s="140" t="s">
        <v>227</v>
      </c>
      <c r="B253" s="25" t="s">
        <v>228</v>
      </c>
      <c r="C253" s="141">
        <v>49419.18</v>
      </c>
      <c r="D253" s="137">
        <v>3</v>
      </c>
      <c r="E253" s="130">
        <v>16</v>
      </c>
      <c r="F253" s="131">
        <f t="shared" si="42"/>
        <v>19.36</v>
      </c>
      <c r="G253" s="147" t="s">
        <v>905</v>
      </c>
      <c r="H253" s="130">
        <f>(IF(G253=$G$3,$H$3)+IF(G253=$G$4,$H$4)+IF(G253=$G$5,$H$5)+IF(G253=$G$6,$H$6)+IF(G253=$G$7,$H$7)+IF(G253=$G$8,$H$8)+IF(G253=$G$9,$H$9)+IF(G253=$G$10,$H$10)+IF(G253=$G$11,$H$11))</f>
        <v>0</v>
      </c>
      <c r="I253" s="132">
        <f>(C253/(($J$3-D253)/100))</f>
        <v>50947.608247422679</v>
      </c>
      <c r="J253" s="133">
        <f>(C253/(($J$3-D253)/100-(0.08)))</f>
        <v>55527.168539325845</v>
      </c>
      <c r="K253" s="157">
        <f t="shared" si="43"/>
        <v>31.56</v>
      </c>
      <c r="L253" s="134"/>
      <c r="M253" s="134">
        <f t="shared" si="49"/>
        <v>0</v>
      </c>
      <c r="N253" s="135">
        <f t="shared" si="44"/>
        <v>72208.036236119224</v>
      </c>
      <c r="O253" s="142" t="s">
        <v>108</v>
      </c>
      <c r="P253" s="147" t="s">
        <v>107</v>
      </c>
    </row>
    <row r="254" spans="1:16" s="136" customFormat="1" ht="12">
      <c r="A254" s="140" t="s">
        <v>296</v>
      </c>
      <c r="B254" s="25" t="s">
        <v>297</v>
      </c>
      <c r="C254" s="141">
        <v>52180.38</v>
      </c>
      <c r="D254" s="137">
        <v>3</v>
      </c>
      <c r="E254" s="130">
        <v>16</v>
      </c>
      <c r="F254" s="131">
        <f t="shared" si="42"/>
        <v>19.36</v>
      </c>
      <c r="G254" s="147" t="s">
        <v>905</v>
      </c>
      <c r="H254" s="130">
        <f>(IF(G254=$G$3,$H$3)+IF(G254=$G$4,$H$4)+IF(G254=$G$5,$H$5)+IF(G254=$G$6,$H$6)+IF(G254=$G$7,$H$7)+IF(G254=$G$8,$H$8)+IF(G254=$G$9,$H$9)+IF(G254=$G$10,$H$10)+IF(G254=$G$11,$H$11))</f>
        <v>0</v>
      </c>
      <c r="I254" s="132">
        <f>(C254/(($J$3-D254)/100))</f>
        <v>53794.206185567011</v>
      </c>
      <c r="J254" s="133">
        <f>(C254/(($J$3-D254)/100-(0.08)))</f>
        <v>58629.6404494382</v>
      </c>
      <c r="K254" s="157">
        <f t="shared" si="43"/>
        <v>31.56</v>
      </c>
      <c r="L254" s="134"/>
      <c r="M254" s="134">
        <f t="shared" si="49"/>
        <v>0</v>
      </c>
      <c r="N254" s="135">
        <f t="shared" si="44"/>
        <v>76242.518994739919</v>
      </c>
      <c r="O254" s="142" t="s">
        <v>108</v>
      </c>
      <c r="P254" s="147" t="s">
        <v>107</v>
      </c>
    </row>
    <row r="255" spans="1:16" s="136" customFormat="1" ht="12">
      <c r="A255" s="140" t="s">
        <v>399</v>
      </c>
      <c r="B255" s="25" t="s">
        <v>400</v>
      </c>
      <c r="C255" s="141">
        <v>42695.15</v>
      </c>
      <c r="D255" s="137">
        <v>3</v>
      </c>
      <c r="E255" s="130">
        <v>16</v>
      </c>
      <c r="F255" s="131">
        <f t="shared" si="42"/>
        <v>19.36</v>
      </c>
      <c r="G255" s="147" t="s">
        <v>905</v>
      </c>
      <c r="H255" s="130">
        <f>(IF(G255='base para costos'!$G$3,'base para costos'!$H$3)+IF(G255='base para costos'!$G$4,'base para costos'!$H$4)+IF(G255='base para costos'!$G$5,'base para costos'!$H$5)+IF(G255='base para costos'!$G$6,'base para costos'!$H$6)+IF(G255='base para costos'!$G$7,'base para costos'!$H$7)+IF(G255='base para costos'!$G$8,'base para costos'!$H$8)+IF(G255='base para costos'!$G$9,'base para costos'!$H$9)+IF(G255='base para costos'!$G$10,'base para costos'!$H$10)+IF(G255='base para costos'!$G$11,'base para costos'!$H$11))</f>
        <v>0</v>
      </c>
      <c r="I255" s="132">
        <f>(C255/(('base para costos'!$J$3-D255)/100))</f>
        <v>44015.618556701033</v>
      </c>
      <c r="J255" s="133">
        <f>(C255/(('base para costos'!$J$3-D255)/100-(0.08)))</f>
        <v>47972.078651685391</v>
      </c>
      <c r="K255" s="157">
        <f t="shared" si="43"/>
        <v>31.56</v>
      </c>
      <c r="L255" s="134"/>
      <c r="M255" s="134">
        <f t="shared" si="49"/>
        <v>0</v>
      </c>
      <c r="N255" s="135">
        <f t="shared" si="44"/>
        <v>62383.328462887199</v>
      </c>
      <c r="O255" s="142" t="s">
        <v>108</v>
      </c>
      <c r="P255" s="147" t="s">
        <v>107</v>
      </c>
    </row>
    <row r="256" spans="1:16" ht="12">
      <c r="A256" s="104" t="s">
        <v>1074</v>
      </c>
      <c r="B256" s="105" t="s">
        <v>1075</v>
      </c>
      <c r="C256" s="337">
        <v>53665.08</v>
      </c>
      <c r="D256" s="99">
        <v>3</v>
      </c>
      <c r="E256" s="102">
        <v>16</v>
      </c>
      <c r="F256" s="3">
        <f t="shared" si="42"/>
        <v>19.36</v>
      </c>
      <c r="G256" s="101" t="s">
        <v>1308</v>
      </c>
      <c r="H256" s="102">
        <f>(IF(G256=$G$3,$H$3)+IF(G256=$G$4,$H$4)+IF(G256=$G$5,$H$5)+IF(G256=$G$6,$H$6)+IF(G256=$G$7,$H$7)+IF(G256=$G$8,$H$8)+IF(G256=$G$9,$H$9)+IF(G256=$G$10,$H$10)+IF(G256=$G$11,$H$11))</f>
        <v>8.9540000000000006</v>
      </c>
      <c r="I256" s="1">
        <f>(C256/(($J$3-D256)/100))</f>
        <v>55324.824742268043</v>
      </c>
      <c r="J256" s="2">
        <f>(C256/(($J$3-D256)/100-(0.08)))</f>
        <v>60297.842696629217</v>
      </c>
      <c r="K256" s="17">
        <f t="shared" si="43"/>
        <v>40.513999999999996</v>
      </c>
      <c r="L256" s="19">
        <v>4500</v>
      </c>
      <c r="M256" s="19">
        <v>5500</v>
      </c>
      <c r="N256" s="13">
        <f t="shared" si="44"/>
        <v>95714.638738526701</v>
      </c>
      <c r="O256" s="110" t="s">
        <v>1098</v>
      </c>
      <c r="P256" s="110" t="s">
        <v>107</v>
      </c>
    </row>
    <row r="257" spans="1:16" s="136" customFormat="1" ht="12">
      <c r="A257" s="22" t="s">
        <v>105</v>
      </c>
      <c r="B257" s="100" t="s">
        <v>106</v>
      </c>
      <c r="C257" s="24">
        <v>43127.09</v>
      </c>
      <c r="D257" s="103">
        <v>3</v>
      </c>
      <c r="E257" s="102">
        <v>14</v>
      </c>
      <c r="F257" s="3">
        <f t="shared" si="42"/>
        <v>16.939999999999998</v>
      </c>
      <c r="G257" s="101" t="s">
        <v>905</v>
      </c>
      <c r="H257" s="102">
        <f>(IF(G257=$G$3,$H$3)+IF(G257=$G$4,$H$4)+IF(G257=$G$5,$H$5)+IF(G257=$G$6,$H$6)+IF(G257=$G$7,$H$7)+IF(G257=$G$8,$H$8)+IF(G257=$G$9,$H$9)+IF(G257=$G$10,$H$10)+IF(G257=$G$11,$H$11))</f>
        <v>0</v>
      </c>
      <c r="I257" s="1">
        <f>(C257/(($J$3-D257)/100))</f>
        <v>44460.917525773191</v>
      </c>
      <c r="J257" s="2">
        <f>(C257/(($J$3-D257)/100-(0.08)))</f>
        <v>48457.404494382019</v>
      </c>
      <c r="K257" s="17">
        <f t="shared" si="43"/>
        <v>29.139999999999997</v>
      </c>
      <c r="L257" s="19">
        <v>6900</v>
      </c>
      <c r="M257" s="19">
        <v>8400</v>
      </c>
      <c r="N257" s="13">
        <f t="shared" si="44"/>
        <v>69262.390629410103</v>
      </c>
      <c r="O257" s="317" t="s">
        <v>108</v>
      </c>
      <c r="P257" s="101" t="s">
        <v>107</v>
      </c>
    </row>
    <row r="258" spans="1:16" s="136" customFormat="1" ht="12">
      <c r="A258" s="136" t="s">
        <v>1050</v>
      </c>
      <c r="B258" s="136" t="s">
        <v>1051</v>
      </c>
      <c r="C258" s="128">
        <v>34855.230000000003</v>
      </c>
      <c r="D258" s="137">
        <v>3</v>
      </c>
      <c r="E258" s="130">
        <v>16</v>
      </c>
      <c r="F258" s="131">
        <f t="shared" si="42"/>
        <v>19.36</v>
      </c>
      <c r="G258" s="147" t="s">
        <v>905</v>
      </c>
      <c r="H258" s="130">
        <f>(IF(G258=$G$3,$H$3)+IF(G258=$G$4,$H$4)+IF(G258=$G$5,$H$5)+IF(G258=$G$6,$H$6)+IF(G258=$G$7,$H$7)+IF(G258=$G$8,$H$8)+IF(G258=$G$9,$H$9)+IF(G258=$G$10,$H$10)+IF(G258=$G$11,$H$11))</f>
        <v>0</v>
      </c>
      <c r="I258" s="132">
        <f>(C258/(($J$3-D258)/100))</f>
        <v>35933.226804123718</v>
      </c>
      <c r="J258" s="133">
        <f>(C258/(($J$3-D258)/100-(0.08)))</f>
        <v>39163.1797752809</v>
      </c>
      <c r="K258" s="157">
        <f t="shared" si="43"/>
        <v>31.56</v>
      </c>
      <c r="L258" s="134">
        <v>4805.99</v>
      </c>
      <c r="M258" s="134">
        <v>5900</v>
      </c>
      <c r="N258" s="135">
        <f t="shared" si="44"/>
        <v>56828.156049094105</v>
      </c>
      <c r="O258" s="136" t="s">
        <v>1098</v>
      </c>
      <c r="P258" s="136" t="s">
        <v>107</v>
      </c>
    </row>
    <row r="259" spans="1:16" s="136" customFormat="1" ht="12">
      <c r="A259" s="25" t="s">
        <v>947</v>
      </c>
      <c r="B259" s="25" t="s">
        <v>948</v>
      </c>
      <c r="C259" s="172">
        <v>25916.5</v>
      </c>
      <c r="D259" s="137">
        <v>3</v>
      </c>
      <c r="E259" s="130">
        <v>14</v>
      </c>
      <c r="F259" s="131">
        <f t="shared" si="42"/>
        <v>16.939999999999998</v>
      </c>
      <c r="G259" s="147" t="s">
        <v>905</v>
      </c>
      <c r="H259" s="130">
        <f>(IF(G259=$G$3,$H$3)+IF(G259=$G$4,$H$4)+IF(G259=$G$5,$H$5)+IF(G259=$G$6,$H$6)+IF(G259=$G$7,$H$7)+IF(G259=$G$8,$H$8)+IF(G259=$G$9,$H$9)+IF(G259=$G$10,$H$10)+IF(G259=$G$11,$H$11))</f>
        <v>0</v>
      </c>
      <c r="I259" s="132">
        <f>(C259/(($J$3-D259)/100))</f>
        <v>26718.041237113404</v>
      </c>
      <c r="J259" s="133">
        <f>(C259/(($J$3-D259)/100-(0.08)))</f>
        <v>29119.662921348314</v>
      </c>
      <c r="K259" s="157">
        <f t="shared" si="43"/>
        <v>29.139999999999997</v>
      </c>
      <c r="L259" s="134">
        <v>4805.99</v>
      </c>
      <c r="M259" s="134">
        <v>5900</v>
      </c>
      <c r="N259" s="135">
        <f t="shared" si="44"/>
        <v>42474.230877787188</v>
      </c>
      <c r="O259" s="25" t="s">
        <v>949</v>
      </c>
      <c r="P259" s="147" t="s">
        <v>107</v>
      </c>
    </row>
    <row r="260" spans="1:16" s="136" customFormat="1" ht="12">
      <c r="A260" s="140" t="s">
        <v>442</v>
      </c>
      <c r="B260" s="25" t="s">
        <v>443</v>
      </c>
      <c r="C260" s="141">
        <v>35929.33</v>
      </c>
      <c r="D260" s="137">
        <v>3</v>
      </c>
      <c r="E260" s="130">
        <v>16</v>
      </c>
      <c r="F260" s="131">
        <f t="shared" si="42"/>
        <v>19.36</v>
      </c>
      <c r="G260" s="147" t="s">
        <v>905</v>
      </c>
      <c r="H260" s="130">
        <f>(IF(G260='base para costos'!$G$3,'base para costos'!$H$3)+IF(G260='base para costos'!$G$4,'base para costos'!$H$4)+IF(G260='base para costos'!$G$5,'base para costos'!$H$5)+IF(G260='base para costos'!$G$6,'base para costos'!$H$6)+IF(G260='base para costos'!$G$7,'base para costos'!$H$7)+IF(G260='base para costos'!$G$8,'base para costos'!$H$8)+IF(G260='base para costos'!$G$9,'base para costos'!$H$9)+IF(G260='base para costos'!$G$10,'base para costos'!$H$10)+IF(G260='base para costos'!$G$11,'base para costos'!$H$11))</f>
        <v>0</v>
      </c>
      <c r="I260" s="132">
        <f>(C260/(('base para costos'!$J$3-D260)/100))</f>
        <v>37040.546391752578</v>
      </c>
      <c r="J260" s="133">
        <f>(C260/(('base para costos'!$J$3-D260)/100-(0.08)))</f>
        <v>40370.033707865172</v>
      </c>
      <c r="K260" s="157">
        <f t="shared" si="43"/>
        <v>31.56</v>
      </c>
      <c r="L260" s="134"/>
      <c r="M260" s="134">
        <f t="shared" ref="M260:M269" si="50">L260*1.21</f>
        <v>0</v>
      </c>
      <c r="N260" s="135">
        <f t="shared" si="44"/>
        <v>52497.559906487433</v>
      </c>
      <c r="O260" s="142" t="s">
        <v>108</v>
      </c>
      <c r="P260" s="147" t="s">
        <v>107</v>
      </c>
    </row>
    <row r="261" spans="1:16" s="136" customFormat="1" ht="12">
      <c r="A261" s="140" t="s">
        <v>294</v>
      </c>
      <c r="B261" s="25" t="s">
        <v>295</v>
      </c>
      <c r="C261" s="141">
        <v>52311.55</v>
      </c>
      <c r="D261" s="137">
        <v>3</v>
      </c>
      <c r="E261" s="130">
        <v>16</v>
      </c>
      <c r="F261" s="131">
        <f t="shared" si="42"/>
        <v>19.36</v>
      </c>
      <c r="G261" s="147" t="s">
        <v>905</v>
      </c>
      <c r="H261" s="130">
        <f>(IF(G261=$G$3,$H$3)+IF(G261=$G$4,$H$4)+IF(G261=$G$5,$H$5)+IF(G261=$G$6,$H$6)+IF(G261=$G$7,$H$7)+IF(G261=$G$8,$H$8)+IF(G261=$G$9,$H$9)+IF(G261=$G$10,$H$10)+IF(G261=$G$11,$H$11))</f>
        <v>0</v>
      </c>
      <c r="I261" s="132">
        <f>(C261/(($J$3-D261)/100))</f>
        <v>53929.432989690729</v>
      </c>
      <c r="J261" s="133">
        <f>(C261/(($J$3-D261)/100-(0.08)))</f>
        <v>58777.022471910117</v>
      </c>
      <c r="K261" s="157">
        <f t="shared" si="43"/>
        <v>31.56</v>
      </c>
      <c r="L261" s="134"/>
      <c r="M261" s="134">
        <f t="shared" si="50"/>
        <v>0</v>
      </c>
      <c r="N261" s="135">
        <f t="shared" si="44"/>
        <v>76434.175920514317</v>
      </c>
      <c r="O261" s="142" t="s">
        <v>108</v>
      </c>
      <c r="P261" s="147" t="s">
        <v>107</v>
      </c>
    </row>
    <row r="262" spans="1:16" s="136" customFormat="1" ht="12">
      <c r="A262" s="140" t="s">
        <v>314</v>
      </c>
      <c r="B262" s="25" t="s">
        <v>315</v>
      </c>
      <c r="C262" s="141">
        <v>45763.88</v>
      </c>
      <c r="D262" s="137">
        <v>3</v>
      </c>
      <c r="E262" s="130">
        <v>16</v>
      </c>
      <c r="F262" s="131">
        <f t="shared" si="42"/>
        <v>19.36</v>
      </c>
      <c r="G262" s="147" t="s">
        <v>905</v>
      </c>
      <c r="H262" s="130">
        <f>(IF(G262=$G$3,$H$3)+IF(G262=$G$4,$H$4)+IF(G262=$G$5,$H$5)+IF(G262=$G$6,$H$6)+IF(G262=$G$7,$H$7)+IF(G262=$G$8,$H$8)+IF(G262=$G$9,$H$9)+IF(G262=$G$10,$H$10)+IF(G262=$G$11,$H$11))</f>
        <v>0</v>
      </c>
      <c r="I262" s="132">
        <f>(C262/(($J$3-D262)/100))</f>
        <v>47179.257731958758</v>
      </c>
      <c r="J262" s="133">
        <f>(C262/(($J$3-D262)/100-(0.08)))</f>
        <v>51420.089887640446</v>
      </c>
      <c r="K262" s="157">
        <f t="shared" si="43"/>
        <v>31.56</v>
      </c>
      <c r="L262" s="134"/>
      <c r="M262" s="134">
        <f t="shared" si="50"/>
        <v>0</v>
      </c>
      <c r="N262" s="135">
        <f t="shared" si="44"/>
        <v>66867.153711279941</v>
      </c>
      <c r="O262" s="142" t="s">
        <v>108</v>
      </c>
      <c r="P262" s="147" t="s">
        <v>107</v>
      </c>
    </row>
    <row r="263" spans="1:16" s="136" customFormat="1" ht="12">
      <c r="A263" s="140" t="s">
        <v>392</v>
      </c>
      <c r="B263" s="25" t="s">
        <v>393</v>
      </c>
      <c r="C263" s="141">
        <v>43723.839999999997</v>
      </c>
      <c r="D263" s="137">
        <v>3</v>
      </c>
      <c r="E263" s="130">
        <v>16</v>
      </c>
      <c r="F263" s="131">
        <f t="shared" si="42"/>
        <v>19.36</v>
      </c>
      <c r="G263" s="147" t="s">
        <v>905</v>
      </c>
      <c r="H263" s="130">
        <f>(IF(G263='base para costos'!$G$3,'base para costos'!$H$3)+IF(G263='base para costos'!$G$4,'base para costos'!$H$4)+IF(G263='base para costos'!$G$5,'base para costos'!$H$5)+IF(G263='base para costos'!$G$6,'base para costos'!$H$6)+IF(G263='base para costos'!$G$7,'base para costos'!$H$7)+IF(G263='base para costos'!$G$8,'base para costos'!$H$8)+IF(G263='base para costos'!$G$9,'base para costos'!$H$9)+IF(G263='base para costos'!$G$10,'base para costos'!$H$10)+IF(G263='base para costos'!$G$11,'base para costos'!$H$11))</f>
        <v>0</v>
      </c>
      <c r="I263" s="132">
        <f>(C263/(('base para costos'!$J$3-D263)/100))</f>
        <v>45076.123711340202</v>
      </c>
      <c r="J263" s="133">
        <f>(C263/(('base para costos'!$J$3-D263)/100-(0.08)))</f>
        <v>49127.910112359546</v>
      </c>
      <c r="K263" s="157">
        <f t="shared" si="43"/>
        <v>31.56</v>
      </c>
      <c r="L263" s="134"/>
      <c r="M263" s="134">
        <f t="shared" si="50"/>
        <v>0</v>
      </c>
      <c r="N263" s="135">
        <f t="shared" si="44"/>
        <v>63886.382232612501</v>
      </c>
      <c r="O263" s="142" t="s">
        <v>108</v>
      </c>
      <c r="P263" s="147" t="s">
        <v>107</v>
      </c>
    </row>
    <row r="264" spans="1:16" s="136" customFormat="1" ht="12">
      <c r="A264" s="140" t="s">
        <v>465</v>
      </c>
      <c r="B264" s="25" t="s">
        <v>466</v>
      </c>
      <c r="C264" s="141">
        <v>31901</v>
      </c>
      <c r="D264" s="137">
        <v>3</v>
      </c>
      <c r="E264" s="130">
        <v>16</v>
      </c>
      <c r="F264" s="131">
        <f t="shared" si="42"/>
        <v>19.36</v>
      </c>
      <c r="G264" s="147" t="s">
        <v>905</v>
      </c>
      <c r="H264" s="130">
        <f>(IF(G264='base para costos'!$G$3,'base para costos'!$H$3)+IF(G264='base para costos'!$G$4,'base para costos'!$H$4)+IF(G264='base para costos'!$G$5,'base para costos'!$H$5)+IF(G264='base para costos'!$G$6,'base para costos'!$H$6)+IF(G264='base para costos'!$G$7,'base para costos'!$H$7)+IF(G264='base para costos'!$G$8,'base para costos'!$H$8)+IF(G264='base para costos'!$G$9,'base para costos'!$H$9)+IF(G264='base para costos'!$G$10,'base para costos'!$H$10)+IF(G264='base para costos'!$G$11,'base para costos'!$H$11))</f>
        <v>0</v>
      </c>
      <c r="I264" s="132">
        <f>(C264/(('base para costos'!$J$3-D264)/100))</f>
        <v>32887.628865979379</v>
      </c>
      <c r="J264" s="133">
        <f>(C264/(('base para costos'!$J$3-D264)/100-(0.08)))</f>
        <v>35843.8202247191</v>
      </c>
      <c r="K264" s="157">
        <f t="shared" si="43"/>
        <v>31.56</v>
      </c>
      <c r="L264" s="134"/>
      <c r="M264" s="134">
        <f t="shared" si="50"/>
        <v>0</v>
      </c>
      <c r="N264" s="135">
        <f t="shared" si="44"/>
        <v>46611.63062536528</v>
      </c>
      <c r="O264" s="142" t="s">
        <v>108</v>
      </c>
      <c r="P264" s="147" t="s">
        <v>107</v>
      </c>
    </row>
    <row r="265" spans="1:16" s="136" customFormat="1" ht="12">
      <c r="A265" s="140" t="s">
        <v>562</v>
      </c>
      <c r="B265" s="25" t="s">
        <v>563</v>
      </c>
      <c r="C265" s="141">
        <v>18638.71</v>
      </c>
      <c r="D265" s="137">
        <v>3</v>
      </c>
      <c r="E265" s="130">
        <v>16</v>
      </c>
      <c r="F265" s="131">
        <f t="shared" si="42"/>
        <v>19.36</v>
      </c>
      <c r="G265" s="147" t="s">
        <v>905</v>
      </c>
      <c r="H265" s="130">
        <f>(IF(G265='base para costos'!$G$3,'base para costos'!$H$3)+IF(G265='base para costos'!$G$4,'base para costos'!$H$4)+IF(G265='base para costos'!$G$5,'base para costos'!$H$5)+IF(G265='base para costos'!$G$6,'base para costos'!$H$6)+IF(G265='base para costos'!$G$7,'base para costos'!$H$7)+IF(G265='base para costos'!$G$8,'base para costos'!$H$8)+IF(G265='base para costos'!$G$9,'base para costos'!$H$9)+IF(G265='base para costos'!$G$10,'base para costos'!$H$10)+IF(G265='base para costos'!$G$11,'base para costos'!$H$11))</f>
        <v>0</v>
      </c>
      <c r="I265" s="132">
        <f>(C265/(('base para costos'!$J$3-D265)/100))</f>
        <v>19215.164948453606</v>
      </c>
      <c r="J265" s="133">
        <f>(C265/(('base para costos'!$J$3-D265)/100-(0.08)))</f>
        <v>20942.370786516854</v>
      </c>
      <c r="K265" s="157">
        <f t="shared" si="43"/>
        <v>31.56</v>
      </c>
      <c r="L265" s="134"/>
      <c r="M265" s="134">
        <f t="shared" si="50"/>
        <v>0</v>
      </c>
      <c r="N265" s="135">
        <f t="shared" si="44"/>
        <v>27233.649912331966</v>
      </c>
      <c r="O265" s="142" t="s">
        <v>108</v>
      </c>
      <c r="P265" s="147" t="s">
        <v>107</v>
      </c>
    </row>
    <row r="266" spans="1:16" s="136" customFormat="1" ht="12">
      <c r="A266" s="140" t="s">
        <v>377</v>
      </c>
      <c r="B266" s="25" t="s">
        <v>378</v>
      </c>
      <c r="C266" s="141">
        <v>12999.34</v>
      </c>
      <c r="D266" s="137">
        <v>3</v>
      </c>
      <c r="E266" s="130">
        <v>16</v>
      </c>
      <c r="F266" s="131">
        <f t="shared" si="42"/>
        <v>19.36</v>
      </c>
      <c r="G266" s="147" t="s">
        <v>905</v>
      </c>
      <c r="H266" s="130">
        <f>(IF(G266='base para costos'!$G$3,'base para costos'!$H$3)+IF(G266='base para costos'!$G$4,'base para costos'!$H$4)+IF(G266='base para costos'!$G$5,'base para costos'!$H$5)+IF(G266='base para costos'!$G$6,'base para costos'!$H$6)+IF(G266='base para costos'!$G$7,'base para costos'!$H$7)+IF(G266='base para costos'!$G$8,'base para costos'!$H$8)+IF(G266='base para costos'!$G$9,'base para costos'!$H$9)+IF(G266='base para costos'!$G$10,'base para costos'!$H$10)+IF(G266='base para costos'!$G$11,'base para costos'!$H$11))</f>
        <v>0</v>
      </c>
      <c r="I266" s="132">
        <f>(C266/(('base para costos'!$J$3-D266)/100))</f>
        <v>13401.381443298969</v>
      </c>
      <c r="J266" s="133">
        <f>(C266/(('base para costos'!$J$3-D266)/100-(0.08)))</f>
        <v>14606</v>
      </c>
      <c r="K266" s="157">
        <f t="shared" si="43"/>
        <v>31.56</v>
      </c>
      <c r="L266" s="134"/>
      <c r="M266" s="134">
        <f t="shared" si="50"/>
        <v>0</v>
      </c>
      <c r="N266" s="135">
        <f t="shared" si="44"/>
        <v>18993.775569842197</v>
      </c>
      <c r="O266" s="142" t="s">
        <v>350</v>
      </c>
      <c r="P266" s="147" t="s">
        <v>235</v>
      </c>
    </row>
    <row r="267" spans="1:16" s="136" customFormat="1" ht="12">
      <c r="A267" s="140" t="s">
        <v>423</v>
      </c>
      <c r="B267" s="25" t="s">
        <v>424</v>
      </c>
      <c r="C267" s="141">
        <v>6428.5</v>
      </c>
      <c r="D267" s="137">
        <v>3</v>
      </c>
      <c r="E267" s="130">
        <v>16</v>
      </c>
      <c r="F267" s="131">
        <f t="shared" si="42"/>
        <v>19.36</v>
      </c>
      <c r="G267" s="147" t="s">
        <v>905</v>
      </c>
      <c r="H267" s="130">
        <f>(IF(G267='base para costos'!$G$3,'base para costos'!$H$3)+IF(G267='base para costos'!$G$4,'base para costos'!$H$4)+IF(G267='base para costos'!$G$5,'base para costos'!$H$5)+IF(G267='base para costos'!$G$6,'base para costos'!$H$6)+IF(G267='base para costos'!$G$7,'base para costos'!$H$7)+IF(G267='base para costos'!$G$8,'base para costos'!$H$8)+IF(G267='base para costos'!$G$9,'base para costos'!$H$9)+IF(G267='base para costos'!$G$10,'base para costos'!$H$10)+IF(G267='base para costos'!$G$11,'base para costos'!$H$11))</f>
        <v>0</v>
      </c>
      <c r="I267" s="132">
        <f>(C267/(('base para costos'!$J$3-D267)/100))</f>
        <v>6627.3195876288664</v>
      </c>
      <c r="J267" s="133">
        <f>(C267/(('base para costos'!$J$3-D267)/100-(0.08)))</f>
        <v>7223.0337078651683</v>
      </c>
      <c r="K267" s="157">
        <f t="shared" si="43"/>
        <v>31.56</v>
      </c>
      <c r="L267" s="134"/>
      <c r="M267" s="134">
        <f t="shared" si="50"/>
        <v>0</v>
      </c>
      <c r="N267" s="135">
        <f t="shared" si="44"/>
        <v>9392.8988895382809</v>
      </c>
      <c r="O267" s="142" t="s">
        <v>232</v>
      </c>
      <c r="P267" s="147" t="s">
        <v>235</v>
      </c>
    </row>
    <row r="268" spans="1:16" s="136" customFormat="1" ht="12">
      <c r="A268" s="140" t="s">
        <v>516</v>
      </c>
      <c r="B268" s="25" t="s">
        <v>517</v>
      </c>
      <c r="C268" s="141">
        <v>11700</v>
      </c>
      <c r="D268" s="137">
        <v>3</v>
      </c>
      <c r="E268" s="130">
        <v>15.5</v>
      </c>
      <c r="F268" s="131">
        <f t="shared" si="42"/>
        <v>18.754999999999999</v>
      </c>
      <c r="G268" s="147" t="s">
        <v>905</v>
      </c>
      <c r="H268" s="130">
        <f>(IF(G268='base para costos'!$G$3,'base para costos'!$H$3)+IF(G268='base para costos'!$G$4,'base para costos'!$H$4)+IF(G268='base para costos'!$G$5,'base para costos'!$H$5)+IF(G268='base para costos'!$G$6,'base para costos'!$H$6)+IF(G268='base para costos'!$G$7,'base para costos'!$H$7)+IF(G268='base para costos'!$G$8,'base para costos'!$H$8)+IF(G268='base para costos'!$G$9,'base para costos'!$H$9)+IF(G268='base para costos'!$G$10,'base para costos'!$H$10)+IF(G268='base para costos'!$G$11,'base para costos'!$H$11))</f>
        <v>0</v>
      </c>
      <c r="I268" s="132">
        <f>(C268/(('base para costos'!$J$3-D268)/100))</f>
        <v>12061.855670103094</v>
      </c>
      <c r="J268" s="133">
        <f>(C268/(('base para costos'!$J$3-D268)/100-(0.08)))</f>
        <v>13146.067415730337</v>
      </c>
      <c r="K268" s="157">
        <f t="shared" si="43"/>
        <v>30.954999999999998</v>
      </c>
      <c r="L268" s="134"/>
      <c r="M268" s="134">
        <f t="shared" si="50"/>
        <v>0</v>
      </c>
      <c r="N268" s="135">
        <f t="shared" si="44"/>
        <v>16945.470345426897</v>
      </c>
      <c r="O268" s="142" t="s">
        <v>148</v>
      </c>
      <c r="P268" s="147" t="s">
        <v>239</v>
      </c>
    </row>
    <row r="269" spans="1:16" s="136" customFormat="1" ht="12">
      <c r="A269" s="140" t="s">
        <v>518</v>
      </c>
      <c r="B269" s="25" t="s">
        <v>519</v>
      </c>
      <c r="C269" s="141">
        <v>23400</v>
      </c>
      <c r="D269" s="137">
        <v>3</v>
      </c>
      <c r="E269" s="130">
        <v>15.5</v>
      </c>
      <c r="F269" s="131">
        <f t="shared" si="42"/>
        <v>18.754999999999999</v>
      </c>
      <c r="G269" s="147" t="s">
        <v>905</v>
      </c>
      <c r="H269" s="130">
        <f>(IF(G269='base para costos'!$G$3,'base para costos'!$H$3)+IF(G269='base para costos'!$G$4,'base para costos'!$H$4)+IF(G269='base para costos'!$G$5,'base para costos'!$H$5)+IF(G269='base para costos'!$G$6,'base para costos'!$H$6)+IF(G269='base para costos'!$G$7,'base para costos'!$H$7)+IF(G269='base para costos'!$G$8,'base para costos'!$H$8)+IF(G269='base para costos'!$G$9,'base para costos'!$H$9)+IF(G269='base para costos'!$G$10,'base para costos'!$H$10)+IF(G269='base para costos'!$G$11,'base para costos'!$H$11))</f>
        <v>0</v>
      </c>
      <c r="I269" s="132">
        <f>(C269/(('base para costos'!$J$3-D269)/100))</f>
        <v>24123.711340206188</v>
      </c>
      <c r="J269" s="133">
        <f>(C269/(('base para costos'!$J$3-D269)/100-(0.08)))</f>
        <v>26292.134831460673</v>
      </c>
      <c r="K269" s="157">
        <f t="shared" si="43"/>
        <v>30.954999999999998</v>
      </c>
      <c r="L269" s="134"/>
      <c r="M269" s="134">
        <f t="shared" si="50"/>
        <v>0</v>
      </c>
      <c r="N269" s="135">
        <f t="shared" si="44"/>
        <v>33890.940690853793</v>
      </c>
      <c r="O269" s="142" t="s">
        <v>520</v>
      </c>
      <c r="P269" s="147" t="s">
        <v>239</v>
      </c>
    </row>
    <row r="270" spans="1:16" s="136" customFormat="1" ht="12">
      <c r="A270" s="140" t="s">
        <v>237</v>
      </c>
      <c r="B270" s="25" t="s">
        <v>238</v>
      </c>
      <c r="C270" s="141">
        <v>11700</v>
      </c>
      <c r="D270" s="137">
        <v>10</v>
      </c>
      <c r="E270" s="130">
        <v>15.5</v>
      </c>
      <c r="F270" s="131">
        <f t="shared" si="42"/>
        <v>18.754999999999999</v>
      </c>
      <c r="G270" s="147" t="s">
        <v>905</v>
      </c>
      <c r="H270" s="130">
        <f>(IF(G270=$G$3,$H$3)+IF(G270=$G$4,$H$4)+IF(G270=$G$5,$H$5)+IF(G270=$G$6,$H$6)+IF(G270=$G$7,$H$7)+IF(G270=$G$8,$H$8)+IF(G270=$G$9,$H$9)+IF(G270=$G$10,$H$10)+IF(G270=$G$11,$H$11))</f>
        <v>0</v>
      </c>
      <c r="I270" s="132">
        <f>(C270/(($J$3-D270)/100))</f>
        <v>13000</v>
      </c>
      <c r="J270" s="133">
        <f>(C270/(($J$3-D270)/100-(0.08)))</f>
        <v>14268.292682926829</v>
      </c>
      <c r="K270" s="157">
        <f t="shared" si="43"/>
        <v>37.954999999999998</v>
      </c>
      <c r="L270" s="134">
        <v>1650</v>
      </c>
      <c r="M270" s="134">
        <v>2000</v>
      </c>
      <c r="N270" s="135">
        <f t="shared" si="44"/>
        <v>20857.281005721652</v>
      </c>
      <c r="O270" s="142" t="s">
        <v>148</v>
      </c>
      <c r="P270" s="147" t="s">
        <v>239</v>
      </c>
    </row>
    <row r="271" spans="1:16" s="136" customFormat="1" ht="12">
      <c r="A271" s="140" t="s">
        <v>324</v>
      </c>
      <c r="B271" s="25" t="s">
        <v>325</v>
      </c>
      <c r="C271" s="141">
        <v>2360</v>
      </c>
      <c r="D271" s="137">
        <v>3</v>
      </c>
      <c r="E271" s="130">
        <v>15.5</v>
      </c>
      <c r="F271" s="131">
        <f t="shared" si="42"/>
        <v>18.754999999999999</v>
      </c>
      <c r="G271" s="147" t="s">
        <v>905</v>
      </c>
      <c r="H271" s="130">
        <f>(IF(G271=$G$3,$H$3)+IF(G271=$G$4,$H$4)+IF(G271=$G$5,$H$5)+IF(G271=$G$6,$H$6)+IF(G271=$G$7,$H$7)+IF(G271=$G$8,$H$8)+IF(G271=$G$9,$H$9)+IF(G271=$G$10,$H$10)+IF(G271=$G$11,$H$11))</f>
        <v>0</v>
      </c>
      <c r="I271" s="132">
        <f>(C271/(($J$3-D271)/100))</f>
        <v>2432.9896907216494</v>
      </c>
      <c r="J271" s="133">
        <f>(C271/(($J$3-D271)/100-(0.08)))</f>
        <v>2651.6853932584268</v>
      </c>
      <c r="K271" s="157">
        <f t="shared" si="43"/>
        <v>30.954999999999998</v>
      </c>
      <c r="L271" s="134"/>
      <c r="M271" s="134">
        <f>L271*1.21</f>
        <v>0</v>
      </c>
      <c r="N271" s="135">
        <f t="shared" si="44"/>
        <v>3418.0606850604677</v>
      </c>
      <c r="O271" s="142" t="s">
        <v>155</v>
      </c>
      <c r="P271" s="147" t="s">
        <v>326</v>
      </c>
    </row>
    <row r="272" spans="1:16" s="136" customFormat="1" ht="12">
      <c r="A272" s="140" t="s">
        <v>156</v>
      </c>
      <c r="B272" s="25" t="s">
        <v>157</v>
      </c>
      <c r="C272" s="141">
        <v>150000</v>
      </c>
      <c r="D272" s="137">
        <v>3</v>
      </c>
      <c r="E272" s="130">
        <v>14.15</v>
      </c>
      <c r="F272" s="131">
        <f t="shared" si="42"/>
        <v>17.121500000000001</v>
      </c>
      <c r="G272" s="147" t="s">
        <v>905</v>
      </c>
      <c r="H272" s="130">
        <f>(IF(G272=$G$3,$H$3)+IF(G272=$G$4,$H$4)+IF(G272=$G$5,$H$5)+IF(G272=$G$6,$H$6)+IF(G272=$G$7,$H$7)+IF(G272=$G$8,$H$8)+IF(G272=$G$9,$H$9)+IF(G272=$G$10,$H$10)+IF(G272=$G$11,$H$11))</f>
        <v>0</v>
      </c>
      <c r="I272" s="132">
        <f>(C272/(($J$3-D272)/100))</f>
        <v>154639.17525773196</v>
      </c>
      <c r="J272" s="133">
        <f>(C272/(($J$3-D272)/100-(0.08)))</f>
        <v>168539.32584269662</v>
      </c>
      <c r="K272" s="157">
        <f t="shared" si="43"/>
        <v>29.3215</v>
      </c>
      <c r="L272" s="134">
        <v>9000</v>
      </c>
      <c r="M272" s="134">
        <v>10900</v>
      </c>
      <c r="N272" s="135">
        <f t="shared" si="44"/>
        <v>223128.61266155902</v>
      </c>
      <c r="O272" s="142" t="s">
        <v>158</v>
      </c>
      <c r="P272" s="147" t="s">
        <v>28</v>
      </c>
    </row>
    <row r="273" spans="1:16" s="136" customFormat="1" ht="12">
      <c r="A273" s="140" t="s">
        <v>206</v>
      </c>
      <c r="B273" s="25" t="s">
        <v>207</v>
      </c>
      <c r="C273" s="141">
        <v>159250</v>
      </c>
      <c r="D273" s="137">
        <v>0</v>
      </c>
      <c r="E273" s="130">
        <v>15.5</v>
      </c>
      <c r="F273" s="131">
        <f t="shared" si="42"/>
        <v>18.754999999999999</v>
      </c>
      <c r="G273" s="147" t="s">
        <v>905</v>
      </c>
      <c r="H273" s="130">
        <f>(IF(G273=$G$3,$H$3)+IF(G273=$G$4,$H$4)+IF(G273=$G$5,$H$5)+IF(G273=$G$6,$H$6)+IF(G273=$G$7,$H$7)+IF(G273=$G$8,$H$8)+IF(G273=$G$9,$H$9)+IF(G273=$G$10,$H$10)+IF(G273=$G$11,$H$11))</f>
        <v>0</v>
      </c>
      <c r="I273" s="132">
        <f>(C273/(($J$3-D273)/100))</f>
        <v>159250</v>
      </c>
      <c r="J273" s="133">
        <f>(C273/(($J$3-D273)/100-(0.08)))</f>
        <v>173097.82608695651</v>
      </c>
      <c r="K273" s="157">
        <f t="shared" si="43"/>
        <v>27.954999999999998</v>
      </c>
      <c r="L273" s="134"/>
      <c r="M273" s="134">
        <f t="shared" ref="M273:M289" si="51">L273*1.21</f>
        <v>0</v>
      </c>
      <c r="N273" s="135">
        <f t="shared" si="44"/>
        <v>221042.40405302242</v>
      </c>
      <c r="O273" s="142" t="s">
        <v>209</v>
      </c>
      <c r="P273" s="147" t="s">
        <v>208</v>
      </c>
    </row>
    <row r="274" spans="1:16" s="136" customFormat="1" ht="12">
      <c r="A274" s="140" t="s">
        <v>594</v>
      </c>
      <c r="B274" s="25" t="s">
        <v>595</v>
      </c>
      <c r="C274" s="141">
        <v>3900</v>
      </c>
      <c r="D274" s="137">
        <v>3</v>
      </c>
      <c r="E274" s="130">
        <v>16</v>
      </c>
      <c r="F274" s="131">
        <f t="shared" si="42"/>
        <v>19.36</v>
      </c>
      <c r="G274" s="147" t="s">
        <v>905</v>
      </c>
      <c r="H274" s="130">
        <f>(IF(G274='base para costos'!$G$3,'base para costos'!$H$3)+IF(G274='base para costos'!$G$4,'base para costos'!$H$4)+IF(G274='base para costos'!$G$5,'base para costos'!$H$5)+IF(G274='base para costos'!$G$6,'base para costos'!$H$6)+IF(G274='base para costos'!$G$7,'base para costos'!$H$7)+IF(G274='base para costos'!$G$8,'base para costos'!$H$8)+IF(G274='base para costos'!$G$9,'base para costos'!$H$9)+IF(G274='base para costos'!$G$10,'base para costos'!$H$10)+IF(G274='base para costos'!$G$11,'base para costos'!$H$11))</f>
        <v>0</v>
      </c>
      <c r="I274" s="132">
        <f>(C274/(('base para costos'!$J$3-D274)/100))</f>
        <v>4020.6185567010311</v>
      </c>
      <c r="J274" s="133">
        <f>(C274/(('base para costos'!$J$3-D274)/100-(0.08)))</f>
        <v>4382.0224719101125</v>
      </c>
      <c r="K274" s="157">
        <f t="shared" si="43"/>
        <v>31.56</v>
      </c>
      <c r="L274" s="134"/>
      <c r="M274" s="134">
        <f t="shared" si="51"/>
        <v>0</v>
      </c>
      <c r="N274" s="135">
        <f t="shared" si="44"/>
        <v>5698.4219754529513</v>
      </c>
      <c r="O274" s="142" t="s">
        <v>232</v>
      </c>
      <c r="P274" s="147" t="s">
        <v>484</v>
      </c>
    </row>
    <row r="275" spans="1:16" s="136" customFormat="1" ht="12">
      <c r="A275" s="140" t="s">
        <v>598</v>
      </c>
      <c r="B275" s="25" t="s">
        <v>599</v>
      </c>
      <c r="C275" s="141">
        <v>5000</v>
      </c>
      <c r="D275" s="137">
        <v>3</v>
      </c>
      <c r="E275" s="130">
        <v>16</v>
      </c>
      <c r="F275" s="131">
        <f t="shared" ref="F275:F295" si="52">E275*1.21</f>
        <v>19.36</v>
      </c>
      <c r="G275" s="147" t="s">
        <v>905</v>
      </c>
      <c r="H275" s="130">
        <f>(IF(G275='base para costos'!$G$3,'base para costos'!$H$3)+IF(G275='base para costos'!$G$4,'base para costos'!$H$4)+IF(G275='base para costos'!$G$5,'base para costos'!$H$5)+IF(G275='base para costos'!$G$6,'base para costos'!$H$6)+IF(G275='base para costos'!$G$7,'base para costos'!$H$7)+IF(G275='base para costos'!$G$8,'base para costos'!$H$8)+IF(G275='base para costos'!$G$9,'base para costos'!$H$9)+IF(G275='base para costos'!$G$10,'base para costos'!$H$10)+IF(G275='base para costos'!$G$11,'base para costos'!$H$11))</f>
        <v>0</v>
      </c>
      <c r="I275" s="132">
        <f>(C275/(('base para costos'!$J$3-D275)/100))</f>
        <v>5154.6391752577319</v>
      </c>
      <c r="J275" s="133">
        <f>(C275/(('base para costos'!$J$3-D275)/100-(0.08)))</f>
        <v>5617.9775280898875</v>
      </c>
      <c r="K275" s="157">
        <f t="shared" ref="K275:K295" si="53">(D275+8+1.2)+(F275+H275)</f>
        <v>31.56</v>
      </c>
      <c r="L275" s="134"/>
      <c r="M275" s="134">
        <f t="shared" si="51"/>
        <v>0</v>
      </c>
      <c r="N275" s="135">
        <f t="shared" ref="N275:N295" si="54">C275/((100-K275)/100)+M275</f>
        <v>7305.6691992986553</v>
      </c>
      <c r="O275" s="142" t="s">
        <v>600</v>
      </c>
      <c r="P275" s="147" t="s">
        <v>484</v>
      </c>
    </row>
    <row r="276" spans="1:16" s="136" customFormat="1" ht="12">
      <c r="A276" s="140" t="s">
        <v>482</v>
      </c>
      <c r="B276" s="25" t="s">
        <v>483</v>
      </c>
      <c r="C276" s="141">
        <v>10075</v>
      </c>
      <c r="D276" s="137">
        <v>3</v>
      </c>
      <c r="E276" s="130">
        <v>16</v>
      </c>
      <c r="F276" s="131">
        <f t="shared" si="52"/>
        <v>19.36</v>
      </c>
      <c r="G276" s="147" t="s">
        <v>905</v>
      </c>
      <c r="H276" s="130">
        <f>(IF(G276='base para costos'!$G$3,'base para costos'!$H$3)+IF(G276='base para costos'!$G$4,'base para costos'!$H$4)+IF(G276='base para costos'!$G$5,'base para costos'!$H$5)+IF(G276='base para costos'!$G$6,'base para costos'!$H$6)+IF(G276='base para costos'!$G$7,'base para costos'!$H$7)+IF(G276='base para costos'!$G$8,'base para costos'!$H$8)+IF(G276='base para costos'!$G$9,'base para costos'!$H$9)+IF(G276='base para costos'!$G$10,'base para costos'!$H$10)+IF(G276='base para costos'!$G$11,'base para costos'!$H$11))</f>
        <v>0</v>
      </c>
      <c r="I276" s="132">
        <f>(C276/(('base para costos'!$J$3-D276)/100))</f>
        <v>10386.59793814433</v>
      </c>
      <c r="J276" s="133">
        <f>(C276/(('base para costos'!$J$3-D276)/100-(0.08)))</f>
        <v>11320.224719101123</v>
      </c>
      <c r="K276" s="157">
        <f t="shared" si="53"/>
        <v>31.56</v>
      </c>
      <c r="L276" s="134"/>
      <c r="M276" s="134">
        <f t="shared" si="51"/>
        <v>0</v>
      </c>
      <c r="N276" s="135">
        <f t="shared" si="54"/>
        <v>14720.923436586791</v>
      </c>
      <c r="O276" s="142" t="s">
        <v>155</v>
      </c>
      <c r="P276" s="147" t="s">
        <v>484</v>
      </c>
    </row>
    <row r="277" spans="1:16" s="136" customFormat="1" ht="12">
      <c r="A277" s="140" t="s">
        <v>886</v>
      </c>
      <c r="B277" s="25" t="s">
        <v>887</v>
      </c>
      <c r="C277" s="141">
        <v>156.29</v>
      </c>
      <c r="D277" s="137">
        <v>3</v>
      </c>
      <c r="E277" s="130">
        <v>16</v>
      </c>
      <c r="F277" s="131">
        <f t="shared" si="52"/>
        <v>19.36</v>
      </c>
      <c r="G277" s="147" t="s">
        <v>905</v>
      </c>
      <c r="H277" s="130">
        <f>(IF(G277=$G$3,$H$3)+IF(G277=$G$4,$H$4)+IF(G277=$G$5,$H$5)+IF(G277=$G$6,$H$6)+IF(G277=$G$7,$H$7)+IF(G277=$G$8,$H$8)+IF(G277=$G$9,$H$9)+IF(G277=$G$10,$H$10)+IF(G277=$G$11,$H$11))</f>
        <v>0</v>
      </c>
      <c r="I277" s="132">
        <f>(C277/(($J$3-D277)/100))</f>
        <v>161.12371134020617</v>
      </c>
      <c r="J277" s="133">
        <f>(C277/(($J$3-D277)/100-(0.08)))</f>
        <v>175.6067415730337</v>
      </c>
      <c r="K277" s="157">
        <f t="shared" si="53"/>
        <v>31.56</v>
      </c>
      <c r="L277" s="134"/>
      <c r="M277" s="134">
        <f t="shared" si="51"/>
        <v>0</v>
      </c>
      <c r="N277" s="135">
        <f t="shared" si="54"/>
        <v>228.36060783167736</v>
      </c>
      <c r="O277" s="142" t="s">
        <v>232</v>
      </c>
      <c r="P277" s="147" t="s">
        <v>484</v>
      </c>
    </row>
    <row r="278" spans="1:16" s="136" customFormat="1" ht="12">
      <c r="A278" s="140" t="s">
        <v>896</v>
      </c>
      <c r="B278" s="25" t="s">
        <v>897</v>
      </c>
      <c r="C278" s="141">
        <v>73.319999999999993</v>
      </c>
      <c r="D278" s="137">
        <v>3</v>
      </c>
      <c r="E278" s="130">
        <v>16</v>
      </c>
      <c r="F278" s="131">
        <f t="shared" si="52"/>
        <v>19.36</v>
      </c>
      <c r="G278" s="147" t="s">
        <v>905</v>
      </c>
      <c r="H278" s="130">
        <f>(IF(G278=$G$3,$H$3)+IF(G278=$G$4,$H$4)+IF(G278=$G$5,$H$5)+IF(G278=$G$6,$H$6)+IF(G278=$G$7,$H$7)+IF(G278=$G$8,$H$8)+IF(G278=$G$9,$H$9)+IF(G278=$G$10,$H$10)+IF(G278=$G$11,$H$11))</f>
        <v>0</v>
      </c>
      <c r="I278" s="132">
        <f>(C278/(($J$3-D278)/100))</f>
        <v>75.587628865979383</v>
      </c>
      <c r="J278" s="133">
        <f>(C278/(($J$3-D278)/100-(0.08)))</f>
        <v>82.382022471910105</v>
      </c>
      <c r="K278" s="157">
        <f t="shared" si="53"/>
        <v>31.56</v>
      </c>
      <c r="L278" s="134"/>
      <c r="M278" s="134">
        <f t="shared" si="51"/>
        <v>0</v>
      </c>
      <c r="N278" s="135">
        <f t="shared" si="54"/>
        <v>107.13033313851548</v>
      </c>
      <c r="O278" s="142" t="s">
        <v>301</v>
      </c>
      <c r="P278" s="147" t="s">
        <v>484</v>
      </c>
    </row>
    <row r="279" spans="1:16" s="136" customFormat="1" ht="12">
      <c r="A279" s="140" t="s">
        <v>655</v>
      </c>
      <c r="B279" s="25" t="s">
        <v>656</v>
      </c>
      <c r="C279" s="141">
        <v>2800</v>
      </c>
      <c r="D279" s="137">
        <v>3</v>
      </c>
      <c r="E279" s="130">
        <v>16</v>
      </c>
      <c r="F279" s="131">
        <f t="shared" si="52"/>
        <v>19.36</v>
      </c>
      <c r="G279" s="147" t="s">
        <v>905</v>
      </c>
      <c r="H279" s="130">
        <f>(IF(G279='base para costos'!$G$3,'base para costos'!$H$3)+IF(G279='base para costos'!$G$4,'base para costos'!$H$4)+IF(G279='base para costos'!$G$5,'base para costos'!$H$5)+IF(G279='base para costos'!$G$6,'base para costos'!$H$6)+IF(G279='base para costos'!$G$7,'base para costos'!$H$7)+IF(G279='base para costos'!$G$8,'base para costos'!$H$8)+IF(G279='base para costos'!$G$9,'base para costos'!$H$9)+IF(G279='base para costos'!$G$10,'base para costos'!$H$10)+IF(G279='base para costos'!$G$11,'base para costos'!$H$11))</f>
        <v>0</v>
      </c>
      <c r="I279" s="132">
        <f>(C279/(('base para costos'!$J$3-D279)/100))</f>
        <v>2886.5979381443299</v>
      </c>
      <c r="J279" s="133">
        <f>(C279/(('base para costos'!$J$3-D279)/100-(0.08)))</f>
        <v>3146.067415730337</v>
      </c>
      <c r="K279" s="157">
        <f t="shared" si="53"/>
        <v>31.56</v>
      </c>
      <c r="L279" s="134"/>
      <c r="M279" s="134">
        <f t="shared" si="51"/>
        <v>0</v>
      </c>
      <c r="N279" s="135">
        <f t="shared" si="54"/>
        <v>4091.1747516072473</v>
      </c>
      <c r="O279" s="142" t="s">
        <v>232</v>
      </c>
      <c r="P279" s="147" t="s">
        <v>484</v>
      </c>
    </row>
    <row r="280" spans="1:16" s="136" customFormat="1" ht="12">
      <c r="A280" s="140" t="s">
        <v>844</v>
      </c>
      <c r="B280" s="25" t="s">
        <v>845</v>
      </c>
      <c r="C280" s="141">
        <v>1600</v>
      </c>
      <c r="D280" s="137">
        <v>3</v>
      </c>
      <c r="E280" s="130">
        <v>16</v>
      </c>
      <c r="F280" s="131">
        <f t="shared" si="52"/>
        <v>19.36</v>
      </c>
      <c r="G280" s="147" t="s">
        <v>905</v>
      </c>
      <c r="H280" s="130">
        <f>(IF(G280='base para costos'!$G$3,'base para costos'!$H$3)+IF(G280='base para costos'!$G$4,'base para costos'!$H$4)+IF(G280='base para costos'!$G$5,'base para costos'!$H$5)+IF(G280='base para costos'!$G$6,'base para costos'!$H$6)+IF(G280='base para costos'!$G$7,'base para costos'!$H$7)+IF(G280='base para costos'!$G$8,'base para costos'!$H$8)+IF(G280='base para costos'!$G$9,'base para costos'!$H$9)+IF(G280='base para costos'!$G$10,'base para costos'!$H$10)+IF(G280='base para costos'!$G$11,'base para costos'!$H$11))</f>
        <v>0</v>
      </c>
      <c r="I280" s="132">
        <f>(C280/(('base para costos'!$J$3-D280)/100))</f>
        <v>1649.4845360824743</v>
      </c>
      <c r="J280" s="133">
        <f>(C280/(('base para costos'!$J$3-D280)/100-(0.08)))</f>
        <v>1797.7528089887639</v>
      </c>
      <c r="K280" s="157">
        <f t="shared" si="53"/>
        <v>31.56</v>
      </c>
      <c r="L280" s="134"/>
      <c r="M280" s="134">
        <f t="shared" si="51"/>
        <v>0</v>
      </c>
      <c r="N280" s="135">
        <f t="shared" si="54"/>
        <v>2337.8141437755698</v>
      </c>
      <c r="O280" s="142" t="s">
        <v>301</v>
      </c>
      <c r="P280" s="147" t="s">
        <v>484</v>
      </c>
    </row>
    <row r="281" spans="1:16" s="136" customFormat="1" ht="12">
      <c r="A281" s="140" t="s">
        <v>804</v>
      </c>
      <c r="B281" s="25" t="s">
        <v>805</v>
      </c>
      <c r="C281" s="141">
        <v>3639.99</v>
      </c>
      <c r="D281" s="137">
        <v>3</v>
      </c>
      <c r="E281" s="130">
        <v>16</v>
      </c>
      <c r="F281" s="131">
        <f t="shared" si="52"/>
        <v>19.36</v>
      </c>
      <c r="G281" s="147" t="s">
        <v>905</v>
      </c>
      <c r="H281" s="130">
        <f>(IF(G281='base para costos'!$G$3,'base para costos'!$H$3)+IF(G281='base para costos'!$G$4,'base para costos'!$H$4)+IF(G281='base para costos'!$G$5,'base para costos'!$H$5)+IF(G281='base para costos'!$G$6,'base para costos'!$H$6)+IF(G281='base para costos'!$G$7,'base para costos'!$H$7)+IF(G281='base para costos'!$G$8,'base para costos'!$H$8)+IF(G281='base para costos'!$G$9,'base para costos'!$H$9)+IF(G281='base para costos'!$G$10,'base para costos'!$H$10)+IF(G281='base para costos'!$G$11,'base para costos'!$H$11))</f>
        <v>0</v>
      </c>
      <c r="I281" s="132">
        <f>(C281/(('base para costos'!$J$3-D281)/100))</f>
        <v>3752.5670103092784</v>
      </c>
      <c r="J281" s="133">
        <f>(C281/(('base para costos'!$J$3-D281)/100-(0.08)))</f>
        <v>4089.8764044943819</v>
      </c>
      <c r="K281" s="157">
        <f t="shared" si="53"/>
        <v>31.56</v>
      </c>
      <c r="L281" s="134"/>
      <c r="M281" s="134">
        <f t="shared" si="51"/>
        <v>0</v>
      </c>
      <c r="N281" s="135">
        <f t="shared" si="54"/>
        <v>5318.5125657510225</v>
      </c>
      <c r="O281" s="142" t="s">
        <v>806</v>
      </c>
      <c r="P281" s="147" t="s">
        <v>484</v>
      </c>
    </row>
    <row r="282" spans="1:16" s="136" customFormat="1" ht="12">
      <c r="A282" s="140" t="s">
        <v>832</v>
      </c>
      <c r="B282" s="25" t="s">
        <v>833</v>
      </c>
      <c r="C282" s="141">
        <v>1200.01</v>
      </c>
      <c r="D282" s="137">
        <v>3</v>
      </c>
      <c r="E282" s="130">
        <v>13.5</v>
      </c>
      <c r="F282" s="131">
        <f t="shared" si="52"/>
        <v>16.335000000000001</v>
      </c>
      <c r="G282" s="147" t="s">
        <v>905</v>
      </c>
      <c r="H282" s="130">
        <f>(IF(G282='base para costos'!$G$3,'base para costos'!$H$3)+IF(G282='base para costos'!$G$4,'base para costos'!$H$4)+IF(G282='base para costos'!$G$5,'base para costos'!$H$5)+IF(G282='base para costos'!$G$6,'base para costos'!$H$6)+IF(G282='base para costos'!$G$7,'base para costos'!$H$7)+IF(G282='base para costos'!$G$8,'base para costos'!$H$8)+IF(G282='base para costos'!$G$9,'base para costos'!$H$9)+IF(G282='base para costos'!$G$10,'base para costos'!$H$10)+IF(G282='base para costos'!$G$11,'base para costos'!$H$11))</f>
        <v>0</v>
      </c>
      <c r="I282" s="132">
        <f>(C282/(('base para costos'!$J$3-D282)/100))</f>
        <v>1237.1237113402062</v>
      </c>
      <c r="J282" s="133">
        <f>(C282/(('base para costos'!$J$3-D282)/100-(0.08)))</f>
        <v>1348.3258426966293</v>
      </c>
      <c r="K282" s="157">
        <f t="shared" si="53"/>
        <v>28.535</v>
      </c>
      <c r="L282" s="134"/>
      <c r="M282" s="134">
        <f t="shared" si="51"/>
        <v>0</v>
      </c>
      <c r="N282" s="135">
        <f t="shared" si="54"/>
        <v>1679.1576296088995</v>
      </c>
      <c r="O282" s="142" t="s">
        <v>155</v>
      </c>
      <c r="P282" s="147" t="s">
        <v>794</v>
      </c>
    </row>
    <row r="283" spans="1:16" s="136" customFormat="1" ht="12">
      <c r="A283" s="140" t="s">
        <v>789</v>
      </c>
      <c r="B283" s="25" t="s">
        <v>790</v>
      </c>
      <c r="C283" s="141">
        <v>4155.16</v>
      </c>
      <c r="D283" s="137">
        <v>3</v>
      </c>
      <c r="E283" s="130">
        <v>15.5</v>
      </c>
      <c r="F283" s="131">
        <f t="shared" si="52"/>
        <v>18.754999999999999</v>
      </c>
      <c r="G283" s="147" t="s">
        <v>905</v>
      </c>
      <c r="H283" s="130">
        <f>(IF(G283='base para costos'!$G$3,'base para costos'!$H$3)+IF(G283='base para costos'!$G$4,'base para costos'!$H$4)+IF(G283='base para costos'!$G$5,'base para costos'!$H$5)+IF(G283='base para costos'!$G$6,'base para costos'!$H$6)+IF(G283='base para costos'!$G$7,'base para costos'!$H$7)+IF(G283='base para costos'!$G$8,'base para costos'!$H$8)+IF(G283='base para costos'!$G$9,'base para costos'!$H$9)+IF(G283='base para costos'!$G$10,'base para costos'!$H$10)+IF(G283='base para costos'!$G$11,'base para costos'!$H$11))</f>
        <v>0</v>
      </c>
      <c r="I283" s="132">
        <f>(C283/(('base para costos'!$J$3-D283)/100))</f>
        <v>4283.6701030927834</v>
      </c>
      <c r="J283" s="133">
        <f>(C283/(('base para costos'!$J$3-D283)/100-(0.08)))</f>
        <v>4668.7191011235955</v>
      </c>
      <c r="K283" s="157">
        <f t="shared" si="53"/>
        <v>30.954999999999998</v>
      </c>
      <c r="L283" s="134"/>
      <c r="M283" s="134">
        <f t="shared" si="51"/>
        <v>0</v>
      </c>
      <c r="N283" s="135">
        <f t="shared" si="54"/>
        <v>6018.0462017524796</v>
      </c>
      <c r="O283" s="142" t="s">
        <v>155</v>
      </c>
      <c r="P283" s="147" t="s">
        <v>791</v>
      </c>
    </row>
    <row r="284" spans="1:16" s="136" customFormat="1" ht="12">
      <c r="A284" s="140" t="s">
        <v>753</v>
      </c>
      <c r="B284" s="25" t="s">
        <v>754</v>
      </c>
      <c r="C284" s="141">
        <v>5525.01</v>
      </c>
      <c r="D284" s="137">
        <v>3</v>
      </c>
      <c r="E284" s="130">
        <v>15.5</v>
      </c>
      <c r="F284" s="131">
        <f t="shared" si="52"/>
        <v>18.754999999999999</v>
      </c>
      <c r="G284" s="147" t="s">
        <v>905</v>
      </c>
      <c r="H284" s="130">
        <f>(IF(G284='base para costos'!$G$3,'base para costos'!$H$3)+IF(G284='base para costos'!$G$4,'base para costos'!$H$4)+IF(G284='base para costos'!$G$5,'base para costos'!$H$5)+IF(G284='base para costos'!$G$6,'base para costos'!$H$6)+IF(G284='base para costos'!$G$7,'base para costos'!$H$7)+IF(G284='base para costos'!$G$8,'base para costos'!$H$8)+IF(G284='base para costos'!$G$9,'base para costos'!$H$9)+IF(G284='base para costos'!$G$10,'base para costos'!$H$10)+IF(G284='base para costos'!$G$11,'base para costos'!$H$11))</f>
        <v>0</v>
      </c>
      <c r="I284" s="132">
        <f>(C284/(('base para costos'!$J$3-D284)/100))</f>
        <v>5695.8865979381444</v>
      </c>
      <c r="J284" s="133">
        <f>(C284/(('base para costos'!$J$3-D284)/100-(0.08)))</f>
        <v>6207.8764044943819</v>
      </c>
      <c r="K284" s="157">
        <f t="shared" si="53"/>
        <v>30.954999999999998</v>
      </c>
      <c r="L284" s="134"/>
      <c r="M284" s="134">
        <f t="shared" si="51"/>
        <v>0</v>
      </c>
      <c r="N284" s="135">
        <f t="shared" si="54"/>
        <v>8002.0421464262436</v>
      </c>
      <c r="O284" s="142" t="s">
        <v>170</v>
      </c>
      <c r="P284" s="147" t="s">
        <v>755</v>
      </c>
    </row>
    <row r="285" spans="1:16" s="136" customFormat="1" ht="12">
      <c r="A285" s="140" t="s">
        <v>592</v>
      </c>
      <c r="B285" s="25" t="s">
        <v>593</v>
      </c>
      <c r="C285" s="141">
        <v>16055.01</v>
      </c>
      <c r="D285" s="137">
        <v>3</v>
      </c>
      <c r="E285" s="130">
        <v>13.5</v>
      </c>
      <c r="F285" s="131">
        <f t="shared" si="52"/>
        <v>16.335000000000001</v>
      </c>
      <c r="G285" s="147" t="s">
        <v>905</v>
      </c>
      <c r="H285" s="130">
        <f>(IF(G285='base para costos'!$G$3,'base para costos'!$H$3)+IF(G285='base para costos'!$G$4,'base para costos'!$H$4)+IF(G285='base para costos'!$G$5,'base para costos'!$H$5)+IF(G285='base para costos'!$G$6,'base para costos'!$H$6)+IF(G285='base para costos'!$G$7,'base para costos'!$H$7)+IF(G285='base para costos'!$G$8,'base para costos'!$H$8)+IF(G285='base para costos'!$G$9,'base para costos'!$H$9)+IF(G285='base para costos'!$G$10,'base para costos'!$H$10)+IF(G285='base para costos'!$G$11,'base para costos'!$H$11))</f>
        <v>0</v>
      </c>
      <c r="I285" s="132">
        <f>(C285/(('base para costos'!$J$3-D285)/100))</f>
        <v>16551.556701030928</v>
      </c>
      <c r="J285" s="133">
        <f>(C285/(('base para costos'!$J$3-D285)/100-(0.08)))</f>
        <v>18039.337078651686</v>
      </c>
      <c r="K285" s="157">
        <f t="shared" si="53"/>
        <v>28.535</v>
      </c>
      <c r="L285" s="134"/>
      <c r="M285" s="134">
        <f t="shared" si="51"/>
        <v>0</v>
      </c>
      <c r="N285" s="135">
        <f t="shared" si="54"/>
        <v>22465.556566151263</v>
      </c>
      <c r="O285" s="142" t="s">
        <v>155</v>
      </c>
      <c r="P285" s="147" t="s">
        <v>184</v>
      </c>
    </row>
    <row r="286" spans="1:16" s="136" customFormat="1" ht="12">
      <c r="A286" s="140" t="s">
        <v>614</v>
      </c>
      <c r="B286" s="25" t="s">
        <v>615</v>
      </c>
      <c r="C286" s="141">
        <v>3595.02</v>
      </c>
      <c r="D286" s="137">
        <v>3</v>
      </c>
      <c r="E286" s="130">
        <v>16</v>
      </c>
      <c r="F286" s="131">
        <f t="shared" si="52"/>
        <v>19.36</v>
      </c>
      <c r="G286" s="147" t="s">
        <v>905</v>
      </c>
      <c r="H286" s="130">
        <f>(IF(G286='base para costos'!$G$3,'base para costos'!$H$3)+IF(G286='base para costos'!$G$4,'base para costos'!$H$4)+IF(G286='base para costos'!$G$5,'base para costos'!$H$5)+IF(G286='base para costos'!$G$6,'base para costos'!$H$6)+IF(G286='base para costos'!$G$7,'base para costos'!$H$7)+IF(G286='base para costos'!$G$8,'base para costos'!$H$8)+IF(G286='base para costos'!$G$9,'base para costos'!$H$9)+IF(G286='base para costos'!$G$10,'base para costos'!$H$10)+IF(G286='base para costos'!$G$11,'base para costos'!$H$11))</f>
        <v>0</v>
      </c>
      <c r="I286" s="132">
        <f>(C286/(('base para costos'!$J$3-D286)/100))</f>
        <v>3706.2061855670104</v>
      </c>
      <c r="J286" s="133">
        <f>(C286/(('base para costos'!$J$3-D286)/100-(0.08)))</f>
        <v>4039.3483146067415</v>
      </c>
      <c r="K286" s="157">
        <f t="shared" si="53"/>
        <v>31.56</v>
      </c>
      <c r="L286" s="134"/>
      <c r="M286" s="134">
        <f t="shared" si="51"/>
        <v>0</v>
      </c>
      <c r="N286" s="135">
        <f t="shared" si="54"/>
        <v>5252.8053769725302</v>
      </c>
      <c r="O286" s="142" t="s">
        <v>232</v>
      </c>
      <c r="P286" s="147" t="s">
        <v>235</v>
      </c>
    </row>
    <row r="287" spans="1:16" s="136" customFormat="1" ht="12">
      <c r="A287" s="140" t="s">
        <v>672</v>
      </c>
      <c r="B287" s="25" t="s">
        <v>673</v>
      </c>
      <c r="C287" s="141">
        <v>9775</v>
      </c>
      <c r="D287" s="137">
        <v>3</v>
      </c>
      <c r="E287" s="130">
        <v>16</v>
      </c>
      <c r="F287" s="131">
        <f t="shared" si="52"/>
        <v>19.36</v>
      </c>
      <c r="G287" s="147" t="s">
        <v>905</v>
      </c>
      <c r="H287" s="130">
        <f>(IF(G287='base para costos'!$G$3,'base para costos'!$H$3)+IF(G287='base para costos'!$G$4,'base para costos'!$H$4)+IF(G287='base para costos'!$G$5,'base para costos'!$H$5)+IF(G287='base para costos'!$G$6,'base para costos'!$H$6)+IF(G287='base para costos'!$G$7,'base para costos'!$H$7)+IF(G287='base para costos'!$G$8,'base para costos'!$H$8)+IF(G287='base para costos'!$G$9,'base para costos'!$H$9)+IF(G287='base para costos'!$G$10,'base para costos'!$H$10)+IF(G287='base para costos'!$G$11,'base para costos'!$H$11))</f>
        <v>0</v>
      </c>
      <c r="I287" s="132">
        <f>(C287/(('base para costos'!$J$3-D287)/100))</f>
        <v>10077.319587628866</v>
      </c>
      <c r="J287" s="133">
        <f>(C287/(('base para costos'!$J$3-D287)/100-(0.08)))</f>
        <v>10983.14606741573</v>
      </c>
      <c r="K287" s="157">
        <f t="shared" si="53"/>
        <v>31.56</v>
      </c>
      <c r="L287" s="134"/>
      <c r="M287" s="134">
        <f t="shared" si="51"/>
        <v>0</v>
      </c>
      <c r="N287" s="135">
        <f t="shared" si="54"/>
        <v>14282.583284628872</v>
      </c>
      <c r="O287" s="142" t="s">
        <v>675</v>
      </c>
      <c r="P287" s="147" t="s">
        <v>674</v>
      </c>
    </row>
    <row r="288" spans="1:16" s="136" customFormat="1" ht="12">
      <c r="A288" s="140" t="s">
        <v>680</v>
      </c>
      <c r="B288" s="25" t="s">
        <v>681</v>
      </c>
      <c r="C288" s="141">
        <v>8882.9</v>
      </c>
      <c r="D288" s="137">
        <v>3</v>
      </c>
      <c r="E288" s="130">
        <v>16</v>
      </c>
      <c r="F288" s="131">
        <f t="shared" si="52"/>
        <v>19.36</v>
      </c>
      <c r="G288" s="147" t="s">
        <v>905</v>
      </c>
      <c r="H288" s="130">
        <f>(IF(G288='base para costos'!$G$3,'base para costos'!$H$3)+IF(G288='base para costos'!$G$4,'base para costos'!$H$4)+IF(G288='base para costos'!$G$5,'base para costos'!$H$5)+IF(G288='base para costos'!$G$6,'base para costos'!$H$6)+IF(G288='base para costos'!$G$7,'base para costos'!$H$7)+IF(G288='base para costos'!$G$8,'base para costos'!$H$8)+IF(G288='base para costos'!$G$9,'base para costos'!$H$9)+IF(G288='base para costos'!$G$10,'base para costos'!$H$10)+IF(G288='base para costos'!$G$11,'base para costos'!$H$11))</f>
        <v>0</v>
      </c>
      <c r="I288" s="132">
        <f>(C288/(('base para costos'!$J$3-D288)/100))</f>
        <v>9157.6288659793809</v>
      </c>
      <c r="J288" s="133">
        <f>(C288/(('base para costos'!$J$3-D288)/100-(0.08)))</f>
        <v>9980.786516853932</v>
      </c>
      <c r="K288" s="157">
        <f t="shared" si="53"/>
        <v>31.56</v>
      </c>
      <c r="L288" s="134"/>
      <c r="M288" s="134">
        <f t="shared" si="51"/>
        <v>0</v>
      </c>
      <c r="N288" s="135">
        <f t="shared" si="54"/>
        <v>12979.105786090005</v>
      </c>
      <c r="O288" s="142" t="s">
        <v>682</v>
      </c>
      <c r="P288" s="147" t="s">
        <v>484</v>
      </c>
    </row>
    <row r="289" spans="1:16" s="136" customFormat="1" ht="12">
      <c r="A289" s="140" t="s">
        <v>749</v>
      </c>
      <c r="B289" s="25" t="s">
        <v>750</v>
      </c>
      <c r="C289" s="141">
        <v>5590</v>
      </c>
      <c r="D289" s="137">
        <v>3</v>
      </c>
      <c r="E289" s="130">
        <v>15.5</v>
      </c>
      <c r="F289" s="131">
        <f t="shared" si="52"/>
        <v>18.754999999999999</v>
      </c>
      <c r="G289" s="147" t="s">
        <v>905</v>
      </c>
      <c r="H289" s="130">
        <f>(IF(G289='base para costos'!$G$3,'base para costos'!$H$3)+IF(G289='base para costos'!$G$4,'base para costos'!$H$4)+IF(G289='base para costos'!$G$5,'base para costos'!$H$5)+IF(G289='base para costos'!$G$6,'base para costos'!$H$6)+IF(G289='base para costos'!$G$7,'base para costos'!$H$7)+IF(G289='base para costos'!$G$8,'base para costos'!$H$8)+IF(G289='base para costos'!$G$9,'base para costos'!$H$9)+IF(G289='base para costos'!$G$10,'base para costos'!$H$10)+IF(G289='base para costos'!$G$11,'base para costos'!$H$11))</f>
        <v>0</v>
      </c>
      <c r="I289" s="132">
        <f>(C289/(('base para costos'!$J$3-D289)/100))</f>
        <v>5762.8865979381444</v>
      </c>
      <c r="J289" s="133">
        <f>(C289/(('base para costos'!$J$3-D289)/100-(0.08)))</f>
        <v>6280.8988764044943</v>
      </c>
      <c r="K289" s="157">
        <f t="shared" si="53"/>
        <v>30.954999999999998</v>
      </c>
      <c r="L289" s="134"/>
      <c r="M289" s="134">
        <f t="shared" si="51"/>
        <v>0</v>
      </c>
      <c r="N289" s="135">
        <f t="shared" si="54"/>
        <v>8096.1691650372941</v>
      </c>
      <c r="O289" s="142" t="s">
        <v>155</v>
      </c>
      <c r="P289" s="147" t="s">
        <v>244</v>
      </c>
    </row>
    <row r="290" spans="1:16" s="136" customFormat="1" ht="12">
      <c r="A290" s="140" t="s">
        <v>242</v>
      </c>
      <c r="B290" s="25" t="s">
        <v>243</v>
      </c>
      <c r="C290" s="141">
        <v>27170.01</v>
      </c>
      <c r="D290" s="137">
        <v>3</v>
      </c>
      <c r="E290" s="130">
        <v>15.5</v>
      </c>
      <c r="F290" s="131">
        <f t="shared" si="52"/>
        <v>18.754999999999999</v>
      </c>
      <c r="G290" s="147" t="s">
        <v>905</v>
      </c>
      <c r="H290" s="130">
        <f>(IF(G290=$G$3,$H$3)+IF(G290=$G$4,$H$4)+IF(G290=$G$5,$H$5)+IF(G290=$G$6,$H$6)+IF(G290=$G$7,$H$7)+IF(G290=$G$8,$H$8)+IF(G290=$G$9,$H$9)+IF(G290=$G$10,$H$10)+IF(G290=$G$11,$H$11))</f>
        <v>0</v>
      </c>
      <c r="I290" s="132">
        <f>(C290/(($J$3-D290)/100))</f>
        <v>28010.319587628866</v>
      </c>
      <c r="J290" s="133">
        <f>(C290/(($J$3-D290)/100-(0.08)))</f>
        <v>30528.101123595505</v>
      </c>
      <c r="K290" s="157">
        <f t="shared" si="53"/>
        <v>30.954999999999998</v>
      </c>
      <c r="L290" s="134">
        <v>4000</v>
      </c>
      <c r="M290" s="134">
        <v>4900</v>
      </c>
      <c r="N290" s="135">
        <f t="shared" si="54"/>
        <v>44251.162285465995</v>
      </c>
      <c r="O290" s="142" t="s">
        <v>155</v>
      </c>
      <c r="P290" s="147" t="s">
        <v>244</v>
      </c>
    </row>
    <row r="291" spans="1:16" s="136" customFormat="1" ht="12">
      <c r="A291" s="140" t="s">
        <v>747</v>
      </c>
      <c r="B291" s="25" t="s">
        <v>748</v>
      </c>
      <c r="C291" s="141">
        <v>2828.29</v>
      </c>
      <c r="D291" s="137">
        <v>3</v>
      </c>
      <c r="E291" s="130">
        <v>16.5</v>
      </c>
      <c r="F291" s="131">
        <f t="shared" si="52"/>
        <v>19.965</v>
      </c>
      <c r="G291" s="147" t="s">
        <v>905</v>
      </c>
      <c r="H291" s="130">
        <f>(IF(G291='base para costos'!$G$3,'base para costos'!$H$3)+IF(G291='base para costos'!$G$4,'base para costos'!$H$4)+IF(G291='base para costos'!$G$5,'base para costos'!$H$5)+IF(G291='base para costos'!$G$6,'base para costos'!$H$6)+IF(G291='base para costos'!$G$7,'base para costos'!$H$7)+IF(G291='base para costos'!$G$8,'base para costos'!$H$8)+IF(G291='base para costos'!$G$9,'base para costos'!$H$9)+IF(G291='base para costos'!$G$10,'base para costos'!$H$10)+IF(G291='base para costos'!$G$11,'base para costos'!$H$11))</f>
        <v>0</v>
      </c>
      <c r="I291" s="132">
        <f>(C291/(('base para costos'!$J$3-D291)/100))</f>
        <v>2915.7628865979382</v>
      </c>
      <c r="J291" s="133">
        <f>(C291/(('base para costos'!$J$3-D291)/100-(0.08)))</f>
        <v>3177.8539325842694</v>
      </c>
      <c r="K291" s="157">
        <f t="shared" si="53"/>
        <v>32.164999999999999</v>
      </c>
      <c r="L291" s="134"/>
      <c r="M291" s="134">
        <f t="shared" ref="M291:M306" si="55">L291*1.21</f>
        <v>0</v>
      </c>
      <c r="N291" s="135">
        <f t="shared" si="54"/>
        <v>4169.3668460234385</v>
      </c>
      <c r="O291" s="142" t="s">
        <v>155</v>
      </c>
      <c r="P291" s="147" t="s">
        <v>510</v>
      </c>
    </row>
    <row r="292" spans="1:16" s="136" customFormat="1" ht="12">
      <c r="A292" s="140" t="s">
        <v>618</v>
      </c>
      <c r="B292" s="25" t="s">
        <v>619</v>
      </c>
      <c r="C292" s="141">
        <v>1950</v>
      </c>
      <c r="D292" s="137">
        <v>3</v>
      </c>
      <c r="E292" s="130">
        <v>15.5</v>
      </c>
      <c r="F292" s="131">
        <f t="shared" si="52"/>
        <v>18.754999999999999</v>
      </c>
      <c r="G292" s="147" t="s">
        <v>905</v>
      </c>
      <c r="H292" s="130">
        <f>(IF(G292='base para costos'!$G$3,'base para costos'!$H$3)+IF(G292='base para costos'!$G$4,'base para costos'!$H$4)+IF(G292='base para costos'!$G$5,'base para costos'!$H$5)+IF(G292='base para costos'!$G$6,'base para costos'!$H$6)+IF(G292='base para costos'!$G$7,'base para costos'!$H$7)+IF(G292='base para costos'!$G$8,'base para costos'!$H$8)+IF(G292='base para costos'!$G$9,'base para costos'!$H$9)+IF(G292='base para costos'!$G$10,'base para costos'!$H$10)+IF(G292='base para costos'!$G$11,'base para costos'!$H$11))</f>
        <v>0</v>
      </c>
      <c r="I292" s="132">
        <f>(C292/(('base para costos'!$J$3-D292)/100))</f>
        <v>2010.3092783505156</v>
      </c>
      <c r="J292" s="133">
        <f>(C292/(('base para costos'!$J$3-D292)/100-(0.08)))</f>
        <v>2191.0112359550562</v>
      </c>
      <c r="K292" s="157">
        <f t="shared" si="53"/>
        <v>30.954999999999998</v>
      </c>
      <c r="L292" s="134"/>
      <c r="M292" s="134">
        <f t="shared" si="55"/>
        <v>0</v>
      </c>
      <c r="N292" s="135">
        <f t="shared" si="54"/>
        <v>2824.2450575711491</v>
      </c>
      <c r="O292" s="142" t="s">
        <v>155</v>
      </c>
      <c r="P292" s="147" t="s">
        <v>154</v>
      </c>
    </row>
    <row r="293" spans="1:16" s="136" customFormat="1" ht="12">
      <c r="A293" s="140" t="s">
        <v>815</v>
      </c>
      <c r="B293" s="25" t="s">
        <v>816</v>
      </c>
      <c r="C293" s="141">
        <v>748.79</v>
      </c>
      <c r="D293" s="137">
        <v>3</v>
      </c>
      <c r="E293" s="130">
        <v>15.5</v>
      </c>
      <c r="F293" s="131">
        <f t="shared" si="52"/>
        <v>18.754999999999999</v>
      </c>
      <c r="G293" s="147" t="s">
        <v>905</v>
      </c>
      <c r="H293" s="130">
        <f>(IF(G293='base para costos'!$G$3,'base para costos'!$H$3)+IF(G293='base para costos'!$G$4,'base para costos'!$H$4)+IF(G293='base para costos'!$G$5,'base para costos'!$H$5)+IF(G293='base para costos'!$G$6,'base para costos'!$H$6)+IF(G293='base para costos'!$G$7,'base para costos'!$H$7)+IF(G293='base para costos'!$G$8,'base para costos'!$H$8)+IF(G293='base para costos'!$G$9,'base para costos'!$H$9)+IF(G293='base para costos'!$G$10,'base para costos'!$H$10)+IF(G293='base para costos'!$G$11,'base para costos'!$H$11))</f>
        <v>0</v>
      </c>
      <c r="I293" s="132">
        <f>(C293/(('base para costos'!$J$3-D293)/100))</f>
        <v>771.94845360824741</v>
      </c>
      <c r="J293" s="133">
        <f>(C293/(('base para costos'!$J$3-D293)/100-(0.08)))</f>
        <v>841.33707865168537</v>
      </c>
      <c r="K293" s="157">
        <f t="shared" si="53"/>
        <v>30.954999999999998</v>
      </c>
      <c r="L293" s="134"/>
      <c r="M293" s="134">
        <f t="shared" si="55"/>
        <v>0</v>
      </c>
      <c r="N293" s="135">
        <f t="shared" si="54"/>
        <v>1084.4956187993337</v>
      </c>
      <c r="O293" s="142" t="s">
        <v>232</v>
      </c>
      <c r="P293" s="147" t="s">
        <v>154</v>
      </c>
    </row>
    <row r="294" spans="1:16" s="136" customFormat="1" ht="12">
      <c r="A294" s="140" t="s">
        <v>828</v>
      </c>
      <c r="B294" s="25" t="s">
        <v>829</v>
      </c>
      <c r="C294" s="141">
        <v>2600</v>
      </c>
      <c r="D294" s="137">
        <v>3</v>
      </c>
      <c r="E294" s="130">
        <v>15.5</v>
      </c>
      <c r="F294" s="131">
        <f t="shared" si="52"/>
        <v>18.754999999999999</v>
      </c>
      <c r="G294" s="147" t="s">
        <v>905</v>
      </c>
      <c r="H294" s="130">
        <f>(IF(G294='base para costos'!$G$3,'base para costos'!$H$3)+IF(G294='base para costos'!$G$4,'base para costos'!$H$4)+IF(G294='base para costos'!$G$5,'base para costos'!$H$5)+IF(G294='base para costos'!$G$6,'base para costos'!$H$6)+IF(G294='base para costos'!$G$7,'base para costos'!$H$7)+IF(G294='base para costos'!$G$8,'base para costos'!$H$8)+IF(G294='base para costos'!$G$9,'base para costos'!$H$9)+IF(G294='base para costos'!$G$10,'base para costos'!$H$10)+IF(G294='base para costos'!$G$11,'base para costos'!$H$11))</f>
        <v>0</v>
      </c>
      <c r="I294" s="132">
        <f>(C294/(('base para costos'!$J$3-D294)/100))</f>
        <v>2680.4123711340208</v>
      </c>
      <c r="J294" s="133">
        <f>(C294/(('base para costos'!$J$3-D294)/100-(0.08)))</f>
        <v>2921.3483146067415</v>
      </c>
      <c r="K294" s="157">
        <f t="shared" si="53"/>
        <v>30.954999999999998</v>
      </c>
      <c r="L294" s="134"/>
      <c r="M294" s="134">
        <f t="shared" si="55"/>
        <v>0</v>
      </c>
      <c r="N294" s="135">
        <f t="shared" si="54"/>
        <v>3765.6600767615323</v>
      </c>
      <c r="O294" s="142" t="s">
        <v>170</v>
      </c>
      <c r="P294" s="147" t="s">
        <v>154</v>
      </c>
    </row>
    <row r="295" spans="1:16" s="136" customFormat="1" ht="12">
      <c r="A295" s="140" t="s">
        <v>854</v>
      </c>
      <c r="B295" s="25" t="s">
        <v>855</v>
      </c>
      <c r="C295" s="141">
        <v>1300</v>
      </c>
      <c r="D295" s="137">
        <v>3</v>
      </c>
      <c r="E295" s="130">
        <v>15.5</v>
      </c>
      <c r="F295" s="131">
        <f t="shared" si="52"/>
        <v>18.754999999999999</v>
      </c>
      <c r="G295" s="147" t="s">
        <v>905</v>
      </c>
      <c r="H295" s="130">
        <f>(IF(G295='base para costos'!$G$3,'base para costos'!$H$3)+IF(G295='base para costos'!$G$4,'base para costos'!$H$4)+IF(G295='base para costos'!$G$5,'base para costos'!$H$5)+IF(G295='base para costos'!$G$6,'base para costos'!$H$6)+IF(G295='base para costos'!$G$7,'base para costos'!$H$7)+IF(G295='base para costos'!$G$8,'base para costos'!$H$8)+IF(G295='base para costos'!$G$9,'base para costos'!$H$9)+IF(G295='base para costos'!$G$10,'base para costos'!$H$10)+IF(G295='base para costos'!$G$11,'base para costos'!$H$11))</f>
        <v>0</v>
      </c>
      <c r="I295" s="132">
        <f>(C295/(('base para costos'!$J$3-D295)/100))</f>
        <v>1340.2061855670104</v>
      </c>
      <c r="J295" s="133">
        <f>(C295/(('base para costos'!$J$3-D295)/100-(0.08)))</f>
        <v>1460.6741573033707</v>
      </c>
      <c r="K295" s="157">
        <f t="shared" si="53"/>
        <v>30.954999999999998</v>
      </c>
      <c r="L295" s="134"/>
      <c r="M295" s="134">
        <f t="shared" si="55"/>
        <v>0</v>
      </c>
      <c r="N295" s="135">
        <f t="shared" si="54"/>
        <v>1882.8300383807662</v>
      </c>
      <c r="O295" s="142" t="s">
        <v>170</v>
      </c>
      <c r="P295" s="147" t="s">
        <v>154</v>
      </c>
    </row>
    <row r="296" spans="1:16" s="136" customFormat="1" ht="12">
      <c r="A296" s="140" t="s">
        <v>838</v>
      </c>
      <c r="B296" s="25" t="s">
        <v>839</v>
      </c>
      <c r="C296" s="141">
        <v>1989</v>
      </c>
      <c r="D296" s="137">
        <v>3</v>
      </c>
      <c r="E296" s="130">
        <v>15.5</v>
      </c>
      <c r="F296" s="131">
        <f t="shared" ref="F296:F314" si="56">E296*1.21</f>
        <v>18.754999999999999</v>
      </c>
      <c r="G296" s="147" t="s">
        <v>905</v>
      </c>
      <c r="H296" s="130">
        <f>(IF(G296='base para costos'!$G$3,'base para costos'!$H$3)+IF(G296='base para costos'!$G$4,'base para costos'!$H$4)+IF(G296='base para costos'!$G$5,'base para costos'!$H$5)+IF(G296='base para costos'!$G$6,'base para costos'!$H$6)+IF(G296='base para costos'!$G$7,'base para costos'!$H$7)+IF(G296='base para costos'!$G$8,'base para costos'!$H$8)+IF(G296='base para costos'!$G$9,'base para costos'!$H$9)+IF(G296='base para costos'!$G$10,'base para costos'!$H$10)+IF(G296='base para costos'!$G$11,'base para costos'!$H$11))</f>
        <v>0</v>
      </c>
      <c r="I296" s="132">
        <f>(C296/(('base para costos'!$J$3-D296)/100))</f>
        <v>2050.5154639175257</v>
      </c>
      <c r="J296" s="133">
        <f>(C296/(('base para costos'!$J$3-D296)/100-(0.08)))</f>
        <v>2234.8314606741574</v>
      </c>
      <c r="K296" s="157">
        <f t="shared" ref="K296:K314" si="57">(D296+8+1.2)+(F296+H296)</f>
        <v>30.954999999999998</v>
      </c>
      <c r="L296" s="134"/>
      <c r="M296" s="134">
        <f t="shared" si="55"/>
        <v>0</v>
      </c>
      <c r="N296" s="135">
        <f t="shared" ref="N296:N314" si="58">C296/((100-K296)/100)+M296</f>
        <v>2880.7299587225721</v>
      </c>
      <c r="O296" s="142" t="s">
        <v>155</v>
      </c>
      <c r="P296" s="147" t="s">
        <v>154</v>
      </c>
    </row>
    <row r="297" spans="1:16" s="136" customFormat="1" ht="12">
      <c r="A297" s="140" t="s">
        <v>840</v>
      </c>
      <c r="B297" s="25" t="s">
        <v>841</v>
      </c>
      <c r="C297" s="141">
        <v>1729.01</v>
      </c>
      <c r="D297" s="137">
        <v>3</v>
      </c>
      <c r="E297" s="130">
        <v>15.5</v>
      </c>
      <c r="F297" s="131">
        <f t="shared" si="56"/>
        <v>18.754999999999999</v>
      </c>
      <c r="G297" s="147" t="s">
        <v>905</v>
      </c>
      <c r="H297" s="130">
        <f>(IF(G297='base para costos'!$G$3,'base para costos'!$H$3)+IF(G297='base para costos'!$G$4,'base para costos'!$H$4)+IF(G297='base para costos'!$G$5,'base para costos'!$H$5)+IF(G297='base para costos'!$G$6,'base para costos'!$H$6)+IF(G297='base para costos'!$G$7,'base para costos'!$H$7)+IF(G297='base para costos'!$G$8,'base para costos'!$H$8)+IF(G297='base para costos'!$G$9,'base para costos'!$H$9)+IF(G297='base para costos'!$G$10,'base para costos'!$H$10)+IF(G297='base para costos'!$G$11,'base para costos'!$H$11))</f>
        <v>0</v>
      </c>
      <c r="I297" s="132">
        <f>(C297/(('base para costos'!$J$3-D297)/100))</f>
        <v>1782.4845360824743</v>
      </c>
      <c r="J297" s="133">
        <f>(C297/(('base para costos'!$J$3-D297)/100-(0.08)))</f>
        <v>1942.7078651685392</v>
      </c>
      <c r="K297" s="157">
        <f t="shared" si="57"/>
        <v>30.954999999999998</v>
      </c>
      <c r="L297" s="134"/>
      <c r="M297" s="134">
        <f t="shared" si="55"/>
        <v>0</v>
      </c>
      <c r="N297" s="135">
        <f t="shared" si="58"/>
        <v>2504.1784343544064</v>
      </c>
      <c r="O297" s="142" t="s">
        <v>155</v>
      </c>
      <c r="P297" s="147" t="s">
        <v>154</v>
      </c>
    </row>
    <row r="298" spans="1:16" s="136" customFormat="1" ht="12">
      <c r="A298" s="140" t="s">
        <v>861</v>
      </c>
      <c r="B298" s="25" t="s">
        <v>862</v>
      </c>
      <c r="C298" s="141">
        <v>195.16</v>
      </c>
      <c r="D298" s="137">
        <v>3</v>
      </c>
      <c r="E298" s="130">
        <v>15.5</v>
      </c>
      <c r="F298" s="131">
        <f t="shared" si="56"/>
        <v>18.754999999999999</v>
      </c>
      <c r="G298" s="147" t="s">
        <v>905</v>
      </c>
      <c r="H298" s="130">
        <f>(IF(G298='base para costos'!$G$3,'base para costos'!$H$3)+IF(G298='base para costos'!$G$4,'base para costos'!$H$4)+IF(G298='base para costos'!$G$5,'base para costos'!$H$5)+IF(G298='base para costos'!$G$6,'base para costos'!$H$6)+IF(G298='base para costos'!$G$7,'base para costos'!$H$7)+IF(G298='base para costos'!$G$8,'base para costos'!$H$8)+IF(G298='base para costos'!$G$9,'base para costos'!$H$9)+IF(G298='base para costos'!$G$10,'base para costos'!$H$10)+IF(G298='base para costos'!$G$11,'base para costos'!$H$11))</f>
        <v>0</v>
      </c>
      <c r="I298" s="132">
        <f>(C298/(('base para costos'!$J$3-D298)/100))</f>
        <v>201.1958762886598</v>
      </c>
      <c r="J298" s="133">
        <f>(C298/(('base para costos'!$J$3-D298)/100-(0.08)))</f>
        <v>219.28089887640448</v>
      </c>
      <c r="K298" s="157">
        <f t="shared" si="57"/>
        <v>30.954999999999998</v>
      </c>
      <c r="L298" s="134"/>
      <c r="M298" s="134">
        <f t="shared" si="55"/>
        <v>0</v>
      </c>
      <c r="N298" s="135">
        <f t="shared" si="58"/>
        <v>282.65623868491565</v>
      </c>
      <c r="O298" s="142" t="s">
        <v>232</v>
      </c>
      <c r="P298" s="147" t="s">
        <v>154</v>
      </c>
    </row>
    <row r="299" spans="1:16" s="136" customFormat="1" ht="12">
      <c r="A299" s="140" t="s">
        <v>772</v>
      </c>
      <c r="B299" s="25" t="s">
        <v>773</v>
      </c>
      <c r="C299" s="141">
        <v>4810</v>
      </c>
      <c r="D299" s="137">
        <v>3</v>
      </c>
      <c r="E299" s="130">
        <v>15.5</v>
      </c>
      <c r="F299" s="131">
        <f t="shared" si="56"/>
        <v>18.754999999999999</v>
      </c>
      <c r="G299" s="147" t="s">
        <v>905</v>
      </c>
      <c r="H299" s="130">
        <f>(IF(G299='base para costos'!$G$3,'base para costos'!$H$3)+IF(G299='base para costos'!$G$4,'base para costos'!$H$4)+IF(G299='base para costos'!$G$5,'base para costos'!$H$5)+IF(G299='base para costos'!$G$6,'base para costos'!$H$6)+IF(G299='base para costos'!$G$7,'base para costos'!$H$7)+IF(G299='base para costos'!$G$8,'base para costos'!$H$8)+IF(G299='base para costos'!$G$9,'base para costos'!$H$9)+IF(G299='base para costos'!$G$10,'base para costos'!$H$10)+IF(G299='base para costos'!$G$11,'base para costos'!$H$11))</f>
        <v>0</v>
      </c>
      <c r="I299" s="132">
        <f>(C299/(('base para costos'!$J$3-D299)/100))</f>
        <v>4958.7628865979386</v>
      </c>
      <c r="J299" s="133">
        <f>(C299/(('base para costos'!$J$3-D299)/100-(0.08)))</f>
        <v>5404.4943820224717</v>
      </c>
      <c r="K299" s="157">
        <f t="shared" si="57"/>
        <v>30.954999999999998</v>
      </c>
      <c r="L299" s="134"/>
      <c r="M299" s="134">
        <f t="shared" si="55"/>
        <v>0</v>
      </c>
      <c r="N299" s="135">
        <f t="shared" si="58"/>
        <v>6966.4711420088352</v>
      </c>
      <c r="O299" s="142" t="s">
        <v>170</v>
      </c>
      <c r="P299" s="147" t="s">
        <v>154</v>
      </c>
    </row>
    <row r="300" spans="1:16" s="136" customFormat="1" ht="12">
      <c r="A300" s="140" t="s">
        <v>738</v>
      </c>
      <c r="B300" s="25" t="s">
        <v>739</v>
      </c>
      <c r="C300" s="141">
        <v>5980</v>
      </c>
      <c r="D300" s="137">
        <v>3</v>
      </c>
      <c r="E300" s="130">
        <v>15.5</v>
      </c>
      <c r="F300" s="131">
        <f t="shared" si="56"/>
        <v>18.754999999999999</v>
      </c>
      <c r="G300" s="147" t="s">
        <v>905</v>
      </c>
      <c r="H300" s="130">
        <f>(IF(G300='base para costos'!$G$3,'base para costos'!$H$3)+IF(G300='base para costos'!$G$4,'base para costos'!$H$4)+IF(G300='base para costos'!$G$5,'base para costos'!$H$5)+IF(G300='base para costos'!$G$6,'base para costos'!$H$6)+IF(G300='base para costos'!$G$7,'base para costos'!$H$7)+IF(G300='base para costos'!$G$8,'base para costos'!$H$8)+IF(G300='base para costos'!$G$9,'base para costos'!$H$9)+IF(G300='base para costos'!$G$10,'base para costos'!$H$10)+IF(G300='base para costos'!$G$11,'base para costos'!$H$11))</f>
        <v>0</v>
      </c>
      <c r="I300" s="132">
        <f>(C300/(('base para costos'!$J$3-D300)/100))</f>
        <v>6164.9484536082473</v>
      </c>
      <c r="J300" s="133">
        <f>(C300/(('base para costos'!$J$3-D300)/100-(0.08)))</f>
        <v>6719.1011235955057</v>
      </c>
      <c r="K300" s="157">
        <f t="shared" si="57"/>
        <v>30.954999999999998</v>
      </c>
      <c r="L300" s="134"/>
      <c r="M300" s="134">
        <f t="shared" si="55"/>
        <v>0</v>
      </c>
      <c r="N300" s="135">
        <f t="shared" si="58"/>
        <v>8661.0181765515244</v>
      </c>
      <c r="O300" s="142" t="s">
        <v>155</v>
      </c>
      <c r="P300" s="147" t="s">
        <v>154</v>
      </c>
    </row>
    <row r="301" spans="1:16" s="136" customFormat="1" ht="12">
      <c r="A301" s="140" t="s">
        <v>740</v>
      </c>
      <c r="B301" s="25" t="s">
        <v>741</v>
      </c>
      <c r="C301" s="141">
        <v>1950</v>
      </c>
      <c r="D301" s="137">
        <v>3</v>
      </c>
      <c r="E301" s="130">
        <v>15.5</v>
      </c>
      <c r="F301" s="131">
        <f t="shared" si="56"/>
        <v>18.754999999999999</v>
      </c>
      <c r="G301" s="147" t="s">
        <v>905</v>
      </c>
      <c r="H301" s="130">
        <f>(IF(G301='base para costos'!$G$3,'base para costos'!$H$3)+IF(G301='base para costos'!$G$4,'base para costos'!$H$4)+IF(G301='base para costos'!$G$5,'base para costos'!$H$5)+IF(G301='base para costos'!$G$6,'base para costos'!$H$6)+IF(G301='base para costos'!$G$7,'base para costos'!$H$7)+IF(G301='base para costos'!$G$8,'base para costos'!$H$8)+IF(G301='base para costos'!$G$9,'base para costos'!$H$9)+IF(G301='base para costos'!$G$10,'base para costos'!$H$10)+IF(G301='base para costos'!$G$11,'base para costos'!$H$11))</f>
        <v>0</v>
      </c>
      <c r="I301" s="132">
        <f>(C301/(('base para costos'!$J$3-D301)/100))</f>
        <v>2010.3092783505156</v>
      </c>
      <c r="J301" s="133">
        <f>(C301/(('base para costos'!$J$3-D301)/100-(0.08)))</f>
        <v>2191.0112359550562</v>
      </c>
      <c r="K301" s="157">
        <f t="shared" si="57"/>
        <v>30.954999999999998</v>
      </c>
      <c r="L301" s="134"/>
      <c r="M301" s="134">
        <f t="shared" si="55"/>
        <v>0</v>
      </c>
      <c r="N301" s="135">
        <f t="shared" si="58"/>
        <v>2824.2450575711491</v>
      </c>
      <c r="O301" s="142" t="s">
        <v>232</v>
      </c>
      <c r="P301" s="147" t="s">
        <v>154</v>
      </c>
    </row>
    <row r="302" spans="1:16" s="136" customFormat="1" ht="12">
      <c r="A302" s="140" t="s">
        <v>720</v>
      </c>
      <c r="B302" s="25" t="s">
        <v>721</v>
      </c>
      <c r="C302" s="141">
        <v>3250</v>
      </c>
      <c r="D302" s="137">
        <v>3</v>
      </c>
      <c r="E302" s="130">
        <v>15.5</v>
      </c>
      <c r="F302" s="131">
        <f t="shared" si="56"/>
        <v>18.754999999999999</v>
      </c>
      <c r="G302" s="147" t="s">
        <v>905</v>
      </c>
      <c r="H302" s="130">
        <f>(IF(G302='base para costos'!$G$3,'base para costos'!$H$3)+IF(G302='base para costos'!$G$4,'base para costos'!$H$4)+IF(G302='base para costos'!$G$5,'base para costos'!$H$5)+IF(G302='base para costos'!$G$6,'base para costos'!$H$6)+IF(G302='base para costos'!$G$7,'base para costos'!$H$7)+IF(G302='base para costos'!$G$8,'base para costos'!$H$8)+IF(G302='base para costos'!$G$9,'base para costos'!$H$9)+IF(G302='base para costos'!$G$10,'base para costos'!$H$10)+IF(G302='base para costos'!$G$11,'base para costos'!$H$11))</f>
        <v>0</v>
      </c>
      <c r="I302" s="132">
        <f>(C302/(('base para costos'!$J$3-D302)/100))</f>
        <v>3350.5154639175257</v>
      </c>
      <c r="J302" s="133">
        <f>(C302/(('base para costos'!$J$3-D302)/100-(0.08)))</f>
        <v>3651.6853932584268</v>
      </c>
      <c r="K302" s="157">
        <f t="shared" si="57"/>
        <v>30.954999999999998</v>
      </c>
      <c r="L302" s="134"/>
      <c r="M302" s="134">
        <f t="shared" si="55"/>
        <v>0</v>
      </c>
      <c r="N302" s="135">
        <f t="shared" si="58"/>
        <v>4707.0750959519155</v>
      </c>
      <c r="O302" s="142" t="s">
        <v>170</v>
      </c>
      <c r="P302" s="147" t="s">
        <v>154</v>
      </c>
    </row>
    <row r="303" spans="1:16" s="136" customFormat="1" ht="12">
      <c r="A303" s="140" t="s">
        <v>333</v>
      </c>
      <c r="B303" s="25" t="s">
        <v>334</v>
      </c>
      <c r="C303" s="141">
        <v>3639.99</v>
      </c>
      <c r="D303" s="137">
        <v>3</v>
      </c>
      <c r="E303" s="130">
        <v>15.5</v>
      </c>
      <c r="F303" s="131">
        <f t="shared" si="56"/>
        <v>18.754999999999999</v>
      </c>
      <c r="G303" s="147" t="s">
        <v>905</v>
      </c>
      <c r="H303" s="130">
        <f t="shared" ref="H303:H312" si="59">(IF(G303=$G$3,$H$3)+IF(G303=$G$4,$H$4)+IF(G303=$G$5,$H$5)+IF(G303=$G$6,$H$6)+IF(G303=$G$7,$H$7)+IF(G303=$G$8,$H$8)+IF(G303=$G$9,$H$9)+IF(G303=$G$10,$H$10)+IF(G303=$G$11,$H$11))</f>
        <v>0</v>
      </c>
      <c r="I303" s="132">
        <f t="shared" ref="I303:I312" si="60">(C303/(($J$3-D303)/100))</f>
        <v>3752.5670103092784</v>
      </c>
      <c r="J303" s="133">
        <f t="shared" ref="J303:J312" si="61">(C303/(($J$3-D303)/100-(0.08)))</f>
        <v>4089.8764044943819</v>
      </c>
      <c r="K303" s="157">
        <f t="shared" si="57"/>
        <v>30.954999999999998</v>
      </c>
      <c r="L303" s="134"/>
      <c r="M303" s="134">
        <f t="shared" si="55"/>
        <v>0</v>
      </c>
      <c r="N303" s="135">
        <f t="shared" si="58"/>
        <v>5271.9096241581574</v>
      </c>
      <c r="O303" s="142" t="s">
        <v>170</v>
      </c>
      <c r="P303" s="147" t="s">
        <v>154</v>
      </c>
    </row>
    <row r="304" spans="1:16" s="136" customFormat="1" ht="12">
      <c r="A304" s="140" t="s">
        <v>335</v>
      </c>
      <c r="B304" s="25" t="s">
        <v>336</v>
      </c>
      <c r="C304" s="141">
        <v>3250</v>
      </c>
      <c r="D304" s="137">
        <v>3</v>
      </c>
      <c r="E304" s="130">
        <v>15.5</v>
      </c>
      <c r="F304" s="131">
        <f t="shared" si="56"/>
        <v>18.754999999999999</v>
      </c>
      <c r="G304" s="147" t="s">
        <v>905</v>
      </c>
      <c r="H304" s="130">
        <f t="shared" si="59"/>
        <v>0</v>
      </c>
      <c r="I304" s="132">
        <f t="shared" si="60"/>
        <v>3350.5154639175257</v>
      </c>
      <c r="J304" s="133">
        <f t="shared" si="61"/>
        <v>3651.6853932584268</v>
      </c>
      <c r="K304" s="157">
        <f t="shared" si="57"/>
        <v>30.954999999999998</v>
      </c>
      <c r="L304" s="134"/>
      <c r="M304" s="134">
        <f t="shared" si="55"/>
        <v>0</v>
      </c>
      <c r="N304" s="135">
        <f t="shared" si="58"/>
        <v>4707.0750959519155</v>
      </c>
      <c r="O304" s="142" t="s">
        <v>170</v>
      </c>
      <c r="P304" s="147" t="s">
        <v>154</v>
      </c>
    </row>
    <row r="305" spans="1:16" s="136" customFormat="1" ht="12">
      <c r="A305" s="140" t="s">
        <v>888</v>
      </c>
      <c r="B305" s="25" t="s">
        <v>889</v>
      </c>
      <c r="C305" s="141">
        <v>153.62</v>
      </c>
      <c r="D305" s="137">
        <v>3</v>
      </c>
      <c r="E305" s="130">
        <v>15.5</v>
      </c>
      <c r="F305" s="131">
        <f t="shared" si="56"/>
        <v>18.754999999999999</v>
      </c>
      <c r="G305" s="147" t="s">
        <v>905</v>
      </c>
      <c r="H305" s="130">
        <f t="shared" si="59"/>
        <v>0</v>
      </c>
      <c r="I305" s="132">
        <f t="shared" si="60"/>
        <v>158.37113402061857</v>
      </c>
      <c r="J305" s="133">
        <f t="shared" si="61"/>
        <v>172.6067415730337</v>
      </c>
      <c r="K305" s="157">
        <f t="shared" si="57"/>
        <v>30.954999999999998</v>
      </c>
      <c r="L305" s="134"/>
      <c r="M305" s="134">
        <f t="shared" si="55"/>
        <v>0</v>
      </c>
      <c r="N305" s="135">
        <f t="shared" si="58"/>
        <v>222.49257730465638</v>
      </c>
      <c r="O305" s="142" t="s">
        <v>155</v>
      </c>
      <c r="P305" s="147" t="s">
        <v>154</v>
      </c>
    </row>
    <row r="306" spans="1:16" s="136" customFormat="1" ht="12">
      <c r="A306" s="140" t="s">
        <v>286</v>
      </c>
      <c r="B306" s="25" t="s">
        <v>287</v>
      </c>
      <c r="C306" s="141">
        <v>5525.01</v>
      </c>
      <c r="D306" s="137">
        <v>3</v>
      </c>
      <c r="E306" s="130">
        <v>15.5</v>
      </c>
      <c r="F306" s="131">
        <f t="shared" si="56"/>
        <v>18.754999999999999</v>
      </c>
      <c r="G306" s="147" t="s">
        <v>905</v>
      </c>
      <c r="H306" s="130">
        <f t="shared" si="59"/>
        <v>0</v>
      </c>
      <c r="I306" s="132">
        <f t="shared" si="60"/>
        <v>5695.8865979381444</v>
      </c>
      <c r="J306" s="133">
        <f t="shared" si="61"/>
        <v>6207.8764044943819</v>
      </c>
      <c r="K306" s="157">
        <f t="shared" si="57"/>
        <v>30.954999999999998</v>
      </c>
      <c r="L306" s="134"/>
      <c r="M306" s="134">
        <f t="shared" si="55"/>
        <v>0</v>
      </c>
      <c r="N306" s="135">
        <f t="shared" si="58"/>
        <v>8002.0421464262436</v>
      </c>
      <c r="O306" s="142" t="s">
        <v>155</v>
      </c>
      <c r="P306" s="147" t="s">
        <v>154</v>
      </c>
    </row>
    <row r="307" spans="1:16" s="136" customFormat="1" ht="12">
      <c r="A307" s="140" t="s">
        <v>288</v>
      </c>
      <c r="B307" s="25" t="s">
        <v>289</v>
      </c>
      <c r="C307" s="141">
        <v>9295</v>
      </c>
      <c r="D307" s="137">
        <v>3</v>
      </c>
      <c r="E307" s="130">
        <v>15.5</v>
      </c>
      <c r="F307" s="131">
        <f t="shared" si="56"/>
        <v>18.754999999999999</v>
      </c>
      <c r="G307" s="147" t="s">
        <v>905</v>
      </c>
      <c r="H307" s="130">
        <f t="shared" si="59"/>
        <v>0</v>
      </c>
      <c r="I307" s="132">
        <f t="shared" si="60"/>
        <v>9582.4742268041246</v>
      </c>
      <c r="J307" s="133">
        <f t="shared" si="61"/>
        <v>10443.8202247191</v>
      </c>
      <c r="K307" s="157">
        <f t="shared" si="57"/>
        <v>30.954999999999998</v>
      </c>
      <c r="L307" s="134">
        <v>1655</v>
      </c>
      <c r="M307" s="134">
        <v>2000</v>
      </c>
      <c r="N307" s="135">
        <f t="shared" si="58"/>
        <v>15462.234774422477</v>
      </c>
      <c r="O307" s="142" t="s">
        <v>155</v>
      </c>
      <c r="P307" s="147" t="s">
        <v>154</v>
      </c>
    </row>
    <row r="308" spans="1:16" s="136" customFormat="1" ht="12">
      <c r="A308" s="140" t="s">
        <v>249</v>
      </c>
      <c r="B308" s="25" t="s">
        <v>250</v>
      </c>
      <c r="C308" s="141">
        <v>2730</v>
      </c>
      <c r="D308" s="137">
        <v>3</v>
      </c>
      <c r="E308" s="130">
        <v>15.5</v>
      </c>
      <c r="F308" s="131">
        <f t="shared" si="56"/>
        <v>18.754999999999999</v>
      </c>
      <c r="G308" s="147" t="s">
        <v>905</v>
      </c>
      <c r="H308" s="130">
        <f t="shared" si="59"/>
        <v>0</v>
      </c>
      <c r="I308" s="132">
        <f t="shared" si="60"/>
        <v>2814.4329896907216</v>
      </c>
      <c r="J308" s="133">
        <f t="shared" si="61"/>
        <v>3067.4157303370785</v>
      </c>
      <c r="K308" s="157">
        <f t="shared" si="57"/>
        <v>30.954999999999998</v>
      </c>
      <c r="L308" s="134"/>
      <c r="M308" s="134">
        <f>L308*1.21</f>
        <v>0</v>
      </c>
      <c r="N308" s="135">
        <f t="shared" si="58"/>
        <v>3953.9430805996089</v>
      </c>
      <c r="O308" s="142" t="s">
        <v>170</v>
      </c>
      <c r="P308" s="147" t="s">
        <v>154</v>
      </c>
    </row>
    <row r="309" spans="1:16" s="136" customFormat="1" ht="12">
      <c r="A309" s="140" t="s">
        <v>186</v>
      </c>
      <c r="B309" s="25" t="s">
        <v>187</v>
      </c>
      <c r="C309" s="141">
        <v>2954.55</v>
      </c>
      <c r="D309" s="137">
        <v>10</v>
      </c>
      <c r="E309" s="130">
        <v>15.5</v>
      </c>
      <c r="F309" s="131">
        <f t="shared" si="56"/>
        <v>18.754999999999999</v>
      </c>
      <c r="G309" s="147" t="s">
        <v>905</v>
      </c>
      <c r="H309" s="130">
        <f t="shared" si="59"/>
        <v>0</v>
      </c>
      <c r="I309" s="132">
        <f t="shared" si="60"/>
        <v>3282.8333333333335</v>
      </c>
      <c r="J309" s="133">
        <f t="shared" si="61"/>
        <v>3603.1097560975609</v>
      </c>
      <c r="K309" s="157">
        <f t="shared" si="57"/>
        <v>37.954999999999998</v>
      </c>
      <c r="L309" s="134">
        <v>827</v>
      </c>
      <c r="M309" s="134">
        <v>1000</v>
      </c>
      <c r="N309" s="135">
        <f t="shared" si="58"/>
        <v>5761.9469739705055</v>
      </c>
      <c r="O309" s="142" t="s">
        <v>170</v>
      </c>
      <c r="P309" s="147" t="s">
        <v>154</v>
      </c>
    </row>
    <row r="310" spans="1:16" s="136" customFormat="1" ht="12">
      <c r="A310" s="140" t="s">
        <v>168</v>
      </c>
      <c r="B310" s="25" t="s">
        <v>169</v>
      </c>
      <c r="C310" s="141">
        <v>390</v>
      </c>
      <c r="D310" s="137">
        <v>3</v>
      </c>
      <c r="E310" s="130">
        <v>15.5</v>
      </c>
      <c r="F310" s="131">
        <f t="shared" si="56"/>
        <v>18.754999999999999</v>
      </c>
      <c r="G310" s="147" t="s">
        <v>905</v>
      </c>
      <c r="H310" s="130">
        <f t="shared" si="59"/>
        <v>0</v>
      </c>
      <c r="I310" s="132">
        <f t="shared" si="60"/>
        <v>402.06185567010311</v>
      </c>
      <c r="J310" s="133">
        <f t="shared" si="61"/>
        <v>438.20224719101122</v>
      </c>
      <c r="K310" s="157">
        <f t="shared" si="57"/>
        <v>30.954999999999998</v>
      </c>
      <c r="L310" s="134"/>
      <c r="M310" s="134">
        <f>L310*1.21</f>
        <v>0</v>
      </c>
      <c r="N310" s="135">
        <f t="shared" si="58"/>
        <v>564.8490115142298</v>
      </c>
      <c r="O310" s="142" t="s">
        <v>170</v>
      </c>
      <c r="P310" s="147" t="s">
        <v>154</v>
      </c>
    </row>
    <row r="311" spans="1:16" s="136" customFormat="1" ht="12">
      <c r="A311" s="140" t="s">
        <v>152</v>
      </c>
      <c r="B311" s="25" t="s">
        <v>153</v>
      </c>
      <c r="C311" s="141">
        <v>2339.35</v>
      </c>
      <c r="D311" s="137">
        <v>3</v>
      </c>
      <c r="E311" s="130">
        <v>15.5</v>
      </c>
      <c r="F311" s="131">
        <f t="shared" si="56"/>
        <v>18.754999999999999</v>
      </c>
      <c r="G311" s="147" t="s">
        <v>1245</v>
      </c>
      <c r="H311" s="130">
        <f t="shared" si="59"/>
        <v>4.84</v>
      </c>
      <c r="I311" s="132">
        <f t="shared" si="60"/>
        <v>2411.7010309278348</v>
      </c>
      <c r="J311" s="133">
        <f t="shared" si="61"/>
        <v>2628.4831460674154</v>
      </c>
      <c r="K311" s="157">
        <f t="shared" si="57"/>
        <v>35.795000000000002</v>
      </c>
      <c r="L311" s="134"/>
      <c r="M311" s="134">
        <v>1000</v>
      </c>
      <c r="N311" s="135">
        <f t="shared" si="58"/>
        <v>4643.563585390546</v>
      </c>
      <c r="O311" s="142" t="s">
        <v>155</v>
      </c>
      <c r="P311" s="147" t="s">
        <v>154</v>
      </c>
    </row>
    <row r="312" spans="1:16" s="136" customFormat="1" ht="12">
      <c r="A312" s="140" t="s">
        <v>884</v>
      </c>
      <c r="B312" s="25" t="s">
        <v>885</v>
      </c>
      <c r="C312" s="141">
        <v>199.71</v>
      </c>
      <c r="D312" s="137">
        <v>3</v>
      </c>
      <c r="E312" s="130">
        <v>15.5</v>
      </c>
      <c r="F312" s="131">
        <f t="shared" si="56"/>
        <v>18.754999999999999</v>
      </c>
      <c r="G312" s="147" t="s">
        <v>905</v>
      </c>
      <c r="H312" s="130">
        <f t="shared" si="59"/>
        <v>0</v>
      </c>
      <c r="I312" s="132">
        <f t="shared" si="60"/>
        <v>205.88659793814435</v>
      </c>
      <c r="J312" s="133">
        <f t="shared" si="61"/>
        <v>224.3932584269663</v>
      </c>
      <c r="K312" s="157">
        <f t="shared" si="57"/>
        <v>30.954999999999998</v>
      </c>
      <c r="L312" s="134"/>
      <c r="M312" s="134">
        <f>L312*1.21</f>
        <v>0</v>
      </c>
      <c r="N312" s="135">
        <f t="shared" si="58"/>
        <v>289.24614381924835</v>
      </c>
      <c r="O312" s="142" t="s">
        <v>155</v>
      </c>
      <c r="P312" s="147" t="s">
        <v>154</v>
      </c>
    </row>
    <row r="313" spans="1:16" s="136" customFormat="1" ht="12">
      <c r="A313" s="140" t="s">
        <v>414</v>
      </c>
      <c r="B313" s="25" t="s">
        <v>415</v>
      </c>
      <c r="C313" s="141">
        <v>780</v>
      </c>
      <c r="D313" s="137">
        <v>3</v>
      </c>
      <c r="E313" s="130">
        <v>15.5</v>
      </c>
      <c r="F313" s="131">
        <f t="shared" si="56"/>
        <v>18.754999999999999</v>
      </c>
      <c r="G313" s="147" t="s">
        <v>905</v>
      </c>
      <c r="H313" s="130">
        <f>(IF(G313='base para costos'!$G$3,'base para costos'!$H$3)+IF(G313='base para costos'!$G$4,'base para costos'!$H$4)+IF(G313='base para costos'!$G$5,'base para costos'!$H$5)+IF(G313='base para costos'!$G$6,'base para costos'!$H$6)+IF(G313='base para costos'!$G$7,'base para costos'!$H$7)+IF(G313='base para costos'!$G$8,'base para costos'!$H$8)+IF(G313='base para costos'!$G$9,'base para costos'!$H$9)+IF(G313='base para costos'!$G$10,'base para costos'!$H$10)+IF(G313='base para costos'!$G$11,'base para costos'!$H$11))</f>
        <v>0</v>
      </c>
      <c r="I313" s="132">
        <f>(C313/(('base para costos'!$J$3-D313)/100))</f>
        <v>804.12371134020623</v>
      </c>
      <c r="J313" s="133">
        <f>(C313/(('base para costos'!$J$3-D313)/100-(0.08)))</f>
        <v>876.40449438202245</v>
      </c>
      <c r="K313" s="157">
        <f t="shared" si="57"/>
        <v>30.954999999999998</v>
      </c>
      <c r="L313" s="134">
        <v>827</v>
      </c>
      <c r="M313" s="134">
        <v>1000</v>
      </c>
      <c r="N313" s="135">
        <f t="shared" si="58"/>
        <v>2129.6980230284598</v>
      </c>
      <c r="O313" s="142" t="s">
        <v>170</v>
      </c>
      <c r="P313" s="147" t="s">
        <v>154</v>
      </c>
    </row>
    <row r="314" spans="1:16" s="136" customFormat="1" ht="12">
      <c r="A314" s="140" t="s">
        <v>394</v>
      </c>
      <c r="B314" s="25" t="s">
        <v>395</v>
      </c>
      <c r="C314" s="141">
        <v>2080</v>
      </c>
      <c r="D314" s="137">
        <v>3</v>
      </c>
      <c r="E314" s="130">
        <v>15.5</v>
      </c>
      <c r="F314" s="131">
        <f t="shared" si="56"/>
        <v>18.754999999999999</v>
      </c>
      <c r="G314" s="147" t="s">
        <v>905</v>
      </c>
      <c r="H314" s="130">
        <f>(IF(G314='base para costos'!$G$3,'base para costos'!$H$3)+IF(G314='base para costos'!$G$4,'base para costos'!$H$4)+IF(G314='base para costos'!$G$5,'base para costos'!$H$5)+IF(G314='base para costos'!$G$6,'base para costos'!$H$6)+IF(G314='base para costos'!$G$7,'base para costos'!$H$7)+IF(G314='base para costos'!$G$8,'base para costos'!$H$8)+IF(G314='base para costos'!$G$9,'base para costos'!$H$9)+IF(G314='base para costos'!$G$10,'base para costos'!$H$10)+IF(G314='base para costos'!$G$11,'base para costos'!$H$11))</f>
        <v>0</v>
      </c>
      <c r="I314" s="132">
        <f>(C314/(('base para costos'!$J$3-D314)/100))</f>
        <v>2144.3298969072166</v>
      </c>
      <c r="J314" s="133">
        <f>(C314/(('base para costos'!$J$3-D314)/100-(0.08)))</f>
        <v>2337.0786516853932</v>
      </c>
      <c r="K314" s="157">
        <f t="shared" si="57"/>
        <v>30.954999999999998</v>
      </c>
      <c r="L314" s="134"/>
      <c r="M314" s="134">
        <f t="shared" ref="M314:M321" si="62">L314*1.21</f>
        <v>0</v>
      </c>
      <c r="N314" s="135">
        <f t="shared" si="58"/>
        <v>3012.5280614092258</v>
      </c>
      <c r="O314" s="142" t="s">
        <v>170</v>
      </c>
      <c r="P314" s="147" t="s">
        <v>154</v>
      </c>
    </row>
    <row r="315" spans="1:16" s="136" customFormat="1" ht="12">
      <c r="A315" s="140" t="s">
        <v>493</v>
      </c>
      <c r="B315" s="25" t="s">
        <v>494</v>
      </c>
      <c r="C315" s="141">
        <v>5200</v>
      </c>
      <c r="D315" s="137">
        <v>3</v>
      </c>
      <c r="E315" s="130">
        <v>15.5</v>
      </c>
      <c r="F315" s="131">
        <f t="shared" ref="F315:F338" si="63">E315*1.21</f>
        <v>18.754999999999999</v>
      </c>
      <c r="G315" s="147" t="s">
        <v>905</v>
      </c>
      <c r="H315" s="130">
        <f>(IF(G315='base para costos'!$G$3,'base para costos'!$H$3)+IF(G315='base para costos'!$G$4,'base para costos'!$H$4)+IF(G315='base para costos'!$G$5,'base para costos'!$H$5)+IF(G315='base para costos'!$G$6,'base para costos'!$H$6)+IF(G315='base para costos'!$G$7,'base para costos'!$H$7)+IF(G315='base para costos'!$G$8,'base para costos'!$H$8)+IF(G315='base para costos'!$G$9,'base para costos'!$H$9)+IF(G315='base para costos'!$G$10,'base para costos'!$H$10)+IF(G315='base para costos'!$G$11,'base para costos'!$H$11))</f>
        <v>0</v>
      </c>
      <c r="I315" s="132">
        <f>(C315/(('base para costos'!$J$3-D315)/100))</f>
        <v>5360.8247422680415</v>
      </c>
      <c r="J315" s="133">
        <f>(C315/(('base para costos'!$J$3-D315)/100-(0.08)))</f>
        <v>5842.696629213483</v>
      </c>
      <c r="K315" s="157">
        <f t="shared" ref="K315:K338" si="64">(D315+8+1.2)+(F315+H315)</f>
        <v>30.954999999999998</v>
      </c>
      <c r="L315" s="134"/>
      <c r="M315" s="134">
        <f t="shared" si="62"/>
        <v>0</v>
      </c>
      <c r="N315" s="135">
        <f t="shared" ref="N315:N338" si="65">C315/((100-K315)/100)+M315</f>
        <v>7531.3201535230646</v>
      </c>
      <c r="O315" s="142" t="s">
        <v>155</v>
      </c>
      <c r="P315" s="147" t="s">
        <v>154</v>
      </c>
    </row>
    <row r="316" spans="1:16" s="136" customFormat="1" ht="12">
      <c r="A316" s="140" t="s">
        <v>450</v>
      </c>
      <c r="B316" s="25" t="s">
        <v>451</v>
      </c>
      <c r="C316" s="141">
        <v>3835</v>
      </c>
      <c r="D316" s="137">
        <v>3</v>
      </c>
      <c r="E316" s="130">
        <v>15.5</v>
      </c>
      <c r="F316" s="131">
        <f t="shared" si="63"/>
        <v>18.754999999999999</v>
      </c>
      <c r="G316" s="147" t="s">
        <v>905</v>
      </c>
      <c r="H316" s="130">
        <f>(IF(G316='base para costos'!$G$3,'base para costos'!$H$3)+IF(G316='base para costos'!$G$4,'base para costos'!$H$4)+IF(G316='base para costos'!$G$5,'base para costos'!$H$5)+IF(G316='base para costos'!$G$6,'base para costos'!$H$6)+IF(G316='base para costos'!$G$7,'base para costos'!$H$7)+IF(G316='base para costos'!$G$8,'base para costos'!$H$8)+IF(G316='base para costos'!$G$9,'base para costos'!$H$9)+IF(G316='base para costos'!$G$10,'base para costos'!$H$10)+IF(G316='base para costos'!$G$11,'base para costos'!$H$11))</f>
        <v>0</v>
      </c>
      <c r="I316" s="132">
        <f>(C316/(('base para costos'!$J$3-D316)/100))</f>
        <v>3953.6082474226805</v>
      </c>
      <c r="J316" s="133">
        <f>(C316/(('base para costos'!$J$3-D316)/100-(0.08)))</f>
        <v>4308.9887640449433</v>
      </c>
      <c r="K316" s="157">
        <f t="shared" si="64"/>
        <v>30.954999999999998</v>
      </c>
      <c r="L316" s="134"/>
      <c r="M316" s="134">
        <f t="shared" si="62"/>
        <v>0</v>
      </c>
      <c r="N316" s="135">
        <f t="shared" si="65"/>
        <v>5554.3486132232601</v>
      </c>
      <c r="O316" s="142" t="s">
        <v>170</v>
      </c>
      <c r="P316" s="147" t="s">
        <v>154</v>
      </c>
    </row>
    <row r="317" spans="1:16" s="136" customFormat="1" ht="12">
      <c r="A317" s="140" t="s">
        <v>431</v>
      </c>
      <c r="B317" s="25" t="s">
        <v>432</v>
      </c>
      <c r="C317" s="141">
        <v>1950</v>
      </c>
      <c r="D317" s="137">
        <v>3</v>
      </c>
      <c r="E317" s="130">
        <v>15.5</v>
      </c>
      <c r="F317" s="131">
        <f t="shared" si="63"/>
        <v>18.754999999999999</v>
      </c>
      <c r="G317" s="147" t="s">
        <v>905</v>
      </c>
      <c r="H317" s="130">
        <f>(IF(G317='base para costos'!$G$3,'base para costos'!$H$3)+IF(G317='base para costos'!$G$4,'base para costos'!$H$4)+IF(G317='base para costos'!$G$5,'base para costos'!$H$5)+IF(G317='base para costos'!$G$6,'base para costos'!$H$6)+IF(G317='base para costos'!$G$7,'base para costos'!$H$7)+IF(G317='base para costos'!$G$8,'base para costos'!$H$8)+IF(G317='base para costos'!$G$9,'base para costos'!$H$9)+IF(G317='base para costos'!$G$10,'base para costos'!$H$10)+IF(G317='base para costos'!$G$11,'base para costos'!$H$11))</f>
        <v>0</v>
      </c>
      <c r="I317" s="132">
        <f>(C317/(('base para costos'!$J$3-D317)/100))</f>
        <v>2010.3092783505156</v>
      </c>
      <c r="J317" s="133">
        <f>(C317/(('base para costos'!$J$3-D317)/100-(0.08)))</f>
        <v>2191.0112359550562</v>
      </c>
      <c r="K317" s="157">
        <f t="shared" si="64"/>
        <v>30.954999999999998</v>
      </c>
      <c r="L317" s="134"/>
      <c r="M317" s="134">
        <f t="shared" si="62"/>
        <v>0</v>
      </c>
      <c r="N317" s="135">
        <f t="shared" si="65"/>
        <v>2824.2450575711491</v>
      </c>
      <c r="O317" s="142" t="s">
        <v>155</v>
      </c>
      <c r="P317" s="147" t="s">
        <v>154</v>
      </c>
    </row>
    <row r="318" spans="1:16" s="136" customFormat="1" ht="12">
      <c r="A318" s="140" t="s">
        <v>499</v>
      </c>
      <c r="B318" s="25" t="s">
        <v>500</v>
      </c>
      <c r="C318" s="141">
        <v>1235</v>
      </c>
      <c r="D318" s="137">
        <v>3</v>
      </c>
      <c r="E318" s="130">
        <v>15.5</v>
      </c>
      <c r="F318" s="131">
        <f t="shared" si="63"/>
        <v>18.754999999999999</v>
      </c>
      <c r="G318" s="147" t="s">
        <v>905</v>
      </c>
      <c r="H318" s="130">
        <f>(IF(G318='base para costos'!$G$3,'base para costos'!$H$3)+IF(G318='base para costos'!$G$4,'base para costos'!$H$4)+IF(G318='base para costos'!$G$5,'base para costos'!$H$5)+IF(G318='base para costos'!$G$6,'base para costos'!$H$6)+IF(G318='base para costos'!$G$7,'base para costos'!$H$7)+IF(G318='base para costos'!$G$8,'base para costos'!$H$8)+IF(G318='base para costos'!$G$9,'base para costos'!$H$9)+IF(G318='base para costos'!$G$10,'base para costos'!$H$10)+IF(G318='base para costos'!$G$11,'base para costos'!$H$11))</f>
        <v>0</v>
      </c>
      <c r="I318" s="132">
        <f>(C318/(('base para costos'!$J$3-D318)/100))</f>
        <v>1273.1958762886597</v>
      </c>
      <c r="J318" s="133">
        <f>(C318/(('base para costos'!$J$3-D318)/100-(0.08)))</f>
        <v>1387.6404494382023</v>
      </c>
      <c r="K318" s="157">
        <f t="shared" si="64"/>
        <v>30.954999999999998</v>
      </c>
      <c r="L318" s="134"/>
      <c r="M318" s="134">
        <f t="shared" si="62"/>
        <v>0</v>
      </c>
      <c r="N318" s="135">
        <f t="shared" si="65"/>
        <v>1788.6885364617278</v>
      </c>
      <c r="O318" s="142" t="s">
        <v>170</v>
      </c>
      <c r="P318" s="147" t="s">
        <v>154</v>
      </c>
    </row>
    <row r="319" spans="1:16" s="136" customFormat="1" ht="12">
      <c r="A319" s="140" t="s">
        <v>501</v>
      </c>
      <c r="B319" s="25" t="s">
        <v>502</v>
      </c>
      <c r="C319" s="141">
        <v>2145</v>
      </c>
      <c r="D319" s="137">
        <v>3</v>
      </c>
      <c r="E319" s="130">
        <v>15.5</v>
      </c>
      <c r="F319" s="131">
        <f t="shared" si="63"/>
        <v>18.754999999999999</v>
      </c>
      <c r="G319" s="147" t="s">
        <v>905</v>
      </c>
      <c r="H319" s="130">
        <f>(IF(G319='base para costos'!$G$3,'base para costos'!$H$3)+IF(G319='base para costos'!$G$4,'base para costos'!$H$4)+IF(G319='base para costos'!$G$5,'base para costos'!$H$5)+IF(G319='base para costos'!$G$6,'base para costos'!$H$6)+IF(G319='base para costos'!$G$7,'base para costos'!$H$7)+IF(G319='base para costos'!$G$8,'base para costos'!$H$8)+IF(G319='base para costos'!$G$9,'base para costos'!$H$9)+IF(G319='base para costos'!$G$10,'base para costos'!$H$10)+IF(G319='base para costos'!$G$11,'base para costos'!$H$11))</f>
        <v>0</v>
      </c>
      <c r="I319" s="132">
        <f>(C319/(('base para costos'!$J$3-D319)/100))</f>
        <v>2211.3402061855672</v>
      </c>
      <c r="J319" s="133">
        <f>(C319/(('base para costos'!$J$3-D319)/100-(0.08)))</f>
        <v>2410.1123595505619</v>
      </c>
      <c r="K319" s="157">
        <f t="shared" si="64"/>
        <v>30.954999999999998</v>
      </c>
      <c r="L319" s="134"/>
      <c r="M319" s="134">
        <f t="shared" si="62"/>
        <v>0</v>
      </c>
      <c r="N319" s="135">
        <f t="shared" si="65"/>
        <v>3106.6695633282643</v>
      </c>
      <c r="O319" s="142" t="s">
        <v>170</v>
      </c>
      <c r="P319" s="147" t="s">
        <v>154</v>
      </c>
    </row>
    <row r="320" spans="1:16" s="136" customFormat="1" ht="12">
      <c r="A320" s="140" t="s">
        <v>525</v>
      </c>
      <c r="B320" s="25" t="s">
        <v>526</v>
      </c>
      <c r="C320" s="141">
        <v>4451.2</v>
      </c>
      <c r="D320" s="137">
        <v>3</v>
      </c>
      <c r="E320" s="130">
        <v>15.5</v>
      </c>
      <c r="F320" s="131">
        <f t="shared" si="63"/>
        <v>18.754999999999999</v>
      </c>
      <c r="G320" s="147" t="s">
        <v>905</v>
      </c>
      <c r="H320" s="130">
        <f>(IF(G320='base para costos'!$G$3,'base para costos'!$H$3)+IF(G320='base para costos'!$G$4,'base para costos'!$H$4)+IF(G320='base para costos'!$G$5,'base para costos'!$H$5)+IF(G320='base para costos'!$G$6,'base para costos'!$H$6)+IF(G320='base para costos'!$G$7,'base para costos'!$H$7)+IF(G320='base para costos'!$G$8,'base para costos'!$H$8)+IF(G320='base para costos'!$G$9,'base para costos'!$H$9)+IF(G320='base para costos'!$G$10,'base para costos'!$H$10)+IF(G320='base para costos'!$G$11,'base para costos'!$H$11))</f>
        <v>0</v>
      </c>
      <c r="I320" s="132">
        <f>(C320/(('base para costos'!$J$3-D320)/100))</f>
        <v>4588.8659793814431</v>
      </c>
      <c r="J320" s="133">
        <f>(C320/(('base para costos'!$J$3-D320)/100-(0.08)))</f>
        <v>5001.348314606741</v>
      </c>
      <c r="K320" s="157">
        <f t="shared" si="64"/>
        <v>30.954999999999998</v>
      </c>
      <c r="L320" s="134"/>
      <c r="M320" s="134">
        <f t="shared" si="62"/>
        <v>0</v>
      </c>
      <c r="N320" s="135">
        <f t="shared" si="65"/>
        <v>6446.8100514157431</v>
      </c>
      <c r="O320" s="142" t="s">
        <v>155</v>
      </c>
      <c r="P320" s="147" t="s">
        <v>154</v>
      </c>
    </row>
    <row r="321" spans="1:16" s="136" customFormat="1" ht="12">
      <c r="A321" s="140" t="s">
        <v>508</v>
      </c>
      <c r="B321" s="25" t="s">
        <v>509</v>
      </c>
      <c r="C321" s="141">
        <v>1310.4100000000001</v>
      </c>
      <c r="D321" s="137">
        <v>3</v>
      </c>
      <c r="E321" s="130">
        <v>16.5</v>
      </c>
      <c r="F321" s="131">
        <f t="shared" si="63"/>
        <v>19.965</v>
      </c>
      <c r="G321" s="147" t="s">
        <v>905</v>
      </c>
      <c r="H321" s="130">
        <f>(IF(G321='base para costos'!$G$3,'base para costos'!$H$3)+IF(G321='base para costos'!$G$4,'base para costos'!$H$4)+IF(G321='base para costos'!$G$5,'base para costos'!$H$5)+IF(G321='base para costos'!$G$6,'base para costos'!$H$6)+IF(G321='base para costos'!$G$7,'base para costos'!$H$7)+IF(G321='base para costos'!$G$8,'base para costos'!$H$8)+IF(G321='base para costos'!$G$9,'base para costos'!$H$9)+IF(G321='base para costos'!$G$10,'base para costos'!$H$10)+IF(G321='base para costos'!$G$11,'base para costos'!$H$11))</f>
        <v>0</v>
      </c>
      <c r="I321" s="132">
        <f>(C321/(('base para costos'!$J$3-D321)/100))</f>
        <v>1350.9381443298971</v>
      </c>
      <c r="J321" s="133">
        <f>(C321/(('base para costos'!$J$3-D321)/100-(0.08)))</f>
        <v>1472.370786516854</v>
      </c>
      <c r="K321" s="157">
        <f t="shared" si="64"/>
        <v>32.164999999999999</v>
      </c>
      <c r="L321" s="134"/>
      <c r="M321" s="134">
        <f t="shared" si="62"/>
        <v>0</v>
      </c>
      <c r="N321" s="135">
        <f t="shared" si="65"/>
        <v>1931.7608903958132</v>
      </c>
      <c r="O321" s="142" t="s">
        <v>155</v>
      </c>
      <c r="P321" s="147" t="s">
        <v>510</v>
      </c>
    </row>
    <row r="322" spans="1:16" s="136" customFormat="1" ht="12">
      <c r="A322" s="140" t="s">
        <v>533</v>
      </c>
      <c r="B322" s="25" t="s">
        <v>534</v>
      </c>
      <c r="C322" s="141">
        <v>2640.95</v>
      </c>
      <c r="D322" s="137">
        <v>3</v>
      </c>
      <c r="E322" s="130">
        <v>15.5</v>
      </c>
      <c r="F322" s="131">
        <f t="shared" si="63"/>
        <v>18.754999999999999</v>
      </c>
      <c r="G322" s="147" t="s">
        <v>1488</v>
      </c>
      <c r="H322" s="130">
        <f>(IF(G322='base para costos'!$G$3,'base para costos'!$H$3)+IF(G322='base para costos'!$G$4,'base para costos'!$H$4)+IF(G322='base para costos'!$G$5,'base para costos'!$H$5)+IF(G322='base para costos'!$G$6,'base para costos'!$H$6)+IF(G322='base para costos'!$G$7,'base para costos'!$H$7)+IF(G322='base para costos'!$G$8,'base para costos'!$H$8)+IF(G322='base para costos'!$G$9,'base para costos'!$H$9)+IF(G322='base para costos'!$G$10,'base para costos'!$H$10)+IF(G322='base para costos'!$G$11,'base para costos'!$H$11))</f>
        <v>0</v>
      </c>
      <c r="I322" s="132">
        <f>(C322/(('base para costos'!$J$3-D322)/100))</f>
        <v>2722.6288659793813</v>
      </c>
      <c r="J322" s="133">
        <f>(C322/(('base para costos'!$J$3-D322)/100-(0.08)))</f>
        <v>2967.3595505617973</v>
      </c>
      <c r="K322" s="157">
        <f t="shared" si="64"/>
        <v>30.954999999999998</v>
      </c>
      <c r="L322" s="134"/>
      <c r="M322" s="134">
        <v>2400</v>
      </c>
      <c r="N322" s="135">
        <f t="shared" si="65"/>
        <v>6224.9692229705261</v>
      </c>
      <c r="O322" s="142" t="s">
        <v>155</v>
      </c>
      <c r="P322" s="147" t="s">
        <v>154</v>
      </c>
    </row>
    <row r="323" spans="1:16" s="136" customFormat="1" ht="12">
      <c r="A323" s="140" t="s">
        <v>541</v>
      </c>
      <c r="B323" s="25" t="s">
        <v>542</v>
      </c>
      <c r="C323" s="141">
        <v>2054</v>
      </c>
      <c r="D323" s="137">
        <v>10</v>
      </c>
      <c r="E323" s="130">
        <v>15.5</v>
      </c>
      <c r="F323" s="131">
        <f t="shared" si="63"/>
        <v>18.754999999999999</v>
      </c>
      <c r="G323" s="147" t="s">
        <v>905</v>
      </c>
      <c r="H323" s="130">
        <f>(IF(G323='base para costos'!$G$3,'base para costos'!$H$3)+IF(G323='base para costos'!$G$4,'base para costos'!$H$4)+IF(G323='base para costos'!$G$5,'base para costos'!$H$5)+IF(G323='base para costos'!$G$6,'base para costos'!$H$6)+IF(G323='base para costos'!$G$7,'base para costos'!$H$7)+IF(G323='base para costos'!$G$8,'base para costos'!$H$8)+IF(G323='base para costos'!$G$9,'base para costos'!$H$9)+IF(G323='base para costos'!$G$10,'base para costos'!$H$10)+IF(G323='base para costos'!$G$11,'base para costos'!$H$11))</f>
        <v>0</v>
      </c>
      <c r="I323" s="132">
        <f>(C323/(('base para costos'!$J$3-D323)/100))</f>
        <v>2282.2222222222222</v>
      </c>
      <c r="J323" s="133">
        <f>(C323/(('base para costos'!$J$3-D323)/100-(0.08)))</f>
        <v>2504.8780487804875</v>
      </c>
      <c r="K323" s="157">
        <f t="shared" si="64"/>
        <v>37.954999999999998</v>
      </c>
      <c r="L323" s="134">
        <v>900</v>
      </c>
      <c r="M323" s="134">
        <f t="shared" ref="M323:M338" si="66">L323*1.21</f>
        <v>1089</v>
      </c>
      <c r="N323" s="135">
        <f t="shared" si="65"/>
        <v>4399.5004432266905</v>
      </c>
      <c r="O323" s="142" t="s">
        <v>155</v>
      </c>
      <c r="P323" s="147" t="s">
        <v>154</v>
      </c>
    </row>
    <row r="324" spans="1:16" s="136" customFormat="1" ht="12">
      <c r="A324" s="140" t="s">
        <v>586</v>
      </c>
      <c r="B324" s="25" t="s">
        <v>587</v>
      </c>
      <c r="C324" s="141">
        <v>3250</v>
      </c>
      <c r="D324" s="137">
        <v>3</v>
      </c>
      <c r="E324" s="130">
        <v>15.5</v>
      </c>
      <c r="F324" s="131">
        <f t="shared" si="63"/>
        <v>18.754999999999999</v>
      </c>
      <c r="G324" s="147" t="s">
        <v>905</v>
      </c>
      <c r="H324" s="130">
        <f>(IF(G324='base para costos'!$G$3,'base para costos'!$H$3)+IF(G324='base para costos'!$G$4,'base para costos'!$H$4)+IF(G324='base para costos'!$G$5,'base para costos'!$H$5)+IF(G324='base para costos'!$G$6,'base para costos'!$H$6)+IF(G324='base para costos'!$G$7,'base para costos'!$H$7)+IF(G324='base para costos'!$G$8,'base para costos'!$H$8)+IF(G324='base para costos'!$G$9,'base para costos'!$H$9)+IF(G324='base para costos'!$G$10,'base para costos'!$H$10)+IF(G324='base para costos'!$G$11,'base para costos'!$H$11))</f>
        <v>0</v>
      </c>
      <c r="I324" s="132">
        <f>(C324/(('base para costos'!$J$3-D324)/100))</f>
        <v>3350.5154639175257</v>
      </c>
      <c r="J324" s="133">
        <f>(C324/(('base para costos'!$J$3-D324)/100-(0.08)))</f>
        <v>3651.6853932584268</v>
      </c>
      <c r="K324" s="157">
        <f t="shared" si="64"/>
        <v>30.954999999999998</v>
      </c>
      <c r="L324" s="134"/>
      <c r="M324" s="134">
        <f t="shared" si="66"/>
        <v>0</v>
      </c>
      <c r="N324" s="135">
        <f t="shared" si="65"/>
        <v>4707.0750959519155</v>
      </c>
      <c r="O324" s="142" t="s">
        <v>155</v>
      </c>
      <c r="P324" s="147" t="s">
        <v>154</v>
      </c>
    </row>
    <row r="325" spans="1:16" s="136" customFormat="1" ht="12">
      <c r="A325" s="140" t="s">
        <v>605</v>
      </c>
      <c r="B325" s="25" t="s">
        <v>606</v>
      </c>
      <c r="C325" s="141">
        <v>4950</v>
      </c>
      <c r="D325" s="137">
        <v>3</v>
      </c>
      <c r="E325" s="130">
        <v>15.5</v>
      </c>
      <c r="F325" s="131">
        <f t="shared" si="63"/>
        <v>18.754999999999999</v>
      </c>
      <c r="G325" s="147" t="s">
        <v>905</v>
      </c>
      <c r="H325" s="130">
        <f>(IF(G325='base para costos'!$G$3,'base para costos'!$H$3)+IF(G325='base para costos'!$G$4,'base para costos'!$H$4)+IF(G325='base para costos'!$G$5,'base para costos'!$H$5)+IF(G325='base para costos'!$G$6,'base para costos'!$H$6)+IF(G325='base para costos'!$G$7,'base para costos'!$H$7)+IF(G325='base para costos'!$G$8,'base para costos'!$H$8)+IF(G325='base para costos'!$G$9,'base para costos'!$H$9)+IF(G325='base para costos'!$G$10,'base para costos'!$H$10)+IF(G325='base para costos'!$G$11,'base para costos'!$H$11))</f>
        <v>0</v>
      </c>
      <c r="I325" s="132">
        <f>(C325/(('base para costos'!$J$3-D325)/100))</f>
        <v>5103.0927835051543</v>
      </c>
      <c r="J325" s="133">
        <f>(C325/(('base para costos'!$J$3-D325)/100-(0.08)))</f>
        <v>5561.7977528089887</v>
      </c>
      <c r="K325" s="157">
        <f t="shared" si="64"/>
        <v>30.954999999999998</v>
      </c>
      <c r="L325" s="134"/>
      <c r="M325" s="134">
        <f t="shared" si="66"/>
        <v>0</v>
      </c>
      <c r="N325" s="135">
        <f t="shared" si="65"/>
        <v>7169.2374538344557</v>
      </c>
      <c r="O325" s="142" t="s">
        <v>155</v>
      </c>
      <c r="P325" s="147" t="s">
        <v>154</v>
      </c>
    </row>
    <row r="326" spans="1:16" s="136" customFormat="1" ht="12">
      <c r="A326" s="140" t="s">
        <v>637</v>
      </c>
      <c r="B326" s="25" t="s">
        <v>638</v>
      </c>
      <c r="C326" s="141">
        <v>12333.75</v>
      </c>
      <c r="D326" s="137">
        <v>3</v>
      </c>
      <c r="E326" s="130">
        <v>15.5</v>
      </c>
      <c r="F326" s="131">
        <f t="shared" si="63"/>
        <v>18.754999999999999</v>
      </c>
      <c r="G326" s="147" t="s">
        <v>905</v>
      </c>
      <c r="H326" s="130">
        <f>(IF(G326='base para costos'!$G$3,'base para costos'!$H$3)+IF(G326='base para costos'!$G$4,'base para costos'!$H$4)+IF(G326='base para costos'!$G$5,'base para costos'!$H$5)+IF(G326='base para costos'!$G$6,'base para costos'!$H$6)+IF(G326='base para costos'!$G$7,'base para costos'!$H$7)+IF(G326='base para costos'!$G$8,'base para costos'!$H$8)+IF(G326='base para costos'!$G$9,'base para costos'!$H$9)+IF(G326='base para costos'!$G$10,'base para costos'!$H$10)+IF(G326='base para costos'!$G$11,'base para costos'!$H$11))</f>
        <v>0</v>
      </c>
      <c r="I326" s="132">
        <f>(C326/(('base para costos'!$J$3-D326)/100))</f>
        <v>12715.206185567011</v>
      </c>
      <c r="J326" s="133">
        <f>(C326/(('base para costos'!$J$3-D326)/100-(0.08)))</f>
        <v>13858.14606741573</v>
      </c>
      <c r="K326" s="157">
        <f t="shared" si="64"/>
        <v>30.954999999999998</v>
      </c>
      <c r="L326" s="134"/>
      <c r="M326" s="134">
        <f t="shared" si="66"/>
        <v>0</v>
      </c>
      <c r="N326" s="135">
        <f t="shared" si="65"/>
        <v>17863.349989137518</v>
      </c>
      <c r="O326" s="142" t="s">
        <v>232</v>
      </c>
      <c r="P326" s="147" t="s">
        <v>154</v>
      </c>
    </row>
    <row r="327" spans="1:16" s="136" customFormat="1" ht="12">
      <c r="A327" s="140" t="s">
        <v>710</v>
      </c>
      <c r="B327" s="25" t="s">
        <v>711</v>
      </c>
      <c r="C327" s="141">
        <v>1420.25</v>
      </c>
      <c r="D327" s="137">
        <v>3</v>
      </c>
      <c r="E327" s="130">
        <v>15.5</v>
      </c>
      <c r="F327" s="131">
        <f t="shared" si="63"/>
        <v>18.754999999999999</v>
      </c>
      <c r="G327" s="147" t="s">
        <v>905</v>
      </c>
      <c r="H327" s="130">
        <f>(IF(G327='base para costos'!$G$3,'base para costos'!$H$3)+IF(G327='base para costos'!$G$4,'base para costos'!$H$4)+IF(G327='base para costos'!$G$5,'base para costos'!$H$5)+IF(G327='base para costos'!$G$6,'base para costos'!$H$6)+IF(G327='base para costos'!$G$7,'base para costos'!$H$7)+IF(G327='base para costos'!$G$8,'base para costos'!$H$8)+IF(G327='base para costos'!$G$9,'base para costos'!$H$9)+IF(G327='base para costos'!$G$10,'base para costos'!$H$10)+IF(G327='base para costos'!$G$11,'base para costos'!$H$11))</f>
        <v>0</v>
      </c>
      <c r="I327" s="132">
        <f>(C327/(('base para costos'!$J$3-D327)/100))</f>
        <v>1464.1752577319587</v>
      </c>
      <c r="J327" s="133">
        <f>(C327/(('base para costos'!$J$3-D327)/100-(0.08)))</f>
        <v>1595.7865168539327</v>
      </c>
      <c r="K327" s="157">
        <f t="shared" si="64"/>
        <v>30.954999999999998</v>
      </c>
      <c r="L327" s="134"/>
      <c r="M327" s="134">
        <f t="shared" si="66"/>
        <v>0</v>
      </c>
      <c r="N327" s="135">
        <f t="shared" si="65"/>
        <v>2056.9918169309872</v>
      </c>
      <c r="O327" s="142" t="s">
        <v>155</v>
      </c>
      <c r="P327" s="147" t="s">
        <v>154</v>
      </c>
    </row>
    <row r="328" spans="1:16" s="136" customFormat="1" ht="12">
      <c r="A328" s="140" t="s">
        <v>694</v>
      </c>
      <c r="B328" s="25" t="s">
        <v>695</v>
      </c>
      <c r="C328" s="141">
        <v>1625.01</v>
      </c>
      <c r="D328" s="137">
        <v>3</v>
      </c>
      <c r="E328" s="130">
        <v>15.5</v>
      </c>
      <c r="F328" s="131">
        <f t="shared" si="63"/>
        <v>18.754999999999999</v>
      </c>
      <c r="G328" s="147" t="s">
        <v>905</v>
      </c>
      <c r="H328" s="130">
        <f>(IF(G328='base para costos'!$G$3,'base para costos'!$H$3)+IF(G328='base para costos'!$G$4,'base para costos'!$H$4)+IF(G328='base para costos'!$G$5,'base para costos'!$H$5)+IF(G328='base para costos'!$G$6,'base para costos'!$H$6)+IF(G328='base para costos'!$G$7,'base para costos'!$H$7)+IF(G328='base para costos'!$G$8,'base para costos'!$H$8)+IF(G328='base para costos'!$G$9,'base para costos'!$H$9)+IF(G328='base para costos'!$G$10,'base para costos'!$H$10)+IF(G328='base para costos'!$G$11,'base para costos'!$H$11))</f>
        <v>0</v>
      </c>
      <c r="I328" s="132">
        <f>(C328/(('base para costos'!$J$3-D328)/100))</f>
        <v>1675.2680412371135</v>
      </c>
      <c r="J328" s="133">
        <f>(C328/(('base para costos'!$J$3-D328)/100-(0.08)))</f>
        <v>1825.8539325842696</v>
      </c>
      <c r="K328" s="157">
        <f t="shared" si="64"/>
        <v>30.954999999999998</v>
      </c>
      <c r="L328" s="134"/>
      <c r="M328" s="134">
        <f t="shared" si="66"/>
        <v>0</v>
      </c>
      <c r="N328" s="135">
        <f t="shared" si="65"/>
        <v>2353.5520312839453</v>
      </c>
      <c r="O328" s="142" t="s">
        <v>170</v>
      </c>
      <c r="P328" s="147" t="s">
        <v>154</v>
      </c>
    </row>
    <row r="329" spans="1:16" s="136" customFormat="1" ht="12">
      <c r="A329" s="140" t="s">
        <v>653</v>
      </c>
      <c r="B329" s="25" t="s">
        <v>654</v>
      </c>
      <c r="C329" s="141">
        <v>11231.99</v>
      </c>
      <c r="D329" s="137">
        <v>3</v>
      </c>
      <c r="E329" s="130">
        <v>15.5</v>
      </c>
      <c r="F329" s="131">
        <f t="shared" si="63"/>
        <v>18.754999999999999</v>
      </c>
      <c r="G329" s="147" t="s">
        <v>905</v>
      </c>
      <c r="H329" s="130">
        <f>(IF(G329='base para costos'!$G$3,'base para costos'!$H$3)+IF(G329='base para costos'!$G$4,'base para costos'!$H$4)+IF(G329='base para costos'!$G$5,'base para costos'!$H$5)+IF(G329='base para costos'!$G$6,'base para costos'!$H$6)+IF(G329='base para costos'!$G$7,'base para costos'!$H$7)+IF(G329='base para costos'!$G$8,'base para costos'!$H$8)+IF(G329='base para costos'!$G$9,'base para costos'!$H$9)+IF(G329='base para costos'!$G$10,'base para costos'!$H$10)+IF(G329='base para costos'!$G$11,'base para costos'!$H$11))</f>
        <v>0</v>
      </c>
      <c r="I329" s="132">
        <f>(C329/(('base para costos'!$J$3-D329)/100))</f>
        <v>11579.371134020619</v>
      </c>
      <c r="J329" s="133">
        <f>(C329/(('base para costos'!$J$3-D329)/100-(0.08)))</f>
        <v>12620.213483146066</v>
      </c>
      <c r="K329" s="157">
        <f t="shared" si="64"/>
        <v>30.954999999999998</v>
      </c>
      <c r="L329" s="134"/>
      <c r="M329" s="134">
        <f t="shared" si="66"/>
        <v>0</v>
      </c>
      <c r="N329" s="135">
        <f t="shared" si="65"/>
        <v>16267.637048301831</v>
      </c>
      <c r="O329" s="142" t="s">
        <v>155</v>
      </c>
      <c r="P329" s="147" t="s">
        <v>154</v>
      </c>
    </row>
    <row r="330" spans="1:16" s="136" customFormat="1" ht="12">
      <c r="A330" s="140" t="s">
        <v>698</v>
      </c>
      <c r="B330" s="25" t="s">
        <v>699</v>
      </c>
      <c r="C330" s="141">
        <v>4030</v>
      </c>
      <c r="D330" s="137">
        <v>3</v>
      </c>
      <c r="E330" s="130">
        <v>15.5</v>
      </c>
      <c r="F330" s="131">
        <f t="shared" si="63"/>
        <v>18.754999999999999</v>
      </c>
      <c r="G330" s="147" t="s">
        <v>905</v>
      </c>
      <c r="H330" s="130">
        <f>(IF(G330='base para costos'!$G$3,'base para costos'!$H$3)+IF(G330='base para costos'!$G$4,'base para costos'!$H$4)+IF(G330='base para costos'!$G$5,'base para costos'!$H$5)+IF(G330='base para costos'!$G$6,'base para costos'!$H$6)+IF(G330='base para costos'!$G$7,'base para costos'!$H$7)+IF(G330='base para costos'!$G$8,'base para costos'!$H$8)+IF(G330='base para costos'!$G$9,'base para costos'!$H$9)+IF(G330='base para costos'!$G$10,'base para costos'!$H$10)+IF(G330='base para costos'!$G$11,'base para costos'!$H$11))</f>
        <v>0</v>
      </c>
      <c r="I330" s="132">
        <f>(C330/(('base para costos'!$J$3-D330)/100))</f>
        <v>4154.6391752577319</v>
      </c>
      <c r="J330" s="133">
        <f>(C330/(('base para costos'!$J$3-D330)/100-(0.08)))</f>
        <v>4528.089887640449</v>
      </c>
      <c r="K330" s="157">
        <f t="shared" si="64"/>
        <v>30.954999999999998</v>
      </c>
      <c r="L330" s="134"/>
      <c r="M330" s="134">
        <f t="shared" si="66"/>
        <v>0</v>
      </c>
      <c r="N330" s="135">
        <f t="shared" si="65"/>
        <v>5836.7731189803753</v>
      </c>
      <c r="O330" s="142" t="s">
        <v>170</v>
      </c>
      <c r="P330" s="147" t="s">
        <v>154</v>
      </c>
    </row>
    <row r="331" spans="1:16" s="136" customFormat="1" ht="12">
      <c r="A331" s="140" t="s">
        <v>879</v>
      </c>
      <c r="B331" s="25" t="s">
        <v>880</v>
      </c>
      <c r="C331" s="141">
        <v>301.14999999999998</v>
      </c>
      <c r="D331" s="137">
        <v>3</v>
      </c>
      <c r="E331" s="130">
        <v>16.5</v>
      </c>
      <c r="F331" s="131">
        <f t="shared" si="63"/>
        <v>19.965</v>
      </c>
      <c r="G331" s="147" t="s">
        <v>905</v>
      </c>
      <c r="H331" s="130">
        <f>(IF(G331=$G$3,$H$3)+IF(G331=$G$4,$H$4)+IF(G331=$G$5,$H$5)+IF(G331=$G$6,$H$6)+IF(G331=$G$7,$H$7)+IF(G331=$G$8,$H$8)+IF(G331=$G$9,$H$9)+IF(G331=$G$10,$H$10)+IF(G331=$G$11,$H$11))</f>
        <v>0</v>
      </c>
      <c r="I331" s="132">
        <f>(C331/(($J$3-D331)/100))</f>
        <v>310.46391752577318</v>
      </c>
      <c r="J331" s="133">
        <f>(C331/(($J$3-D331)/100-(0.08)))</f>
        <v>338.37078651685391</v>
      </c>
      <c r="K331" s="157">
        <f t="shared" si="64"/>
        <v>32.164999999999999</v>
      </c>
      <c r="L331" s="134"/>
      <c r="M331" s="134">
        <f t="shared" si="66"/>
        <v>0</v>
      </c>
      <c r="N331" s="135">
        <f t="shared" si="65"/>
        <v>443.94486621950307</v>
      </c>
      <c r="O331" s="142" t="s">
        <v>780</v>
      </c>
      <c r="P331" s="147" t="s">
        <v>510</v>
      </c>
    </row>
    <row r="332" spans="1:16" s="136" customFormat="1" ht="12">
      <c r="A332" s="140" t="s">
        <v>776</v>
      </c>
      <c r="B332" s="25" t="s">
        <v>777</v>
      </c>
      <c r="C332" s="141">
        <v>2275.0100000000002</v>
      </c>
      <c r="D332" s="137">
        <v>3</v>
      </c>
      <c r="E332" s="130">
        <v>16.5</v>
      </c>
      <c r="F332" s="131">
        <f t="shared" si="63"/>
        <v>19.965</v>
      </c>
      <c r="G332" s="147" t="s">
        <v>905</v>
      </c>
      <c r="H332" s="130">
        <f>(IF(G332='base para costos'!$G$3,'base para costos'!$H$3)+IF(G332='base para costos'!$G$4,'base para costos'!$H$4)+IF(G332='base para costos'!$G$5,'base para costos'!$H$5)+IF(G332='base para costos'!$G$6,'base para costos'!$H$6)+IF(G332='base para costos'!$G$7,'base para costos'!$H$7)+IF(G332='base para costos'!$G$8,'base para costos'!$H$8)+IF(G332='base para costos'!$G$9,'base para costos'!$H$9)+IF(G332='base para costos'!$G$10,'base para costos'!$H$10)+IF(G332='base para costos'!$G$11,'base para costos'!$H$11))</f>
        <v>0</v>
      </c>
      <c r="I332" s="132">
        <f>(C332/(('base para costos'!$J$3-D332)/100))</f>
        <v>2345.3711340206187</v>
      </c>
      <c r="J332" s="133">
        <f>(C332/(('base para costos'!$J$3-D332)/100-(0.08)))</f>
        <v>2556.1910112359551</v>
      </c>
      <c r="K332" s="157">
        <f t="shared" si="64"/>
        <v>32.164999999999999</v>
      </c>
      <c r="L332" s="134"/>
      <c r="M332" s="134">
        <f t="shared" si="66"/>
        <v>0</v>
      </c>
      <c r="N332" s="135">
        <f t="shared" si="65"/>
        <v>3353.7406943318342</v>
      </c>
      <c r="O332" s="142" t="s">
        <v>350</v>
      </c>
      <c r="P332" s="147" t="s">
        <v>510</v>
      </c>
    </row>
    <row r="333" spans="1:16" s="136" customFormat="1" ht="12">
      <c r="A333" s="140" t="s">
        <v>778</v>
      </c>
      <c r="B333" s="25" t="s">
        <v>779</v>
      </c>
      <c r="C333" s="141">
        <v>2275.0100000000002</v>
      </c>
      <c r="D333" s="137">
        <v>3</v>
      </c>
      <c r="E333" s="130">
        <v>15.5</v>
      </c>
      <c r="F333" s="131">
        <f t="shared" si="63"/>
        <v>18.754999999999999</v>
      </c>
      <c r="G333" s="147" t="s">
        <v>905</v>
      </c>
      <c r="H333" s="130">
        <f>(IF(G333='base para costos'!$G$3,'base para costos'!$H$3)+IF(G333='base para costos'!$G$4,'base para costos'!$H$4)+IF(G333='base para costos'!$G$5,'base para costos'!$H$5)+IF(G333='base para costos'!$G$6,'base para costos'!$H$6)+IF(G333='base para costos'!$G$7,'base para costos'!$H$7)+IF(G333='base para costos'!$G$8,'base para costos'!$H$8)+IF(G333='base para costos'!$G$9,'base para costos'!$H$9)+IF(G333='base para costos'!$G$10,'base para costos'!$H$10)+IF(G333='base para costos'!$G$11,'base para costos'!$H$11))</f>
        <v>0</v>
      </c>
      <c r="I333" s="132">
        <f>(C333/(('base para costos'!$J$3-D333)/100))</f>
        <v>2345.3711340206187</v>
      </c>
      <c r="J333" s="133">
        <f>(C333/(('base para costos'!$J$3-D333)/100-(0.08)))</f>
        <v>2556.1910112359551</v>
      </c>
      <c r="K333" s="157">
        <f t="shared" si="64"/>
        <v>30.954999999999998</v>
      </c>
      <c r="L333" s="134"/>
      <c r="M333" s="134">
        <f t="shared" si="66"/>
        <v>0</v>
      </c>
      <c r="N333" s="135">
        <f t="shared" si="65"/>
        <v>3294.9670504743285</v>
      </c>
      <c r="O333" s="142" t="s">
        <v>780</v>
      </c>
      <c r="P333" s="147" t="s">
        <v>154</v>
      </c>
    </row>
    <row r="334" spans="1:16" s="136" customFormat="1" ht="12">
      <c r="A334" s="140" t="s">
        <v>809</v>
      </c>
      <c r="B334" s="25" t="s">
        <v>810</v>
      </c>
      <c r="C334" s="141">
        <v>3477.5</v>
      </c>
      <c r="D334" s="137">
        <v>3</v>
      </c>
      <c r="E334" s="130">
        <v>16.5</v>
      </c>
      <c r="F334" s="131">
        <f t="shared" si="63"/>
        <v>19.965</v>
      </c>
      <c r="G334" s="147" t="s">
        <v>905</v>
      </c>
      <c r="H334" s="130">
        <f>(IF(G334='base para costos'!$G$3,'base para costos'!$H$3)+IF(G334='base para costos'!$G$4,'base para costos'!$H$4)+IF(G334='base para costos'!$G$5,'base para costos'!$H$5)+IF(G334='base para costos'!$G$6,'base para costos'!$H$6)+IF(G334='base para costos'!$G$7,'base para costos'!$H$7)+IF(G334='base para costos'!$G$8,'base para costos'!$H$8)+IF(G334='base para costos'!$G$9,'base para costos'!$H$9)+IF(G334='base para costos'!$G$10,'base para costos'!$H$10)+IF(G334='base para costos'!$G$11,'base para costos'!$H$11))</f>
        <v>0</v>
      </c>
      <c r="I334" s="132">
        <f>(C334/(('base para costos'!$J$3-D334)/100))</f>
        <v>3585.0515463917527</v>
      </c>
      <c r="J334" s="133">
        <f>(C334/(('base para costos'!$J$3-D334)/100-(0.08)))</f>
        <v>3907.303370786517</v>
      </c>
      <c r="K334" s="157">
        <f t="shared" si="64"/>
        <v>32.164999999999999</v>
      </c>
      <c r="L334" s="134"/>
      <c r="M334" s="134">
        <f t="shared" si="66"/>
        <v>0</v>
      </c>
      <c r="N334" s="135">
        <f t="shared" si="65"/>
        <v>5126.4096705240645</v>
      </c>
      <c r="O334" s="142" t="s">
        <v>155</v>
      </c>
      <c r="P334" s="147" t="s">
        <v>510</v>
      </c>
    </row>
    <row r="335" spans="1:16" s="136" customFormat="1" ht="12">
      <c r="A335" s="140" t="s">
        <v>802</v>
      </c>
      <c r="B335" s="25" t="s">
        <v>803</v>
      </c>
      <c r="C335" s="141">
        <v>1852.5</v>
      </c>
      <c r="D335" s="137">
        <v>3</v>
      </c>
      <c r="E335" s="130">
        <v>16.5</v>
      </c>
      <c r="F335" s="131">
        <f t="shared" si="63"/>
        <v>19.965</v>
      </c>
      <c r="G335" s="147" t="s">
        <v>905</v>
      </c>
      <c r="H335" s="130">
        <f>(IF(G335='base para costos'!$G$3,'base para costos'!$H$3)+IF(G335='base para costos'!$G$4,'base para costos'!$H$4)+IF(G335='base para costos'!$G$5,'base para costos'!$H$5)+IF(G335='base para costos'!$G$6,'base para costos'!$H$6)+IF(G335='base para costos'!$G$7,'base para costos'!$H$7)+IF(G335='base para costos'!$G$8,'base para costos'!$H$8)+IF(G335='base para costos'!$G$9,'base para costos'!$H$9)+IF(G335='base para costos'!$G$10,'base para costos'!$H$10)+IF(G335='base para costos'!$G$11,'base para costos'!$H$11))</f>
        <v>0</v>
      </c>
      <c r="I335" s="132">
        <f>(C335/(('base para costos'!$J$3-D335)/100))</f>
        <v>1909.7938144329898</v>
      </c>
      <c r="J335" s="133">
        <f>(C335/(('base para costos'!$J$3-D335)/100-(0.08)))</f>
        <v>2081.4606741573034</v>
      </c>
      <c r="K335" s="157">
        <f t="shared" si="64"/>
        <v>32.164999999999999</v>
      </c>
      <c r="L335" s="134"/>
      <c r="M335" s="134">
        <f t="shared" si="66"/>
        <v>0</v>
      </c>
      <c r="N335" s="135">
        <f t="shared" si="65"/>
        <v>2730.8911328959971</v>
      </c>
      <c r="O335" s="142" t="s">
        <v>350</v>
      </c>
      <c r="P335" s="147" t="s">
        <v>510</v>
      </c>
    </row>
    <row r="336" spans="1:16" s="136" customFormat="1" ht="12">
      <c r="A336" s="140" t="s">
        <v>718</v>
      </c>
      <c r="B336" s="25" t="s">
        <v>719</v>
      </c>
      <c r="C336" s="141">
        <v>3250</v>
      </c>
      <c r="D336" s="137">
        <v>3</v>
      </c>
      <c r="E336" s="130">
        <v>16.5</v>
      </c>
      <c r="F336" s="131">
        <f t="shared" si="63"/>
        <v>19.965</v>
      </c>
      <c r="G336" s="147" t="s">
        <v>905</v>
      </c>
      <c r="H336" s="130">
        <f>(IF(G336='base para costos'!$G$3,'base para costos'!$H$3)+IF(G336='base para costos'!$G$4,'base para costos'!$H$4)+IF(G336='base para costos'!$G$5,'base para costos'!$H$5)+IF(G336='base para costos'!$G$6,'base para costos'!$H$6)+IF(G336='base para costos'!$G$7,'base para costos'!$H$7)+IF(G336='base para costos'!$G$8,'base para costos'!$H$8)+IF(G336='base para costos'!$G$9,'base para costos'!$H$9)+IF(G336='base para costos'!$G$10,'base para costos'!$H$10)+IF(G336='base para costos'!$G$11,'base para costos'!$H$11))</f>
        <v>0</v>
      </c>
      <c r="I336" s="132">
        <f>(C336/(('base para costos'!$J$3-D336)/100))</f>
        <v>3350.5154639175257</v>
      </c>
      <c r="J336" s="133">
        <f>(C336/(('base para costos'!$J$3-D336)/100-(0.08)))</f>
        <v>3651.6853932584268</v>
      </c>
      <c r="K336" s="157">
        <f t="shared" si="64"/>
        <v>32.164999999999999</v>
      </c>
      <c r="L336" s="134"/>
      <c r="M336" s="134">
        <f t="shared" si="66"/>
        <v>0</v>
      </c>
      <c r="N336" s="135">
        <f t="shared" si="65"/>
        <v>4791.0370752561357</v>
      </c>
      <c r="O336" s="142" t="s">
        <v>155</v>
      </c>
      <c r="P336" s="147" t="s">
        <v>510</v>
      </c>
    </row>
    <row r="337" spans="1:16" s="136" customFormat="1" ht="12">
      <c r="A337" s="140" t="s">
        <v>704</v>
      </c>
      <c r="B337" s="25" t="s">
        <v>705</v>
      </c>
      <c r="C337" s="141">
        <v>7670</v>
      </c>
      <c r="D337" s="137">
        <v>3</v>
      </c>
      <c r="E337" s="130">
        <v>16.5</v>
      </c>
      <c r="F337" s="131">
        <f t="shared" si="63"/>
        <v>19.965</v>
      </c>
      <c r="G337" s="147" t="s">
        <v>905</v>
      </c>
      <c r="H337" s="130">
        <f>(IF(G337='base para costos'!$G$3,'base para costos'!$H$3)+IF(G337='base para costos'!$G$4,'base para costos'!$H$4)+IF(G337='base para costos'!$G$5,'base para costos'!$H$5)+IF(G337='base para costos'!$G$6,'base para costos'!$H$6)+IF(G337='base para costos'!$G$7,'base para costos'!$H$7)+IF(G337='base para costos'!$G$8,'base para costos'!$H$8)+IF(G337='base para costos'!$G$9,'base para costos'!$H$9)+IF(G337='base para costos'!$G$10,'base para costos'!$H$10)+IF(G337='base para costos'!$G$11,'base para costos'!$H$11))</f>
        <v>0</v>
      </c>
      <c r="I337" s="132">
        <f>(C337/(('base para costos'!$J$3-D337)/100))</f>
        <v>7907.216494845361</v>
      </c>
      <c r="J337" s="133">
        <f>(C337/(('base para costos'!$J$3-D337)/100-(0.08)))</f>
        <v>8617.9775280898866</v>
      </c>
      <c r="K337" s="157">
        <f t="shared" si="64"/>
        <v>32.164999999999999</v>
      </c>
      <c r="L337" s="134"/>
      <c r="M337" s="134">
        <f t="shared" si="66"/>
        <v>0</v>
      </c>
      <c r="N337" s="135">
        <f t="shared" si="65"/>
        <v>11306.84749760448</v>
      </c>
      <c r="O337" s="142" t="s">
        <v>155</v>
      </c>
      <c r="P337" s="147" t="s">
        <v>510</v>
      </c>
    </row>
    <row r="338" spans="1:16" ht="12">
      <c r="C338" s="125">
        <v>390000</v>
      </c>
      <c r="D338" s="137">
        <v>3</v>
      </c>
      <c r="E338" s="130">
        <v>14.15</v>
      </c>
      <c r="F338" s="131">
        <f t="shared" si="63"/>
        <v>17.121500000000001</v>
      </c>
      <c r="G338" s="147" t="s">
        <v>1311</v>
      </c>
      <c r="H338" s="130">
        <f>(IF(G338='base para costos'!$G$3,'base para costos'!$H$3)+IF(G338='base para costos'!$G$4,'base para costos'!$H$4)+IF(G338='base para costos'!$G$5,'base para costos'!$H$5)+IF(G338='base para costos'!$G$6,'base para costos'!$H$6)+IF(G338='base para costos'!$G$7,'base para costos'!$H$7)+IF(G338='base para costos'!$G$8,'base para costos'!$H$8)+IF(G338='base para costos'!$G$9,'base para costos'!$H$9)+IF(G338='base para costos'!$G$10,'base para costos'!$H$10)+IF(G338='base para costos'!$G$11,'base para costos'!$H$11))</f>
        <v>25.41</v>
      </c>
      <c r="I338" s="132">
        <f>(C338/(('base para costos'!$J$3-D338)/100))</f>
        <v>402061.8556701031</v>
      </c>
      <c r="J338" s="133">
        <f>(C338/(('base para costos'!$J$3-D338)/100-(0.08)))</f>
        <v>438202.24719101121</v>
      </c>
      <c r="K338" s="157">
        <f t="shared" si="64"/>
        <v>54.731499999999997</v>
      </c>
      <c r="L338" s="134"/>
      <c r="M338" s="134">
        <f t="shared" si="66"/>
        <v>0</v>
      </c>
      <c r="N338" s="135">
        <f t="shared" si="65"/>
        <v>861526.2268464826</v>
      </c>
    </row>
    <row r="341" spans="1:16" ht="13.8">
      <c r="A341" s="110" t="s">
        <v>1509</v>
      </c>
      <c r="B341" s="21" t="s">
        <v>1511</v>
      </c>
      <c r="C341" s="393">
        <v>205000</v>
      </c>
      <c r="D341" s="111">
        <v>3</v>
      </c>
      <c r="E341" s="118">
        <v>12.15</v>
      </c>
      <c r="F341" s="119">
        <f>E341*1.21</f>
        <v>14.701499999999999</v>
      </c>
      <c r="G341" s="147" t="s">
        <v>905</v>
      </c>
      <c r="H341" s="102">
        <f>(IF(G341=$G$3,$H$3)+IF(G341=$G$4,$H$4)+IF(G341=$G$5,$H$5)+IF(G341=$G$6,$H$6)+IF(G341=$G$7,$H$7)+IF(G341=$G$8,$H$8)+IF(G341=$G$9,$H$9)+IF(G341=$G$10,$H$10)+IF(G341=$G$11,$H$11))</f>
        <v>0</v>
      </c>
      <c r="I341" s="1">
        <f>(C341/(($J$3-D341)/100))</f>
        <v>211340.20618556702</v>
      </c>
      <c r="J341" s="2">
        <f>(C341/(($J$3-D341)/100-(0.08)))</f>
        <v>230337.07865168538</v>
      </c>
      <c r="K341" s="17">
        <f>(D341+8+1.2)+(F341+H341)</f>
        <v>26.901499999999999</v>
      </c>
      <c r="L341" s="19"/>
      <c r="M341" s="19">
        <v>6266</v>
      </c>
      <c r="N341" s="13">
        <f>C341/((100-K341)/100)+M341</f>
        <v>286709.51115275966</v>
      </c>
    </row>
    <row r="342" spans="1:16" ht="13.8">
      <c r="A342" s="340" t="s">
        <v>1427</v>
      </c>
      <c r="B342" s="340" t="s">
        <v>1448</v>
      </c>
      <c r="C342" s="341">
        <v>14382.83</v>
      </c>
      <c r="D342" s="129">
        <v>3</v>
      </c>
      <c r="E342" s="118">
        <v>14.15</v>
      </c>
      <c r="F342" s="119">
        <f t="shared" ref="F342:F373" si="67">E342*1.21</f>
        <v>17.121500000000001</v>
      </c>
      <c r="G342" s="147" t="s">
        <v>1309</v>
      </c>
      <c r="H342" s="102">
        <f t="shared" ref="H342:H373" si="68">(IF(G342=$G$3,$H$3)+IF(G342=$G$4,$H$4)+IF(G342=$G$5,$H$5)+IF(G342=$G$6,$H$6)+IF(G342=$G$7,$H$7)+IF(G342=$G$8,$H$8)+IF(G342=$G$9,$H$9)+IF(G342=$G$10,$H$10)+IF(G342=$G$11,$H$11))</f>
        <v>14.398999999999999</v>
      </c>
      <c r="I342" s="1">
        <f t="shared" ref="I342:I373" si="69">(C342/(($J$3-D342)/100))</f>
        <v>14827.659793814433</v>
      </c>
      <c r="J342" s="2">
        <f t="shared" ref="J342:J373" si="70">(C342/(($J$3-D342)/100-(0.08)))</f>
        <v>16160.483146067416</v>
      </c>
      <c r="K342" s="17">
        <f t="shared" ref="K342:K373" si="71">(D342+8+1.2)+(F342+H342)</f>
        <v>43.720500000000001</v>
      </c>
      <c r="L342" s="19"/>
      <c r="M342" s="19">
        <v>6266.49</v>
      </c>
      <c r="N342" s="13">
        <f t="shared" ref="N342:N373" si="72">C342/((100-K342)/100)+M342</f>
        <v>31822.562815145837</v>
      </c>
    </row>
    <row r="343" spans="1:16" ht="13.8">
      <c r="A343" s="340" t="s">
        <v>1394</v>
      </c>
      <c r="B343" s="340" t="s">
        <v>1449</v>
      </c>
      <c r="C343" s="341">
        <v>28330.240000000002</v>
      </c>
      <c r="D343" s="129">
        <v>3</v>
      </c>
      <c r="E343" s="118">
        <v>14.15</v>
      </c>
      <c r="F343" s="119">
        <f t="shared" si="67"/>
        <v>17.121500000000001</v>
      </c>
      <c r="G343" s="147" t="s">
        <v>1309</v>
      </c>
      <c r="H343" s="102">
        <f t="shared" si="68"/>
        <v>14.398999999999999</v>
      </c>
      <c r="I343" s="1">
        <f t="shared" si="69"/>
        <v>29206.432989690726</v>
      </c>
      <c r="J343" s="2">
        <f t="shared" si="70"/>
        <v>31831.730337078654</v>
      </c>
      <c r="K343" s="17">
        <f t="shared" si="71"/>
        <v>43.720500000000001</v>
      </c>
      <c r="L343" s="19"/>
      <c r="M343" s="19">
        <v>8334.99</v>
      </c>
      <c r="N343" s="13">
        <f t="shared" si="72"/>
        <v>58673.46137945434</v>
      </c>
    </row>
    <row r="344" spans="1:16" ht="13.8">
      <c r="A344" s="340" t="s">
        <v>1367</v>
      </c>
      <c r="B344" s="340" t="s">
        <v>1368</v>
      </c>
      <c r="C344" s="341">
        <v>319046.52</v>
      </c>
      <c r="D344" s="129">
        <v>3</v>
      </c>
      <c r="E344" s="118">
        <v>15.5</v>
      </c>
      <c r="F344" s="119">
        <f t="shared" si="67"/>
        <v>18.754999999999999</v>
      </c>
      <c r="G344" s="147" t="s">
        <v>905</v>
      </c>
      <c r="H344" s="102">
        <f t="shared" si="68"/>
        <v>0</v>
      </c>
      <c r="I344" s="1">
        <f t="shared" si="69"/>
        <v>328913.93814432994</v>
      </c>
      <c r="J344" s="2">
        <f t="shared" si="70"/>
        <v>358479.23595505621</v>
      </c>
      <c r="K344" s="17">
        <f t="shared" si="71"/>
        <v>30.954999999999998</v>
      </c>
      <c r="L344" s="19"/>
      <c r="M344" s="19">
        <v>16328.49</v>
      </c>
      <c r="N344" s="13">
        <f t="shared" si="72"/>
        <v>478413.39115142298</v>
      </c>
    </row>
    <row r="345" spans="1:16" ht="13.8">
      <c r="A345" s="340" t="s">
        <v>1375</v>
      </c>
      <c r="B345" s="340" t="s">
        <v>1450</v>
      </c>
      <c r="C345" s="341">
        <v>296381.98</v>
      </c>
      <c r="D345" s="129">
        <v>3</v>
      </c>
      <c r="E345" s="118">
        <v>15.5</v>
      </c>
      <c r="F345" s="119">
        <f t="shared" si="67"/>
        <v>18.754999999999999</v>
      </c>
      <c r="G345" s="147" t="s">
        <v>905</v>
      </c>
      <c r="H345" s="102">
        <f t="shared" si="68"/>
        <v>0</v>
      </c>
      <c r="I345" s="1">
        <f t="shared" si="69"/>
        <v>305548.43298969069</v>
      </c>
      <c r="J345" s="2">
        <f t="shared" si="70"/>
        <v>333013.46067415725</v>
      </c>
      <c r="K345" s="17">
        <f t="shared" si="71"/>
        <v>30.954999999999998</v>
      </c>
      <c r="L345" s="19"/>
      <c r="M345" s="19">
        <v>13685.49</v>
      </c>
      <c r="N345" s="13">
        <f t="shared" si="72"/>
        <v>442944.63982982107</v>
      </c>
    </row>
    <row r="346" spans="1:16" ht="13.8">
      <c r="A346" s="340" t="s">
        <v>1369</v>
      </c>
      <c r="B346" s="340" t="s">
        <v>1370</v>
      </c>
      <c r="C346" s="341">
        <v>457648.89</v>
      </c>
      <c r="D346" s="129">
        <v>3</v>
      </c>
      <c r="E346" s="118">
        <v>15.5</v>
      </c>
      <c r="F346" s="119">
        <f t="shared" si="67"/>
        <v>18.754999999999999</v>
      </c>
      <c r="G346" s="147" t="s">
        <v>1309</v>
      </c>
      <c r="H346" s="102">
        <f t="shared" si="68"/>
        <v>14.398999999999999</v>
      </c>
      <c r="I346" s="1">
        <f t="shared" si="69"/>
        <v>471802.97938144335</v>
      </c>
      <c r="J346" s="2">
        <f t="shared" si="70"/>
        <v>514212.23595505621</v>
      </c>
      <c r="K346" s="17">
        <f t="shared" si="71"/>
        <v>45.353999999999999</v>
      </c>
      <c r="L346" s="19"/>
      <c r="M346" s="19">
        <v>13685</v>
      </c>
      <c r="N346" s="13">
        <f t="shared" si="72"/>
        <v>851164.21165318589</v>
      </c>
    </row>
    <row r="347" spans="1:16" ht="13.8">
      <c r="A347" s="340" t="s">
        <v>1431</v>
      </c>
      <c r="B347" s="340" t="s">
        <v>1432</v>
      </c>
      <c r="C347" s="341">
        <v>98938.99</v>
      </c>
      <c r="D347" s="129">
        <v>3</v>
      </c>
      <c r="E347" s="118">
        <v>15.5</v>
      </c>
      <c r="F347" s="119">
        <f t="shared" si="67"/>
        <v>18.754999999999999</v>
      </c>
      <c r="G347" s="147" t="s">
        <v>905</v>
      </c>
      <c r="H347" s="102">
        <f t="shared" si="68"/>
        <v>0</v>
      </c>
      <c r="I347" s="1">
        <f t="shared" si="69"/>
        <v>101998.9587628866</v>
      </c>
      <c r="J347" s="2">
        <f t="shared" si="70"/>
        <v>111167.40449438203</v>
      </c>
      <c r="K347" s="17">
        <f t="shared" si="71"/>
        <v>30.954999999999998</v>
      </c>
      <c r="L347" s="19"/>
      <c r="M347" s="19">
        <v>9899.49</v>
      </c>
      <c r="N347" s="13">
        <f t="shared" si="72"/>
        <v>153195.8764146571</v>
      </c>
    </row>
    <row r="348" spans="1:16" ht="13.8">
      <c r="A348" s="340" t="s">
        <v>1416</v>
      </c>
      <c r="B348" s="340" t="s">
        <v>1451</v>
      </c>
      <c r="C348" s="341">
        <v>142524.64000000001</v>
      </c>
      <c r="D348" s="129">
        <v>3</v>
      </c>
      <c r="E348" s="118">
        <v>15.5</v>
      </c>
      <c r="F348" s="119">
        <f t="shared" si="67"/>
        <v>18.754999999999999</v>
      </c>
      <c r="G348" s="147" t="s">
        <v>1309</v>
      </c>
      <c r="H348" s="102">
        <f t="shared" si="68"/>
        <v>14.398999999999999</v>
      </c>
      <c r="I348" s="1">
        <f t="shared" si="69"/>
        <v>146932.61855670105</v>
      </c>
      <c r="J348" s="2">
        <f t="shared" si="70"/>
        <v>160140.04494382025</v>
      </c>
      <c r="K348" s="17">
        <f t="shared" si="71"/>
        <v>45.353999999999999</v>
      </c>
      <c r="L348" s="19"/>
      <c r="M348" s="19">
        <v>16328.49</v>
      </c>
      <c r="N348" s="13">
        <f t="shared" si="72"/>
        <v>277142.89544596127</v>
      </c>
    </row>
    <row r="349" spans="1:16" s="375" customFormat="1" ht="13.8">
      <c r="A349" s="383" t="s">
        <v>1410</v>
      </c>
      <c r="B349" s="383" t="s">
        <v>1411</v>
      </c>
      <c r="C349" s="384">
        <v>173034.59</v>
      </c>
      <c r="D349" s="189">
        <v>3</v>
      </c>
      <c r="E349" s="118">
        <v>15.5</v>
      </c>
      <c r="F349" s="119">
        <f t="shared" si="67"/>
        <v>18.754999999999999</v>
      </c>
      <c r="G349" s="120" t="s">
        <v>1309</v>
      </c>
      <c r="H349" s="118">
        <f t="shared" si="68"/>
        <v>14.398999999999999</v>
      </c>
      <c r="I349" s="121">
        <f t="shared" si="69"/>
        <v>178386.17525773196</v>
      </c>
      <c r="J349" s="122">
        <f t="shared" si="70"/>
        <v>194420.88764044942</v>
      </c>
      <c r="K349" s="152">
        <f t="shared" si="71"/>
        <v>45.353999999999999</v>
      </c>
      <c r="L349" s="123"/>
      <c r="M349" s="123">
        <v>13685.49</v>
      </c>
      <c r="N349" s="124">
        <f t="shared" si="72"/>
        <v>330331.88680854952</v>
      </c>
    </row>
    <row r="350" spans="1:16" ht="13.8">
      <c r="A350" s="340" t="s">
        <v>1373</v>
      </c>
      <c r="B350" s="340" t="s">
        <v>1374</v>
      </c>
      <c r="C350" s="341">
        <v>307278.40000000002</v>
      </c>
      <c r="D350" s="129">
        <v>3</v>
      </c>
      <c r="E350" s="118">
        <v>15.5</v>
      </c>
      <c r="F350" s="119">
        <f t="shared" si="67"/>
        <v>18.754999999999999</v>
      </c>
      <c r="G350" s="147" t="s">
        <v>1309</v>
      </c>
      <c r="H350" s="102">
        <f t="shared" si="68"/>
        <v>14.398999999999999</v>
      </c>
      <c r="I350" s="1">
        <f t="shared" si="69"/>
        <v>316781.8556701031</v>
      </c>
      <c r="J350" s="2">
        <f t="shared" si="70"/>
        <v>345256.62921348319</v>
      </c>
      <c r="K350" s="17">
        <f t="shared" si="71"/>
        <v>45.353999999999999</v>
      </c>
      <c r="L350" s="19"/>
      <c r="M350" s="19">
        <v>13685.49</v>
      </c>
      <c r="N350" s="13">
        <f t="shared" si="72"/>
        <v>575992.7037027413</v>
      </c>
    </row>
    <row r="351" spans="1:16" ht="13.8">
      <c r="A351" s="340" t="s">
        <v>1452</v>
      </c>
      <c r="B351" s="340" t="s">
        <v>1453</v>
      </c>
      <c r="C351" s="341">
        <v>54045.77</v>
      </c>
      <c r="D351" s="129">
        <v>3</v>
      </c>
      <c r="E351" s="118">
        <v>15.5</v>
      </c>
      <c r="F351" s="119">
        <f t="shared" si="67"/>
        <v>18.754999999999999</v>
      </c>
      <c r="G351" s="147" t="s">
        <v>905</v>
      </c>
      <c r="H351" s="102">
        <f t="shared" si="68"/>
        <v>0</v>
      </c>
      <c r="I351" s="1">
        <f t="shared" si="69"/>
        <v>55717.288659793812</v>
      </c>
      <c r="J351" s="2">
        <f t="shared" si="70"/>
        <v>60725.584269662919</v>
      </c>
      <c r="K351" s="17">
        <f t="shared" si="71"/>
        <v>30.954999999999998</v>
      </c>
      <c r="L351" s="19"/>
      <c r="M351" s="19">
        <f>L351*1.21</f>
        <v>0</v>
      </c>
      <c r="N351" s="13">
        <f t="shared" si="72"/>
        <v>78276.153233398509</v>
      </c>
    </row>
    <row r="352" spans="1:16" ht="13.8">
      <c r="A352" s="340" t="s">
        <v>1402</v>
      </c>
      <c r="B352" s="340" t="s">
        <v>1403</v>
      </c>
      <c r="C352" s="341">
        <v>206595.54</v>
      </c>
      <c r="D352" s="129">
        <v>3</v>
      </c>
      <c r="E352" s="118">
        <v>15.5</v>
      </c>
      <c r="F352" s="119">
        <f t="shared" si="67"/>
        <v>18.754999999999999</v>
      </c>
      <c r="G352" s="147" t="s">
        <v>905</v>
      </c>
      <c r="H352" s="102">
        <f t="shared" si="68"/>
        <v>0</v>
      </c>
      <c r="I352" s="1">
        <f t="shared" si="69"/>
        <v>212985.09278350516</v>
      </c>
      <c r="J352" s="2">
        <f t="shared" si="70"/>
        <v>232129.82022471909</v>
      </c>
      <c r="K352" s="17">
        <f t="shared" si="71"/>
        <v>30.954999999999998</v>
      </c>
      <c r="L352" s="19"/>
      <c r="M352" s="19">
        <f>L352*1.21</f>
        <v>0</v>
      </c>
      <c r="N352" s="13">
        <f t="shared" si="72"/>
        <v>299218.68346730393</v>
      </c>
    </row>
    <row r="353" spans="1:14" ht="13.8">
      <c r="A353" s="340" t="s">
        <v>1445</v>
      </c>
      <c r="B353" s="340" t="s">
        <v>1454</v>
      </c>
      <c r="C353" s="341">
        <v>41405.93</v>
      </c>
      <c r="D353" s="129">
        <v>3</v>
      </c>
      <c r="E353" s="118">
        <v>15.5</v>
      </c>
      <c r="F353" s="119">
        <f t="shared" si="67"/>
        <v>18.754999999999999</v>
      </c>
      <c r="G353" s="147" t="s">
        <v>905</v>
      </c>
      <c r="H353" s="102">
        <f t="shared" si="68"/>
        <v>0</v>
      </c>
      <c r="I353" s="1">
        <f t="shared" si="69"/>
        <v>42686.525773195877</v>
      </c>
      <c r="J353" s="2">
        <f t="shared" si="70"/>
        <v>46523.516853932582</v>
      </c>
      <c r="K353" s="17">
        <f t="shared" si="71"/>
        <v>30.954999999999998</v>
      </c>
      <c r="L353" s="19"/>
      <c r="M353" s="19">
        <v>6266.49</v>
      </c>
      <c r="N353" s="13">
        <f t="shared" si="72"/>
        <v>66235.973670070249</v>
      </c>
    </row>
    <row r="354" spans="1:14" ht="13.8">
      <c r="A354" s="340" t="s">
        <v>1414</v>
      </c>
      <c r="B354" s="340" t="s">
        <v>1415</v>
      </c>
      <c r="C354" s="341">
        <v>73659.31</v>
      </c>
      <c r="D354" s="129">
        <v>3</v>
      </c>
      <c r="E354" s="118">
        <v>15.5</v>
      </c>
      <c r="F354" s="119">
        <f t="shared" si="67"/>
        <v>18.754999999999999</v>
      </c>
      <c r="G354" s="147" t="s">
        <v>1308</v>
      </c>
      <c r="H354" s="102">
        <f t="shared" si="68"/>
        <v>8.9540000000000006</v>
      </c>
      <c r="I354" s="1">
        <f t="shared" si="69"/>
        <v>75937.432989690715</v>
      </c>
      <c r="J354" s="2">
        <f t="shared" si="70"/>
        <v>82763.269662921346</v>
      </c>
      <c r="K354" s="17">
        <f t="shared" si="71"/>
        <v>39.908999999999999</v>
      </c>
      <c r="L354" s="19"/>
      <c r="M354" s="19">
        <v>6266</v>
      </c>
      <c r="N354" s="13">
        <f t="shared" si="72"/>
        <v>128845.6042668619</v>
      </c>
    </row>
    <row r="355" spans="1:14" ht="13.8">
      <c r="A355" s="340" t="s">
        <v>1390</v>
      </c>
      <c r="B355" s="340" t="s">
        <v>1455</v>
      </c>
      <c r="C355" s="341">
        <v>239720.64</v>
      </c>
      <c r="D355" s="129">
        <v>5</v>
      </c>
      <c r="E355" s="118">
        <v>15.5</v>
      </c>
      <c r="F355" s="119">
        <f t="shared" si="67"/>
        <v>18.754999999999999</v>
      </c>
      <c r="G355" s="147" t="s">
        <v>1311</v>
      </c>
      <c r="H355" s="102">
        <f t="shared" si="68"/>
        <v>25.41</v>
      </c>
      <c r="I355" s="1">
        <f t="shared" si="69"/>
        <v>252337.51578947372</v>
      </c>
      <c r="J355" s="2">
        <f t="shared" si="70"/>
        <v>275540.96551724139</v>
      </c>
      <c r="K355" s="17">
        <f t="shared" si="71"/>
        <v>58.364999999999995</v>
      </c>
      <c r="L355" s="19"/>
      <c r="M355" s="19">
        <v>11455</v>
      </c>
      <c r="N355" s="13">
        <f t="shared" si="72"/>
        <v>587222.11901044787</v>
      </c>
    </row>
    <row r="356" spans="1:14" ht="13.8">
      <c r="A356" s="340" t="s">
        <v>1425</v>
      </c>
      <c r="B356" s="340" t="s">
        <v>1426</v>
      </c>
      <c r="C356" s="341">
        <v>15001.24</v>
      </c>
      <c r="D356" s="129">
        <v>3</v>
      </c>
      <c r="E356" s="118">
        <v>15.5</v>
      </c>
      <c r="F356" s="119">
        <f t="shared" si="67"/>
        <v>18.754999999999999</v>
      </c>
      <c r="G356" s="147" t="s">
        <v>905</v>
      </c>
      <c r="H356" s="102">
        <f t="shared" si="68"/>
        <v>0</v>
      </c>
      <c r="I356" s="1">
        <f t="shared" si="69"/>
        <v>15465.195876288661</v>
      </c>
      <c r="J356" s="2">
        <f t="shared" si="70"/>
        <v>16855.325842696628</v>
      </c>
      <c r="K356" s="17">
        <f t="shared" si="71"/>
        <v>30.954999999999998</v>
      </c>
      <c r="L356" s="19"/>
      <c r="M356" s="19">
        <v>2400</v>
      </c>
      <c r="N356" s="13">
        <f t="shared" si="72"/>
        <v>24126.757911506989</v>
      </c>
    </row>
    <row r="357" spans="1:14" ht="13.8">
      <c r="A357" s="340" t="s">
        <v>1429</v>
      </c>
      <c r="B357" s="340" t="s">
        <v>1456</v>
      </c>
      <c r="C357" s="341">
        <v>14092.05</v>
      </c>
      <c r="D357" s="129">
        <v>0</v>
      </c>
      <c r="E357" s="118">
        <v>15.5</v>
      </c>
      <c r="F357" s="119">
        <f t="shared" si="67"/>
        <v>18.754999999999999</v>
      </c>
      <c r="G357" s="147" t="s">
        <v>905</v>
      </c>
      <c r="H357" s="102">
        <f t="shared" si="68"/>
        <v>0</v>
      </c>
      <c r="I357" s="1">
        <f t="shared" si="69"/>
        <v>14092.05</v>
      </c>
      <c r="J357" s="2">
        <f t="shared" si="70"/>
        <v>15317.445652173912</v>
      </c>
      <c r="K357" s="17">
        <f t="shared" si="71"/>
        <v>27.954999999999998</v>
      </c>
      <c r="L357" s="19"/>
      <c r="M357" s="19"/>
      <c r="N357" s="13">
        <f t="shared" si="72"/>
        <v>19560.066625026022</v>
      </c>
    </row>
    <row r="358" spans="1:14" ht="13.8">
      <c r="A358" s="340" t="s">
        <v>439</v>
      </c>
      <c r="B358" s="340" t="s">
        <v>1457</v>
      </c>
      <c r="C358" s="341">
        <v>14092.05</v>
      </c>
      <c r="D358" s="129">
        <v>19</v>
      </c>
      <c r="E358" s="118">
        <v>15.5</v>
      </c>
      <c r="F358" s="119">
        <f t="shared" si="67"/>
        <v>18.754999999999999</v>
      </c>
      <c r="G358" s="147" t="s">
        <v>905</v>
      </c>
      <c r="H358" s="102">
        <f t="shared" si="68"/>
        <v>0</v>
      </c>
      <c r="I358" s="1">
        <f t="shared" si="69"/>
        <v>17397.592592592591</v>
      </c>
      <c r="J358" s="2">
        <f t="shared" si="70"/>
        <v>19304.178082191778</v>
      </c>
      <c r="K358" s="17">
        <f t="shared" si="71"/>
        <v>46.954999999999998</v>
      </c>
      <c r="L358" s="19"/>
      <c r="M358" s="19">
        <v>2400</v>
      </c>
      <c r="N358" s="13">
        <f t="shared" si="72"/>
        <v>28966.217362616648</v>
      </c>
    </row>
    <row r="359" spans="1:14" ht="13.8">
      <c r="A359" s="340" t="s">
        <v>1442</v>
      </c>
      <c r="B359" s="340" t="s">
        <v>1443</v>
      </c>
      <c r="C359" s="341">
        <v>11364.47</v>
      </c>
      <c r="D359" s="129">
        <v>3</v>
      </c>
      <c r="E359" s="118">
        <v>15.5</v>
      </c>
      <c r="F359" s="119">
        <f t="shared" si="67"/>
        <v>18.754999999999999</v>
      </c>
      <c r="G359" s="147" t="s">
        <v>905</v>
      </c>
      <c r="H359" s="102">
        <f t="shared" si="68"/>
        <v>0</v>
      </c>
      <c r="I359" s="1">
        <f t="shared" si="69"/>
        <v>11715.948453608247</v>
      </c>
      <c r="J359" s="2">
        <f t="shared" si="70"/>
        <v>12769.067415730337</v>
      </c>
      <c r="K359" s="17">
        <f t="shared" si="71"/>
        <v>30.954999999999998</v>
      </c>
      <c r="L359" s="19"/>
      <c r="M359" s="19">
        <v>2000</v>
      </c>
      <c r="N359" s="13">
        <f t="shared" si="72"/>
        <v>18459.511912520818</v>
      </c>
    </row>
    <row r="360" spans="1:14" ht="13.8">
      <c r="A360" s="340" t="s">
        <v>1406</v>
      </c>
      <c r="B360" s="340" t="s">
        <v>1458</v>
      </c>
      <c r="C360" s="341">
        <v>22925.62</v>
      </c>
      <c r="D360" s="129">
        <v>3</v>
      </c>
      <c r="E360" s="118">
        <v>15.5</v>
      </c>
      <c r="F360" s="119">
        <f t="shared" si="67"/>
        <v>18.754999999999999</v>
      </c>
      <c r="G360" s="147" t="s">
        <v>905</v>
      </c>
      <c r="H360" s="102">
        <f t="shared" si="68"/>
        <v>0</v>
      </c>
      <c r="I360" s="1">
        <f t="shared" si="69"/>
        <v>23634.659793814433</v>
      </c>
      <c r="J360" s="2">
        <f t="shared" si="70"/>
        <v>25759.123595505618</v>
      </c>
      <c r="K360" s="17">
        <f t="shared" si="71"/>
        <v>30.954999999999998</v>
      </c>
      <c r="L360" s="19"/>
      <c r="M360" s="19">
        <f>L360*1.21</f>
        <v>0</v>
      </c>
      <c r="N360" s="13">
        <f t="shared" si="72"/>
        <v>33203.881526540659</v>
      </c>
    </row>
    <row r="361" spans="1:14" ht="13.8">
      <c r="A361" s="340" t="s">
        <v>1407</v>
      </c>
      <c r="B361" s="340" t="s">
        <v>1459</v>
      </c>
      <c r="C361" s="341">
        <v>22925.62</v>
      </c>
      <c r="D361" s="129">
        <v>3</v>
      </c>
      <c r="E361" s="118">
        <v>15.5</v>
      </c>
      <c r="F361" s="119">
        <f t="shared" si="67"/>
        <v>18.754999999999999</v>
      </c>
      <c r="G361" s="147" t="s">
        <v>1308</v>
      </c>
      <c r="H361" s="102">
        <f t="shared" si="68"/>
        <v>8.9540000000000006</v>
      </c>
      <c r="I361" s="1">
        <f t="shared" si="69"/>
        <v>23634.659793814433</v>
      </c>
      <c r="J361" s="2">
        <f t="shared" si="70"/>
        <v>25759.123595505618</v>
      </c>
      <c r="K361" s="17">
        <f t="shared" si="71"/>
        <v>39.908999999999999</v>
      </c>
      <c r="L361" s="19"/>
      <c r="M361" s="19">
        <v>5238</v>
      </c>
      <c r="N361" s="13">
        <f t="shared" si="72"/>
        <v>43389.503552944698</v>
      </c>
    </row>
    <row r="362" spans="1:14" ht="13.8">
      <c r="A362" s="340" t="s">
        <v>1423</v>
      </c>
      <c r="B362" s="340" t="s">
        <v>1424</v>
      </c>
      <c r="C362" s="341">
        <v>16780.04</v>
      </c>
      <c r="D362" s="129">
        <v>10</v>
      </c>
      <c r="E362" s="118">
        <v>15.5</v>
      </c>
      <c r="F362" s="119">
        <f t="shared" si="67"/>
        <v>18.754999999999999</v>
      </c>
      <c r="G362" s="147" t="s">
        <v>1309</v>
      </c>
      <c r="H362" s="102">
        <f t="shared" si="68"/>
        <v>14.398999999999999</v>
      </c>
      <c r="I362" s="1">
        <f t="shared" si="69"/>
        <v>18644.488888888889</v>
      </c>
      <c r="J362" s="2">
        <f t="shared" si="70"/>
        <v>20463.463414634145</v>
      </c>
      <c r="K362" s="17">
        <f t="shared" si="71"/>
        <v>52.353999999999999</v>
      </c>
      <c r="L362" s="19"/>
      <c r="M362" s="19">
        <v>10000</v>
      </c>
      <c r="N362" s="13">
        <f t="shared" si="72"/>
        <v>45218.15052680183</v>
      </c>
    </row>
    <row r="363" spans="1:14" ht="13.8">
      <c r="A363" s="340" t="s">
        <v>1433</v>
      </c>
      <c r="B363" s="340" t="s">
        <v>1434</v>
      </c>
      <c r="C363" s="341">
        <v>95887.99</v>
      </c>
      <c r="D363" s="129">
        <v>3</v>
      </c>
      <c r="E363" s="118"/>
      <c r="F363" s="119">
        <f t="shared" si="67"/>
        <v>0</v>
      </c>
      <c r="G363" s="147" t="s">
        <v>905</v>
      </c>
      <c r="H363" s="102">
        <f t="shared" si="68"/>
        <v>0</v>
      </c>
      <c r="I363" s="1">
        <f t="shared" si="69"/>
        <v>98853.597938144332</v>
      </c>
      <c r="J363" s="2">
        <f t="shared" si="70"/>
        <v>107739.31460674158</v>
      </c>
      <c r="K363" s="17">
        <f t="shared" si="71"/>
        <v>12.2</v>
      </c>
      <c r="L363" s="19"/>
      <c r="M363" s="19">
        <f>L363*1.21</f>
        <v>0</v>
      </c>
      <c r="N363" s="13">
        <f t="shared" si="72"/>
        <v>109211.83371298407</v>
      </c>
    </row>
    <row r="364" spans="1:14" ht="13.8">
      <c r="A364" s="340" t="s">
        <v>1435</v>
      </c>
      <c r="B364" s="340" t="s">
        <v>1436</v>
      </c>
      <c r="C364" s="341">
        <v>95887.99</v>
      </c>
      <c r="D364" s="129">
        <v>3</v>
      </c>
      <c r="E364" s="118"/>
      <c r="F364" s="119">
        <f t="shared" si="67"/>
        <v>0</v>
      </c>
      <c r="G364" s="147" t="s">
        <v>905</v>
      </c>
      <c r="H364" s="102">
        <f t="shared" si="68"/>
        <v>0</v>
      </c>
      <c r="I364" s="1">
        <f t="shared" si="69"/>
        <v>98853.597938144332</v>
      </c>
      <c r="J364" s="2">
        <f t="shared" si="70"/>
        <v>107739.31460674158</v>
      </c>
      <c r="K364" s="17">
        <f t="shared" si="71"/>
        <v>12.2</v>
      </c>
      <c r="L364" s="19"/>
      <c r="M364" s="19">
        <f>L364*1.21</f>
        <v>0</v>
      </c>
      <c r="N364" s="13">
        <f t="shared" si="72"/>
        <v>109211.83371298407</v>
      </c>
    </row>
    <row r="365" spans="1:14" ht="13.8">
      <c r="A365" s="340" t="s">
        <v>1437</v>
      </c>
      <c r="B365" s="340" t="s">
        <v>1438</v>
      </c>
      <c r="C365" s="341">
        <v>95887.99</v>
      </c>
      <c r="D365" s="129">
        <v>3</v>
      </c>
      <c r="E365" s="118"/>
      <c r="F365" s="119">
        <f t="shared" si="67"/>
        <v>0</v>
      </c>
      <c r="G365" s="147" t="s">
        <v>905</v>
      </c>
      <c r="H365" s="102">
        <f t="shared" si="68"/>
        <v>0</v>
      </c>
      <c r="I365" s="1">
        <f t="shared" si="69"/>
        <v>98853.597938144332</v>
      </c>
      <c r="J365" s="2">
        <f t="shared" si="70"/>
        <v>107739.31460674158</v>
      </c>
      <c r="K365" s="17">
        <f t="shared" si="71"/>
        <v>12.2</v>
      </c>
      <c r="L365" s="19"/>
      <c r="M365" s="19">
        <f>L365*1.21</f>
        <v>0</v>
      </c>
      <c r="N365" s="13">
        <f t="shared" si="72"/>
        <v>109211.83371298407</v>
      </c>
    </row>
    <row r="366" spans="1:14" ht="13.8">
      <c r="A366" s="340" t="s">
        <v>1439</v>
      </c>
      <c r="B366" s="340" t="s">
        <v>1460</v>
      </c>
      <c r="C366" s="341">
        <v>95887.99</v>
      </c>
      <c r="D366" s="129">
        <v>3</v>
      </c>
      <c r="E366" s="118"/>
      <c r="F366" s="119">
        <f t="shared" si="67"/>
        <v>0</v>
      </c>
      <c r="G366" s="147" t="s">
        <v>1311</v>
      </c>
      <c r="H366" s="102">
        <f t="shared" si="68"/>
        <v>25.41</v>
      </c>
      <c r="I366" s="1">
        <f t="shared" si="69"/>
        <v>98853.597938144332</v>
      </c>
      <c r="J366" s="2">
        <f t="shared" si="70"/>
        <v>107739.31460674158</v>
      </c>
      <c r="K366" s="17">
        <f t="shared" si="71"/>
        <v>37.61</v>
      </c>
      <c r="L366" s="19"/>
      <c r="M366" s="19">
        <f>L366*1.21</f>
        <v>0</v>
      </c>
      <c r="N366" s="13">
        <f t="shared" si="72"/>
        <v>153691.28065395096</v>
      </c>
    </row>
    <row r="367" spans="1:14" ht="13.8">
      <c r="A367" s="340" t="s">
        <v>1387</v>
      </c>
      <c r="B367" s="340" t="s">
        <v>1388</v>
      </c>
      <c r="C367" s="341">
        <v>45764.5</v>
      </c>
      <c r="D367" s="129">
        <v>3</v>
      </c>
      <c r="E367" s="118">
        <v>14.15</v>
      </c>
      <c r="F367" s="119">
        <f t="shared" si="67"/>
        <v>17.121500000000001</v>
      </c>
      <c r="G367" s="147" t="s">
        <v>905</v>
      </c>
      <c r="H367" s="102">
        <f t="shared" si="68"/>
        <v>0</v>
      </c>
      <c r="I367" s="1">
        <f t="shared" si="69"/>
        <v>47179.896907216498</v>
      </c>
      <c r="J367" s="2">
        <f t="shared" si="70"/>
        <v>51420.786516853928</v>
      </c>
      <c r="K367" s="17">
        <f t="shared" si="71"/>
        <v>29.3215</v>
      </c>
      <c r="L367" s="19"/>
      <c r="M367" s="19">
        <v>6266.49</v>
      </c>
      <c r="N367" s="13">
        <f t="shared" si="72"/>
        <v>71016.732294332789</v>
      </c>
    </row>
    <row r="368" spans="1:14" ht="13.8">
      <c r="A368" s="340" t="s">
        <v>1396</v>
      </c>
      <c r="B368" s="340" t="s">
        <v>1397</v>
      </c>
      <c r="C368" s="341">
        <v>27022.67</v>
      </c>
      <c r="D368" s="129">
        <v>3</v>
      </c>
      <c r="E368" s="118">
        <v>14.15</v>
      </c>
      <c r="F368" s="119">
        <f t="shared" si="67"/>
        <v>17.121500000000001</v>
      </c>
      <c r="G368" s="147" t="s">
        <v>1309</v>
      </c>
      <c r="H368" s="102">
        <f t="shared" si="68"/>
        <v>14.398999999999999</v>
      </c>
      <c r="I368" s="1">
        <f t="shared" si="69"/>
        <v>27858.422680412372</v>
      </c>
      <c r="J368" s="2">
        <f t="shared" si="70"/>
        <v>30362.550561797751</v>
      </c>
      <c r="K368" s="17">
        <f t="shared" si="71"/>
        <v>43.720500000000001</v>
      </c>
      <c r="L368" s="19"/>
      <c r="M368" s="19">
        <v>6266.49</v>
      </c>
      <c r="N368" s="13">
        <f t="shared" si="72"/>
        <v>54281.610958786063</v>
      </c>
    </row>
    <row r="369" spans="1:14" ht="13.8">
      <c r="A369" s="340" t="s">
        <v>1461</v>
      </c>
      <c r="B369" s="340" t="s">
        <v>1462</v>
      </c>
      <c r="C369" s="341">
        <v>22664.1</v>
      </c>
      <c r="D369" s="129">
        <v>3</v>
      </c>
      <c r="E369" s="118">
        <v>14.15</v>
      </c>
      <c r="F369" s="119">
        <f t="shared" si="67"/>
        <v>17.121500000000001</v>
      </c>
      <c r="G369" s="147" t="s">
        <v>905</v>
      </c>
      <c r="H369" s="102">
        <f t="shared" si="68"/>
        <v>0</v>
      </c>
      <c r="I369" s="1">
        <f t="shared" si="69"/>
        <v>23365.051546391751</v>
      </c>
      <c r="J369" s="2">
        <f t="shared" si="70"/>
        <v>25465.280898876401</v>
      </c>
      <c r="K369" s="17">
        <f t="shared" si="71"/>
        <v>29.3215</v>
      </c>
      <c r="L369" s="19"/>
      <c r="M369" s="19">
        <v>6266.49</v>
      </c>
      <c r="N369" s="13">
        <f t="shared" si="72"/>
        <v>38332.960001485597</v>
      </c>
    </row>
    <row r="370" spans="1:14" ht="13.8">
      <c r="A370" s="340" t="s">
        <v>1381</v>
      </c>
      <c r="B370" s="340" t="s">
        <v>1382</v>
      </c>
      <c r="C370" s="341">
        <v>98067.28</v>
      </c>
      <c r="D370" s="129">
        <v>5</v>
      </c>
      <c r="E370" s="118"/>
      <c r="F370" s="119">
        <f t="shared" si="67"/>
        <v>0</v>
      </c>
      <c r="G370" s="147" t="s">
        <v>905</v>
      </c>
      <c r="H370" s="102">
        <f t="shared" si="68"/>
        <v>0</v>
      </c>
      <c r="I370" s="1">
        <f t="shared" si="69"/>
        <v>103228.71578947369</v>
      </c>
      <c r="J370" s="2">
        <f t="shared" si="70"/>
        <v>112721.01149425287</v>
      </c>
      <c r="K370" s="17">
        <f t="shared" si="71"/>
        <v>14.2</v>
      </c>
      <c r="L370" s="19"/>
      <c r="M370" s="19">
        <f>L370*1.21</f>
        <v>0</v>
      </c>
      <c r="N370" s="13">
        <f t="shared" si="72"/>
        <v>114297.52913752914</v>
      </c>
    </row>
    <row r="371" spans="1:14" ht="13.8">
      <c r="A371" s="340" t="s">
        <v>1378</v>
      </c>
      <c r="B371" s="340" t="s">
        <v>1379</v>
      </c>
      <c r="C371" s="341">
        <v>117680.82</v>
      </c>
      <c r="D371" s="129">
        <v>3</v>
      </c>
      <c r="E371" s="118">
        <v>14.15</v>
      </c>
      <c r="F371" s="119">
        <f t="shared" si="67"/>
        <v>17.121500000000001</v>
      </c>
      <c r="G371" s="147" t="s">
        <v>1245</v>
      </c>
      <c r="H371" s="102">
        <f t="shared" si="68"/>
        <v>4.84</v>
      </c>
      <c r="I371" s="1">
        <f t="shared" si="69"/>
        <v>121320.43298969073</v>
      </c>
      <c r="J371" s="2">
        <f t="shared" si="70"/>
        <v>132225.64044943822</v>
      </c>
      <c r="K371" s="17">
        <f t="shared" si="71"/>
        <v>34.161500000000004</v>
      </c>
      <c r="L371" s="19"/>
      <c r="M371" s="19">
        <v>9899.49</v>
      </c>
      <c r="N371" s="13">
        <f t="shared" si="72"/>
        <v>188641.13812381812</v>
      </c>
    </row>
    <row r="372" spans="1:14" ht="13.8">
      <c r="A372" s="340" t="s">
        <v>1380</v>
      </c>
      <c r="B372" s="340" t="s">
        <v>1463</v>
      </c>
      <c r="C372" s="341">
        <v>117680.82</v>
      </c>
      <c r="D372" s="129">
        <v>3</v>
      </c>
      <c r="E372" s="118">
        <v>14.15</v>
      </c>
      <c r="F372" s="119">
        <f t="shared" si="67"/>
        <v>17.121500000000001</v>
      </c>
      <c r="G372" s="147" t="s">
        <v>905</v>
      </c>
      <c r="H372" s="102">
        <f t="shared" si="68"/>
        <v>0</v>
      </c>
      <c r="I372" s="1">
        <f t="shared" si="69"/>
        <v>121320.43298969073</v>
      </c>
      <c r="J372" s="2">
        <f t="shared" si="70"/>
        <v>132225.64044943822</v>
      </c>
      <c r="K372" s="17">
        <f t="shared" si="71"/>
        <v>29.3215</v>
      </c>
      <c r="L372" s="19"/>
      <c r="M372" s="19">
        <f>L372*1.21</f>
        <v>0</v>
      </c>
      <c r="N372" s="13">
        <f t="shared" si="72"/>
        <v>166501.58110316435</v>
      </c>
    </row>
    <row r="373" spans="1:14" ht="13.8">
      <c r="A373" s="340" t="s">
        <v>1383</v>
      </c>
      <c r="B373" s="340" t="s">
        <v>1384</v>
      </c>
      <c r="C373" s="341">
        <v>47943.78</v>
      </c>
      <c r="D373" s="129">
        <v>3</v>
      </c>
      <c r="E373" s="118">
        <v>14.15</v>
      </c>
      <c r="F373" s="119">
        <f t="shared" si="67"/>
        <v>17.121500000000001</v>
      </c>
      <c r="G373" s="147" t="s">
        <v>905</v>
      </c>
      <c r="H373" s="102">
        <f t="shared" si="68"/>
        <v>0</v>
      </c>
      <c r="I373" s="1">
        <f t="shared" si="69"/>
        <v>49426.577319587632</v>
      </c>
      <c r="J373" s="2">
        <f t="shared" si="70"/>
        <v>53869.415730337074</v>
      </c>
      <c r="K373" s="17">
        <f t="shared" si="71"/>
        <v>29.3215</v>
      </c>
      <c r="L373" s="19"/>
      <c r="M373" s="19">
        <v>9900</v>
      </c>
      <c r="N373" s="13">
        <f t="shared" si="72"/>
        <v>77733.61276767333</v>
      </c>
    </row>
    <row r="374" spans="1:14" ht="13.8">
      <c r="A374" s="340" t="s">
        <v>1385</v>
      </c>
      <c r="B374" s="340" t="s">
        <v>1386</v>
      </c>
      <c r="C374" s="341">
        <v>47943.78</v>
      </c>
      <c r="D374" s="129">
        <v>3</v>
      </c>
      <c r="E374" s="118">
        <v>14.15</v>
      </c>
      <c r="F374" s="119">
        <f t="shared" ref="F374:F391" si="73">E374*1.21</f>
        <v>17.121500000000001</v>
      </c>
      <c r="G374" s="147" t="s">
        <v>1309</v>
      </c>
      <c r="H374" s="102">
        <f t="shared" ref="H374:H391" si="74">(IF(G374=$G$3,$H$3)+IF(G374=$G$4,$H$4)+IF(G374=$G$5,$H$5)+IF(G374=$G$6,$H$6)+IF(G374=$G$7,$H$7)+IF(G374=$G$8,$H$8)+IF(G374=$G$9,$H$9)+IF(G374=$G$10,$H$10)+IF(G374=$G$11,$H$11))</f>
        <v>14.398999999999999</v>
      </c>
      <c r="I374" s="1">
        <f t="shared" ref="I374:I391" si="75">(C374/(($J$3-D374)/100))</f>
        <v>49426.577319587632</v>
      </c>
      <c r="J374" s="2">
        <f t="shared" ref="J374:J391" si="76">(C374/(($J$3-D374)/100-(0.08)))</f>
        <v>53869.415730337074</v>
      </c>
      <c r="K374" s="17">
        <f t="shared" ref="K374:K391" si="77">(D374+8+1.2)+(F374+H374)</f>
        <v>43.720500000000001</v>
      </c>
      <c r="L374" s="19"/>
      <c r="M374" s="19">
        <v>9900</v>
      </c>
      <c r="N374" s="13">
        <f t="shared" ref="N374:N391" si="78">C374/((100-K374)/100)+M374</f>
        <v>95088.70992101921</v>
      </c>
    </row>
    <row r="375" spans="1:14" ht="13.8">
      <c r="A375" s="340" t="s">
        <v>1392</v>
      </c>
      <c r="B375" s="340" t="s">
        <v>1393</v>
      </c>
      <c r="C375" s="341">
        <v>113322.25</v>
      </c>
      <c r="D375" s="129">
        <v>3</v>
      </c>
      <c r="E375" s="118"/>
      <c r="F375" s="119">
        <f t="shared" si="73"/>
        <v>0</v>
      </c>
      <c r="G375" s="147" t="s">
        <v>1309</v>
      </c>
      <c r="H375" s="102">
        <f t="shared" si="74"/>
        <v>14.398999999999999</v>
      </c>
      <c r="I375" s="1">
        <f t="shared" si="75"/>
        <v>116827.06185567011</v>
      </c>
      <c r="J375" s="2">
        <f t="shared" si="76"/>
        <v>127328.37078651685</v>
      </c>
      <c r="K375" s="17">
        <f t="shared" si="77"/>
        <v>26.598999999999997</v>
      </c>
      <c r="L375" s="19"/>
      <c r="M375" s="19">
        <f>L375*1.21</f>
        <v>0</v>
      </c>
      <c r="N375" s="13">
        <f t="shared" si="78"/>
        <v>154387.8829988692</v>
      </c>
    </row>
    <row r="376" spans="1:14" ht="13.8">
      <c r="A376" s="340" t="s">
        <v>1389</v>
      </c>
      <c r="B376" s="340" t="s">
        <v>1464</v>
      </c>
      <c r="C376" s="341">
        <v>77582.02</v>
      </c>
      <c r="D376" s="129">
        <v>3</v>
      </c>
      <c r="E376" s="118"/>
      <c r="F376" s="119">
        <f t="shared" si="73"/>
        <v>0</v>
      </c>
      <c r="G376" s="147" t="s">
        <v>905</v>
      </c>
      <c r="H376" s="102">
        <f t="shared" si="74"/>
        <v>0</v>
      </c>
      <c r="I376" s="1">
        <f t="shared" si="75"/>
        <v>79981.463917525776</v>
      </c>
      <c r="J376" s="2">
        <f t="shared" si="76"/>
        <v>87170.808988764053</v>
      </c>
      <c r="K376" s="17">
        <f t="shared" si="77"/>
        <v>12.2</v>
      </c>
      <c r="L376" s="19"/>
      <c r="M376" s="19">
        <f>L376*1.21</f>
        <v>0</v>
      </c>
      <c r="N376" s="13">
        <f t="shared" si="78"/>
        <v>88362.209567198181</v>
      </c>
    </row>
    <row r="377" spans="1:14" ht="13.8">
      <c r="A377" s="340" t="s">
        <v>1444</v>
      </c>
      <c r="B377" s="340" t="s">
        <v>1466</v>
      </c>
      <c r="C377" s="341">
        <v>11331.83</v>
      </c>
      <c r="D377" s="129">
        <v>3</v>
      </c>
      <c r="E377" s="118"/>
      <c r="F377" s="119">
        <f t="shared" si="73"/>
        <v>0</v>
      </c>
      <c r="G377" s="147" t="s">
        <v>905</v>
      </c>
      <c r="H377" s="102">
        <f t="shared" si="74"/>
        <v>0</v>
      </c>
      <c r="I377" s="1">
        <f t="shared" si="75"/>
        <v>11682.298969072166</v>
      </c>
      <c r="J377" s="2">
        <f t="shared" si="76"/>
        <v>12732.393258426966</v>
      </c>
      <c r="K377" s="17">
        <f t="shared" si="77"/>
        <v>12.2</v>
      </c>
      <c r="L377" s="19"/>
      <c r="M377" s="19">
        <f>L377*1.21</f>
        <v>0</v>
      </c>
      <c r="N377" s="13">
        <f t="shared" si="78"/>
        <v>12906.412300683371</v>
      </c>
    </row>
    <row r="378" spans="1:14" ht="13.8">
      <c r="A378" s="340" t="s">
        <v>1371</v>
      </c>
      <c r="B378" s="340" t="s">
        <v>1465</v>
      </c>
      <c r="C378" s="341">
        <v>17433.82</v>
      </c>
      <c r="D378" s="129">
        <v>3</v>
      </c>
      <c r="E378" s="118">
        <v>14.15</v>
      </c>
      <c r="F378" s="119">
        <f t="shared" si="73"/>
        <v>17.121500000000001</v>
      </c>
      <c r="G378" s="147" t="s">
        <v>905</v>
      </c>
      <c r="H378" s="102">
        <f t="shared" si="74"/>
        <v>0</v>
      </c>
      <c r="I378" s="1">
        <f t="shared" si="75"/>
        <v>17973.01030927835</v>
      </c>
      <c r="J378" s="2">
        <f t="shared" si="76"/>
        <v>19588.561797752809</v>
      </c>
      <c r="K378" s="17">
        <f t="shared" si="77"/>
        <v>29.3215</v>
      </c>
      <c r="L378" s="19"/>
      <c r="M378" s="19">
        <v>6266.49</v>
      </c>
      <c r="N378" s="13">
        <f t="shared" si="78"/>
        <v>30932.859546608939</v>
      </c>
    </row>
    <row r="379" spans="1:14" ht="13.8">
      <c r="A379" s="340" t="s">
        <v>1376</v>
      </c>
      <c r="B379" s="340" t="s">
        <v>1467</v>
      </c>
      <c r="C379" s="341">
        <v>34868.080000000002</v>
      </c>
      <c r="D379" s="129">
        <v>3</v>
      </c>
      <c r="E379" s="118"/>
      <c r="F379" s="119">
        <f t="shared" si="73"/>
        <v>0</v>
      </c>
      <c r="G379" s="147" t="s">
        <v>905</v>
      </c>
      <c r="H379" s="102">
        <f t="shared" si="74"/>
        <v>0</v>
      </c>
      <c r="I379" s="1">
        <f t="shared" si="75"/>
        <v>35946.47422680413</v>
      </c>
      <c r="J379" s="2">
        <f t="shared" si="76"/>
        <v>39177.617977528091</v>
      </c>
      <c r="K379" s="17">
        <f t="shared" si="77"/>
        <v>12.2</v>
      </c>
      <c r="L379" s="19"/>
      <c r="M379" s="19">
        <f>L379*1.21</f>
        <v>0</v>
      </c>
      <c r="N379" s="13">
        <f t="shared" si="78"/>
        <v>39713.075170842829</v>
      </c>
    </row>
    <row r="380" spans="1:14" ht="13.8">
      <c r="A380" s="340" t="s">
        <v>1412</v>
      </c>
      <c r="B380" s="340" t="s">
        <v>1468</v>
      </c>
      <c r="C380" s="341">
        <v>20484.82</v>
      </c>
      <c r="D380" s="129">
        <v>3</v>
      </c>
      <c r="E380" s="118">
        <v>16</v>
      </c>
      <c r="F380" s="119">
        <f t="shared" si="73"/>
        <v>19.36</v>
      </c>
      <c r="G380" s="147" t="s">
        <v>905</v>
      </c>
      <c r="H380" s="102">
        <f t="shared" si="74"/>
        <v>0</v>
      </c>
      <c r="I380" s="1">
        <f t="shared" si="75"/>
        <v>21118.371134020617</v>
      </c>
      <c r="J380" s="2">
        <f t="shared" si="76"/>
        <v>23016.651685393259</v>
      </c>
      <c r="K380" s="17">
        <f t="shared" si="77"/>
        <v>31.56</v>
      </c>
      <c r="L380" s="19"/>
      <c r="M380" s="19">
        <v>5873</v>
      </c>
      <c r="N380" s="13">
        <f t="shared" si="78"/>
        <v>35804.063705435416</v>
      </c>
    </row>
    <row r="381" spans="1:14" ht="13.8">
      <c r="A381" s="340" t="s">
        <v>1404</v>
      </c>
      <c r="B381" s="340" t="s">
        <v>1469</v>
      </c>
      <c r="C381" s="341">
        <v>23099.96</v>
      </c>
      <c r="D381" s="129">
        <v>3</v>
      </c>
      <c r="E381" s="118">
        <v>16</v>
      </c>
      <c r="F381" s="119">
        <f t="shared" si="73"/>
        <v>19.36</v>
      </c>
      <c r="G381" s="147" t="s">
        <v>905</v>
      </c>
      <c r="H381" s="102">
        <f t="shared" si="74"/>
        <v>0</v>
      </c>
      <c r="I381" s="1">
        <f t="shared" si="75"/>
        <v>23814.391752577318</v>
      </c>
      <c r="J381" s="2">
        <f t="shared" si="76"/>
        <v>25955.011235955055</v>
      </c>
      <c r="K381" s="17">
        <f t="shared" si="77"/>
        <v>31.56</v>
      </c>
      <c r="L381" s="19"/>
      <c r="M381" s="19">
        <v>5873</v>
      </c>
      <c r="N381" s="13">
        <f t="shared" si="78"/>
        <v>39625.133255406196</v>
      </c>
    </row>
    <row r="382" spans="1:14" ht="13.8">
      <c r="A382" s="340" t="s">
        <v>1419</v>
      </c>
      <c r="B382" s="340" t="s">
        <v>1470</v>
      </c>
      <c r="C382" s="341">
        <v>17433.82</v>
      </c>
      <c r="D382" s="129">
        <v>3</v>
      </c>
      <c r="E382" s="118">
        <v>14.15</v>
      </c>
      <c r="F382" s="119">
        <f t="shared" si="73"/>
        <v>17.121500000000001</v>
      </c>
      <c r="G382" s="147" t="s">
        <v>905</v>
      </c>
      <c r="H382" s="102">
        <f t="shared" si="74"/>
        <v>0</v>
      </c>
      <c r="I382" s="1">
        <f t="shared" si="75"/>
        <v>17973.01030927835</v>
      </c>
      <c r="J382" s="2">
        <f t="shared" si="76"/>
        <v>19588.561797752809</v>
      </c>
      <c r="K382" s="17">
        <f t="shared" si="77"/>
        <v>29.3215</v>
      </c>
      <c r="L382" s="19"/>
      <c r="M382" s="19">
        <v>6266.49</v>
      </c>
      <c r="N382" s="13">
        <f t="shared" si="78"/>
        <v>30932.859546608939</v>
      </c>
    </row>
    <row r="383" spans="1:14" ht="13.8">
      <c r="A383" s="340" t="s">
        <v>1421</v>
      </c>
      <c r="B383" s="340" t="s">
        <v>1471</v>
      </c>
      <c r="C383" s="341">
        <v>17433.82</v>
      </c>
      <c r="D383" s="129">
        <v>3</v>
      </c>
      <c r="E383" s="118">
        <v>14.15</v>
      </c>
      <c r="F383" s="119">
        <f t="shared" si="73"/>
        <v>17.121500000000001</v>
      </c>
      <c r="G383" s="147" t="s">
        <v>1309</v>
      </c>
      <c r="H383" s="102">
        <f t="shared" si="74"/>
        <v>14.398999999999999</v>
      </c>
      <c r="I383" s="1">
        <f t="shared" si="75"/>
        <v>17973.01030927835</v>
      </c>
      <c r="J383" s="2">
        <f t="shared" si="76"/>
        <v>19588.561797752809</v>
      </c>
      <c r="K383" s="17">
        <f t="shared" si="77"/>
        <v>43.720500000000001</v>
      </c>
      <c r="L383" s="19"/>
      <c r="M383" s="19">
        <v>6266.49</v>
      </c>
      <c r="N383" s="13">
        <f t="shared" si="78"/>
        <v>37243.701951065668</v>
      </c>
    </row>
    <row r="384" spans="1:14" ht="13.8">
      <c r="A384" s="340" t="s">
        <v>1398</v>
      </c>
      <c r="B384" s="340" t="s">
        <v>1485</v>
      </c>
      <c r="C384" s="341">
        <v>26150.95</v>
      </c>
      <c r="D384" s="129">
        <v>3</v>
      </c>
      <c r="E384" s="118">
        <v>14.15</v>
      </c>
      <c r="F384" s="119">
        <f t="shared" si="73"/>
        <v>17.121500000000001</v>
      </c>
      <c r="G384" s="147" t="s">
        <v>1308</v>
      </c>
      <c r="H384" s="102">
        <f t="shared" si="74"/>
        <v>8.9540000000000006</v>
      </c>
      <c r="I384" s="1">
        <f t="shared" si="75"/>
        <v>26959.742268041238</v>
      </c>
      <c r="J384" s="2">
        <f t="shared" si="76"/>
        <v>29383.08988764045</v>
      </c>
      <c r="K384" s="17">
        <f t="shared" si="77"/>
        <v>38.275500000000001</v>
      </c>
      <c r="L384" s="19"/>
      <c r="M384" s="19">
        <v>6266.49</v>
      </c>
      <c r="N384" s="13">
        <f t="shared" si="78"/>
        <v>48633.702371100611</v>
      </c>
    </row>
    <row r="385" spans="1:14" ht="13.8">
      <c r="A385" s="340" t="s">
        <v>1400</v>
      </c>
      <c r="B385" s="340" t="s">
        <v>1472</v>
      </c>
      <c r="C385" s="341">
        <v>26150.95</v>
      </c>
      <c r="D385" s="129">
        <v>3</v>
      </c>
      <c r="E385" s="118">
        <v>14.15</v>
      </c>
      <c r="F385" s="119">
        <f t="shared" si="73"/>
        <v>17.121500000000001</v>
      </c>
      <c r="G385" s="147" t="s">
        <v>1308</v>
      </c>
      <c r="H385" s="102">
        <f t="shared" si="74"/>
        <v>8.9540000000000006</v>
      </c>
      <c r="I385" s="1">
        <f t="shared" si="75"/>
        <v>26959.742268041238</v>
      </c>
      <c r="J385" s="2">
        <f t="shared" si="76"/>
        <v>29383.08988764045</v>
      </c>
      <c r="K385" s="17">
        <f t="shared" si="77"/>
        <v>38.275500000000001</v>
      </c>
      <c r="L385" s="19"/>
      <c r="M385" s="19">
        <v>6226.49</v>
      </c>
      <c r="N385" s="13">
        <f t="shared" si="78"/>
        <v>48593.702371100611</v>
      </c>
    </row>
    <row r="386" spans="1:14" ht="13.8">
      <c r="A386" s="340" t="s">
        <v>1440</v>
      </c>
      <c r="B386" s="340" t="s">
        <v>1441</v>
      </c>
      <c r="C386" s="341">
        <v>23971.67</v>
      </c>
      <c r="D386" s="129">
        <v>3</v>
      </c>
      <c r="E386" s="118">
        <v>14.15</v>
      </c>
      <c r="F386" s="119">
        <f t="shared" si="73"/>
        <v>17.121500000000001</v>
      </c>
      <c r="G386" s="147" t="s">
        <v>1309</v>
      </c>
      <c r="H386" s="102">
        <f t="shared" si="74"/>
        <v>14.398999999999999</v>
      </c>
      <c r="I386" s="1">
        <f t="shared" si="75"/>
        <v>24713.061855670101</v>
      </c>
      <c r="J386" s="2">
        <f t="shared" si="76"/>
        <v>26934.460674157301</v>
      </c>
      <c r="K386" s="17">
        <f t="shared" si="77"/>
        <v>43.720500000000001</v>
      </c>
      <c r="L386" s="19"/>
      <c r="M386" s="19">
        <v>6266</v>
      </c>
      <c r="N386" s="13">
        <f t="shared" si="78"/>
        <v>48859.964054407021</v>
      </c>
    </row>
    <row r="387" spans="1:14" ht="13.8">
      <c r="A387" s="340" t="s">
        <v>1417</v>
      </c>
      <c r="B387" s="340" t="s">
        <v>1418</v>
      </c>
      <c r="C387" s="341">
        <v>34868.080000000002</v>
      </c>
      <c r="D387" s="129">
        <v>3</v>
      </c>
      <c r="E387" s="118">
        <v>14.15</v>
      </c>
      <c r="F387" s="119">
        <f t="shared" si="73"/>
        <v>17.121500000000001</v>
      </c>
      <c r="G387" s="147" t="s">
        <v>905</v>
      </c>
      <c r="H387" s="102">
        <f t="shared" si="74"/>
        <v>0</v>
      </c>
      <c r="I387" s="1">
        <f t="shared" si="75"/>
        <v>35946.47422680413</v>
      </c>
      <c r="J387" s="2">
        <f t="shared" si="76"/>
        <v>39177.617977528091</v>
      </c>
      <c r="K387" s="17">
        <f t="shared" si="77"/>
        <v>29.3215</v>
      </c>
      <c r="L387" s="19"/>
      <c r="M387" s="19">
        <v>8335</v>
      </c>
      <c r="N387" s="13">
        <f t="shared" si="78"/>
        <v>57668.36163048169</v>
      </c>
    </row>
    <row r="388" spans="1:14" ht="13.8">
      <c r="A388" s="139" t="s">
        <v>1474</v>
      </c>
      <c r="B388" s="139" t="s">
        <v>1483</v>
      </c>
      <c r="C388" s="341">
        <v>41405.93</v>
      </c>
      <c r="D388" s="129">
        <v>10</v>
      </c>
      <c r="E388" s="118">
        <v>14.15</v>
      </c>
      <c r="F388" s="119">
        <f t="shared" si="73"/>
        <v>17.121500000000001</v>
      </c>
      <c r="G388" s="147" t="s">
        <v>905</v>
      </c>
      <c r="H388" s="102">
        <f t="shared" si="74"/>
        <v>0</v>
      </c>
      <c r="I388" s="1">
        <f t="shared" si="75"/>
        <v>46006.588888888888</v>
      </c>
      <c r="J388" s="2">
        <f t="shared" si="76"/>
        <v>50495.036585365851</v>
      </c>
      <c r="K388" s="17">
        <f t="shared" si="77"/>
        <v>36.3215</v>
      </c>
      <c r="L388" s="19"/>
      <c r="M388" s="19">
        <v>6266.49</v>
      </c>
      <c r="N388" s="13">
        <f t="shared" si="78"/>
        <v>71289.896644314795</v>
      </c>
    </row>
    <row r="389" spans="1:14" ht="13.8">
      <c r="C389" s="341"/>
      <c r="D389" s="129">
        <v>3</v>
      </c>
      <c r="E389" s="118"/>
      <c r="F389" s="119">
        <f t="shared" si="73"/>
        <v>0</v>
      </c>
      <c r="G389" s="147" t="s">
        <v>905</v>
      </c>
      <c r="H389" s="102">
        <f t="shared" si="74"/>
        <v>0</v>
      </c>
      <c r="I389" s="1">
        <f t="shared" si="75"/>
        <v>0</v>
      </c>
      <c r="J389" s="2">
        <f t="shared" si="76"/>
        <v>0</v>
      </c>
      <c r="K389" s="17">
        <f t="shared" si="77"/>
        <v>12.2</v>
      </c>
      <c r="L389" s="19"/>
      <c r="M389" s="19">
        <f>L389*1.21</f>
        <v>0</v>
      </c>
      <c r="N389" s="13">
        <f t="shared" si="78"/>
        <v>0</v>
      </c>
    </row>
    <row r="390" spans="1:14" ht="13.8">
      <c r="C390" s="341"/>
      <c r="D390" s="129">
        <v>3</v>
      </c>
      <c r="E390" s="118"/>
      <c r="F390" s="119">
        <f t="shared" si="73"/>
        <v>0</v>
      </c>
      <c r="G390" s="147" t="s">
        <v>905</v>
      </c>
      <c r="H390" s="102">
        <f t="shared" si="74"/>
        <v>0</v>
      </c>
      <c r="I390" s="1">
        <f t="shared" si="75"/>
        <v>0</v>
      </c>
      <c r="J390" s="2">
        <f t="shared" si="76"/>
        <v>0</v>
      </c>
      <c r="K390" s="17">
        <f t="shared" si="77"/>
        <v>12.2</v>
      </c>
      <c r="L390" s="19"/>
      <c r="M390" s="19">
        <f>L390*1.21</f>
        <v>0</v>
      </c>
      <c r="N390" s="13">
        <f t="shared" si="78"/>
        <v>0</v>
      </c>
    </row>
    <row r="391" spans="1:14" ht="13.8">
      <c r="C391" s="341"/>
      <c r="D391" s="129">
        <v>3</v>
      </c>
      <c r="E391" s="118"/>
      <c r="F391" s="119">
        <f t="shared" si="73"/>
        <v>0</v>
      </c>
      <c r="G391" s="147" t="s">
        <v>905</v>
      </c>
      <c r="H391" s="102">
        <f t="shared" si="74"/>
        <v>0</v>
      </c>
      <c r="I391" s="1">
        <f t="shared" si="75"/>
        <v>0</v>
      </c>
      <c r="J391" s="2">
        <f t="shared" si="76"/>
        <v>0</v>
      </c>
      <c r="K391" s="17">
        <f t="shared" si="77"/>
        <v>12.2</v>
      </c>
      <c r="L391" s="19"/>
      <c r="M391" s="19">
        <f>L391*1.21</f>
        <v>0</v>
      </c>
      <c r="N391" s="13">
        <f t="shared" si="78"/>
        <v>0</v>
      </c>
    </row>
  </sheetData>
  <autoFilter ref="A13:P338"/>
  <dataConsolidate/>
  <dataValidations count="2">
    <dataValidation type="list" allowBlank="1" showInputMessage="1" showErrorMessage="1" sqref="G341:G391 G14:G338">
      <formula1>$G$3:$G$11</formula1>
    </dataValidation>
    <dataValidation type="list" allowBlank="1" showInputMessage="1" showErrorMessage="1" sqref="B5:B11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240"/>
  <sheetViews>
    <sheetView topLeftCell="A64" workbookViewId="0">
      <selection activeCell="B99" sqref="B99"/>
    </sheetView>
  </sheetViews>
  <sheetFormatPr baseColWidth="10" defaultRowHeight="14.4"/>
  <cols>
    <col min="2" max="2" width="37.5546875" customWidth="1"/>
    <col min="3" max="3" width="11.5546875" style="139"/>
  </cols>
  <sheetData>
    <row r="1" spans="1:16">
      <c r="A1" s="340"/>
      <c r="B1" s="340"/>
      <c r="C1" s="341"/>
    </row>
    <row r="2" spans="1:16">
      <c r="A2" s="340"/>
      <c r="B2" s="340"/>
      <c r="C2" s="341"/>
    </row>
    <row r="3" spans="1:16">
      <c r="A3" s="340"/>
      <c r="B3" s="340"/>
      <c r="C3" s="341"/>
    </row>
    <row r="4" spans="1:16">
      <c r="A4" s="340"/>
      <c r="B4" s="340"/>
      <c r="C4" s="341"/>
    </row>
    <row r="5" spans="1:16">
      <c r="A5" s="340"/>
      <c r="B5" s="340"/>
      <c r="C5" s="341"/>
    </row>
    <row r="6" spans="1:16" s="136" customFormat="1" ht="12">
      <c r="A6" s="140" t="s">
        <v>145</v>
      </c>
      <c r="B6" s="25" t="s">
        <v>146</v>
      </c>
      <c r="C6" s="141">
        <v>3769.99</v>
      </c>
      <c r="D6" s="137">
        <v>3</v>
      </c>
      <c r="E6" s="130">
        <v>15.5</v>
      </c>
      <c r="F6" s="131">
        <f t="shared" ref="F6:F42" si="0">E6*1.21</f>
        <v>18.754999999999999</v>
      </c>
      <c r="G6" s="147" t="s">
        <v>905</v>
      </c>
      <c r="H6" s="130">
        <f>(IF(G6='base para costos'!$G$3,'base para costos'!$H$3)+IF(G6='base para costos'!$G$4,'base para costos'!$H$4)+IF(G6='base para costos'!$G$5,'base para costos'!$H$5)+IF(G6='base para costos'!$G$6,'base para costos'!$H$6)+IF(G6='base para costos'!$G$7,'base para costos'!$H$7)+IF(G6='base para costos'!$G$8,'base para costos'!$H$8)+IF(G6='base para costos'!$G$9,'base para costos'!$H$9)+IF(G6='base para costos'!$G$10,'base para costos'!$H$10)+IF(G6='base para costos'!$G$11,'base para costos'!$H$11))</f>
        <v>0</v>
      </c>
      <c r="I6" s="132">
        <f>(C6/(('base para costos'!$J$3-D6)/100))</f>
        <v>3886.5876288659792</v>
      </c>
      <c r="J6" s="133">
        <f>(C6/(('base para costos'!$J$3-D6)/100-(0.08)))</f>
        <v>4235.9438202247184</v>
      </c>
      <c r="K6" s="157">
        <f t="shared" ref="K6:K42" si="1">(D6+8+1.2)+(F6+H6)</f>
        <v>30.954999999999998</v>
      </c>
      <c r="L6" s="134"/>
      <c r="M6" s="134">
        <f t="shared" ref="M6:M42" si="2">L6*1.21</f>
        <v>0</v>
      </c>
      <c r="N6" s="135">
        <f t="shared" ref="N6:N42" si="3">C6/((100-K6)/100)+M6</f>
        <v>5460.1926279962336</v>
      </c>
      <c r="O6" s="142" t="s">
        <v>148</v>
      </c>
      <c r="P6" s="147" t="s">
        <v>147</v>
      </c>
    </row>
    <row r="7" spans="1:16" s="136" customFormat="1" ht="12">
      <c r="A7" s="140" t="s">
        <v>166</v>
      </c>
      <c r="B7" s="25" t="s">
        <v>167</v>
      </c>
      <c r="C7" s="141">
        <v>3769.99</v>
      </c>
      <c r="D7" s="137">
        <v>3</v>
      </c>
      <c r="E7" s="130">
        <v>15.5</v>
      </c>
      <c r="F7" s="131">
        <f t="shared" si="0"/>
        <v>18.754999999999999</v>
      </c>
      <c r="G7" s="147" t="s">
        <v>905</v>
      </c>
      <c r="H7" s="130">
        <f>(IF(G7='base para costos'!$G$3,'base para costos'!$H$3)+IF(G7='base para costos'!$G$4,'base para costos'!$H$4)+IF(G7='base para costos'!$G$5,'base para costos'!$H$5)+IF(G7='base para costos'!$G$6,'base para costos'!$H$6)+IF(G7='base para costos'!$G$7,'base para costos'!$H$7)+IF(G7='base para costos'!$G$8,'base para costos'!$H$8)+IF(G7='base para costos'!$G$9,'base para costos'!$H$9)+IF(G7='base para costos'!$G$10,'base para costos'!$H$10)+IF(G7='base para costos'!$G$11,'base para costos'!$H$11))</f>
        <v>0</v>
      </c>
      <c r="I7" s="132">
        <f>(C7/(('base para costos'!$J$3-D7)/100))</f>
        <v>3886.5876288659792</v>
      </c>
      <c r="J7" s="133">
        <f>(C7/(('base para costos'!$J$3-D7)/100-(0.08)))</f>
        <v>4235.9438202247184</v>
      </c>
      <c r="K7" s="157">
        <f t="shared" si="1"/>
        <v>30.954999999999998</v>
      </c>
      <c r="L7" s="134"/>
      <c r="M7" s="134">
        <f t="shared" si="2"/>
        <v>0</v>
      </c>
      <c r="N7" s="135">
        <f t="shared" si="3"/>
        <v>5460.1926279962336</v>
      </c>
      <c r="O7" s="142" t="s">
        <v>148</v>
      </c>
      <c r="P7" s="147" t="s">
        <v>147</v>
      </c>
    </row>
    <row r="8" spans="1:16" s="136" customFormat="1" ht="12">
      <c r="A8" s="140" t="s">
        <v>266</v>
      </c>
      <c r="B8" s="25" t="s">
        <v>267</v>
      </c>
      <c r="C8" s="141">
        <v>19500</v>
      </c>
      <c r="D8" s="137">
        <v>3</v>
      </c>
      <c r="E8" s="130">
        <v>15.5</v>
      </c>
      <c r="F8" s="131">
        <f t="shared" si="0"/>
        <v>18.754999999999999</v>
      </c>
      <c r="G8" s="147" t="s">
        <v>905</v>
      </c>
      <c r="H8" s="130">
        <f>(IF(G8='base para costos'!$G$3,'base para costos'!$H$3)+IF(G8='base para costos'!$G$4,'base para costos'!$H$4)+IF(G8='base para costos'!$G$5,'base para costos'!$H$5)+IF(G8='base para costos'!$G$6,'base para costos'!$H$6)+IF(G8='base para costos'!$G$7,'base para costos'!$H$7)+IF(G8='base para costos'!$G$8,'base para costos'!$H$8)+IF(G8='base para costos'!$G$9,'base para costos'!$H$9)+IF(G8='base para costos'!$G$10,'base para costos'!$H$10)+IF(G8='base para costos'!$G$11,'base para costos'!$H$11))</f>
        <v>0</v>
      </c>
      <c r="I8" s="132">
        <f>(C8/(('base para costos'!$J$3-D8)/100))</f>
        <v>20103.092783505155</v>
      </c>
      <c r="J8" s="133">
        <f>(C8/(('base para costos'!$J$3-D8)/100-(0.08)))</f>
        <v>21910.112359550563</v>
      </c>
      <c r="K8" s="157">
        <f t="shared" si="1"/>
        <v>30.954999999999998</v>
      </c>
      <c r="L8" s="134"/>
      <c r="M8" s="134">
        <f t="shared" si="2"/>
        <v>0</v>
      </c>
      <c r="N8" s="135">
        <f t="shared" si="3"/>
        <v>28242.450575711493</v>
      </c>
      <c r="O8" s="142" t="s">
        <v>268</v>
      </c>
      <c r="P8" s="147" t="s">
        <v>147</v>
      </c>
    </row>
    <row r="9" spans="1:16" s="136" customFormat="1" ht="12">
      <c r="A9" s="140" t="s">
        <v>269</v>
      </c>
      <c r="B9" s="25" t="s">
        <v>270</v>
      </c>
      <c r="C9" s="141">
        <v>3769.99</v>
      </c>
      <c r="D9" s="137">
        <v>3</v>
      </c>
      <c r="E9" s="130">
        <v>15.5</v>
      </c>
      <c r="F9" s="131">
        <f t="shared" si="0"/>
        <v>18.754999999999999</v>
      </c>
      <c r="G9" s="147" t="s">
        <v>905</v>
      </c>
      <c r="H9" s="130">
        <f>(IF(G9='base para costos'!$G$3,'base para costos'!$H$3)+IF(G9='base para costos'!$G$4,'base para costos'!$H$4)+IF(G9='base para costos'!$G$5,'base para costos'!$H$5)+IF(G9='base para costos'!$G$6,'base para costos'!$H$6)+IF(G9='base para costos'!$G$7,'base para costos'!$H$7)+IF(G9='base para costos'!$G$8,'base para costos'!$H$8)+IF(G9='base para costos'!$G$9,'base para costos'!$H$9)+IF(G9='base para costos'!$G$10,'base para costos'!$H$10)+IF(G9='base para costos'!$G$11,'base para costos'!$H$11))</f>
        <v>0</v>
      </c>
      <c r="I9" s="132">
        <f>(C9/(('base para costos'!$J$3-D9)/100))</f>
        <v>3886.5876288659792</v>
      </c>
      <c r="J9" s="133">
        <f>(C9/(('base para costos'!$J$3-D9)/100-(0.08)))</f>
        <v>4235.9438202247184</v>
      </c>
      <c r="K9" s="157">
        <f t="shared" si="1"/>
        <v>30.954999999999998</v>
      </c>
      <c r="L9" s="134"/>
      <c r="M9" s="134">
        <f t="shared" si="2"/>
        <v>0</v>
      </c>
      <c r="N9" s="135">
        <f t="shared" si="3"/>
        <v>5460.1926279962336</v>
      </c>
      <c r="O9" s="142" t="s">
        <v>148</v>
      </c>
      <c r="P9" s="147" t="s">
        <v>147</v>
      </c>
    </row>
    <row r="10" spans="1:16" s="136" customFormat="1" ht="12">
      <c r="A10" s="140" t="s">
        <v>271</v>
      </c>
      <c r="B10" s="25" t="s">
        <v>272</v>
      </c>
      <c r="C10" s="141">
        <v>4550</v>
      </c>
      <c r="D10" s="137">
        <v>3</v>
      </c>
      <c r="E10" s="130">
        <v>15.5</v>
      </c>
      <c r="F10" s="131">
        <f t="shared" si="0"/>
        <v>18.754999999999999</v>
      </c>
      <c r="G10" s="147" t="s">
        <v>905</v>
      </c>
      <c r="H10" s="130">
        <f>(IF(G10='base para costos'!$G$3,'base para costos'!$H$3)+IF(G10='base para costos'!$G$4,'base para costos'!$H$4)+IF(G10='base para costos'!$G$5,'base para costos'!$H$5)+IF(G10='base para costos'!$G$6,'base para costos'!$H$6)+IF(G10='base para costos'!$G$7,'base para costos'!$H$7)+IF(G10='base para costos'!$G$8,'base para costos'!$H$8)+IF(G10='base para costos'!$G$9,'base para costos'!$H$9)+IF(G10='base para costos'!$G$10,'base para costos'!$H$10)+IF(G10='base para costos'!$G$11,'base para costos'!$H$11))</f>
        <v>0</v>
      </c>
      <c r="I10" s="132">
        <f>(C10/(('base para costos'!$J$3-D10)/100))</f>
        <v>4690.7216494845361</v>
      </c>
      <c r="J10" s="133">
        <f>(C10/(('base para costos'!$J$3-D10)/100-(0.08)))</f>
        <v>5112.3595505617977</v>
      </c>
      <c r="K10" s="157">
        <f t="shared" si="1"/>
        <v>30.954999999999998</v>
      </c>
      <c r="L10" s="134"/>
      <c r="M10" s="134">
        <f t="shared" si="2"/>
        <v>0</v>
      </c>
      <c r="N10" s="135">
        <f t="shared" si="3"/>
        <v>6589.9051343326819</v>
      </c>
      <c r="O10" s="142" t="s">
        <v>148</v>
      </c>
      <c r="P10" s="147" t="s">
        <v>147</v>
      </c>
    </row>
    <row r="11" spans="1:16" s="136" customFormat="1" ht="12">
      <c r="A11" s="140" t="s">
        <v>275</v>
      </c>
      <c r="B11" s="25" t="s">
        <v>276</v>
      </c>
      <c r="C11" s="141">
        <v>4062.5</v>
      </c>
      <c r="D11" s="137">
        <v>3</v>
      </c>
      <c r="E11" s="130">
        <v>15.5</v>
      </c>
      <c r="F11" s="131">
        <f t="shared" si="0"/>
        <v>18.754999999999999</v>
      </c>
      <c r="G11" s="147" t="s">
        <v>905</v>
      </c>
      <c r="H11" s="130">
        <f>(IF(G11='base para costos'!$G$3,'base para costos'!$H$3)+IF(G11='base para costos'!$G$4,'base para costos'!$H$4)+IF(G11='base para costos'!$G$5,'base para costos'!$H$5)+IF(G11='base para costos'!$G$6,'base para costos'!$H$6)+IF(G11='base para costos'!$G$7,'base para costos'!$H$7)+IF(G11='base para costos'!$G$8,'base para costos'!$H$8)+IF(G11='base para costos'!$G$9,'base para costos'!$H$9)+IF(G11='base para costos'!$G$10,'base para costos'!$H$10)+IF(G11='base para costos'!$G$11,'base para costos'!$H$11))</f>
        <v>0</v>
      </c>
      <c r="I11" s="132">
        <f>(C11/(('base para costos'!$J$3-D11)/100))</f>
        <v>4188.144329896907</v>
      </c>
      <c r="J11" s="133">
        <f>(C11/(('base para costos'!$J$3-D11)/100-(0.08)))</f>
        <v>4564.606741573034</v>
      </c>
      <c r="K11" s="157">
        <f t="shared" si="1"/>
        <v>30.954999999999998</v>
      </c>
      <c r="L11" s="134"/>
      <c r="M11" s="134">
        <f t="shared" si="2"/>
        <v>0</v>
      </c>
      <c r="N11" s="135">
        <f t="shared" si="3"/>
        <v>5883.8438699398939</v>
      </c>
      <c r="O11" s="142" t="s">
        <v>148</v>
      </c>
      <c r="P11" s="147" t="s">
        <v>147</v>
      </c>
    </row>
    <row r="12" spans="1:16" s="136" customFormat="1" ht="12">
      <c r="A12" s="140" t="s">
        <v>298</v>
      </c>
      <c r="B12" s="25" t="s">
        <v>299</v>
      </c>
      <c r="C12" s="141">
        <v>13000</v>
      </c>
      <c r="D12" s="137">
        <v>3</v>
      </c>
      <c r="E12" s="130">
        <v>15.5</v>
      </c>
      <c r="F12" s="131">
        <f t="shared" si="0"/>
        <v>18.754999999999999</v>
      </c>
      <c r="G12" s="147" t="s">
        <v>905</v>
      </c>
      <c r="H12" s="130">
        <f>(IF(G12='base para costos'!$G$3,'base para costos'!$H$3)+IF(G12='base para costos'!$G$4,'base para costos'!$H$4)+IF(G12='base para costos'!$G$5,'base para costos'!$H$5)+IF(G12='base para costos'!$G$6,'base para costos'!$H$6)+IF(G12='base para costos'!$G$7,'base para costos'!$H$7)+IF(G12='base para costos'!$G$8,'base para costos'!$H$8)+IF(G12='base para costos'!$G$9,'base para costos'!$H$9)+IF(G12='base para costos'!$G$10,'base para costos'!$H$10)+IF(G12='base para costos'!$G$11,'base para costos'!$H$11))</f>
        <v>0</v>
      </c>
      <c r="I12" s="132">
        <f>(C12/(('base para costos'!$J$3-D12)/100))</f>
        <v>13402.061855670103</v>
      </c>
      <c r="J12" s="133">
        <f>(C12/(('base para costos'!$J$3-D12)/100-(0.08)))</f>
        <v>14606.741573033707</v>
      </c>
      <c r="K12" s="157">
        <f t="shared" si="1"/>
        <v>30.954999999999998</v>
      </c>
      <c r="L12" s="134"/>
      <c r="M12" s="134">
        <f t="shared" si="2"/>
        <v>0</v>
      </c>
      <c r="N12" s="135">
        <f t="shared" si="3"/>
        <v>18828.300383807662</v>
      </c>
      <c r="O12" s="142" t="s">
        <v>301</v>
      </c>
      <c r="P12" s="147" t="s">
        <v>300</v>
      </c>
    </row>
    <row r="13" spans="1:16" s="136" customFormat="1" ht="12">
      <c r="A13" s="140" t="s">
        <v>302</v>
      </c>
      <c r="B13" s="25" t="s">
        <v>303</v>
      </c>
      <c r="C13" s="141">
        <v>51714</v>
      </c>
      <c r="D13" s="137">
        <v>3</v>
      </c>
      <c r="E13" s="130">
        <v>15.5</v>
      </c>
      <c r="F13" s="131">
        <f t="shared" si="0"/>
        <v>18.754999999999999</v>
      </c>
      <c r="G13" s="147" t="s">
        <v>905</v>
      </c>
      <c r="H13" s="130">
        <f>(IF(G13='base para costos'!$G$3,'base para costos'!$H$3)+IF(G13='base para costos'!$G$4,'base para costos'!$H$4)+IF(G13='base para costos'!$G$5,'base para costos'!$H$5)+IF(G13='base para costos'!$G$6,'base para costos'!$H$6)+IF(G13='base para costos'!$G$7,'base para costos'!$H$7)+IF(G13='base para costos'!$G$8,'base para costos'!$H$8)+IF(G13='base para costos'!$G$9,'base para costos'!$H$9)+IF(G13='base para costos'!$G$10,'base para costos'!$H$10)+IF(G13='base para costos'!$G$11,'base para costos'!$H$11))</f>
        <v>0</v>
      </c>
      <c r="I13" s="132">
        <f>(C13/(('base para costos'!$J$3-D13)/100))</f>
        <v>53313.402061855675</v>
      </c>
      <c r="J13" s="133">
        <f>(C13/(('base para costos'!$J$3-D13)/100-(0.08)))</f>
        <v>58105.617977528091</v>
      </c>
      <c r="K13" s="157">
        <f t="shared" si="1"/>
        <v>30.954999999999998</v>
      </c>
      <c r="L13" s="134"/>
      <c r="M13" s="134">
        <f t="shared" si="2"/>
        <v>0</v>
      </c>
      <c r="N13" s="135">
        <f t="shared" si="3"/>
        <v>74898.978926786876</v>
      </c>
      <c r="O13" s="142" t="s">
        <v>304</v>
      </c>
      <c r="P13" s="147" t="s">
        <v>147</v>
      </c>
    </row>
    <row r="14" spans="1:16" s="136" customFormat="1" ht="12">
      <c r="A14" s="140" t="s">
        <v>307</v>
      </c>
      <c r="B14" s="25" t="s">
        <v>308</v>
      </c>
      <c r="C14" s="141">
        <v>4550</v>
      </c>
      <c r="D14" s="137">
        <v>3</v>
      </c>
      <c r="E14" s="130">
        <v>15.5</v>
      </c>
      <c r="F14" s="131">
        <f t="shared" si="0"/>
        <v>18.754999999999999</v>
      </c>
      <c r="G14" s="147" t="s">
        <v>905</v>
      </c>
      <c r="H14" s="130">
        <f>(IF(G14='base para costos'!$G$3,'base para costos'!$H$3)+IF(G14='base para costos'!$G$4,'base para costos'!$H$4)+IF(G14='base para costos'!$G$5,'base para costos'!$H$5)+IF(G14='base para costos'!$G$6,'base para costos'!$H$6)+IF(G14='base para costos'!$G$7,'base para costos'!$H$7)+IF(G14='base para costos'!$G$8,'base para costos'!$H$8)+IF(G14='base para costos'!$G$9,'base para costos'!$H$9)+IF(G14='base para costos'!$G$10,'base para costos'!$H$10)+IF(G14='base para costos'!$G$11,'base para costos'!$H$11))</f>
        <v>0</v>
      </c>
      <c r="I14" s="132">
        <f>(C14/(('base para costos'!$J$3-D14)/100))</f>
        <v>4690.7216494845361</v>
      </c>
      <c r="J14" s="133">
        <f>(C14/(('base para costos'!$J$3-D14)/100-(0.08)))</f>
        <v>5112.3595505617977</v>
      </c>
      <c r="K14" s="157">
        <f t="shared" si="1"/>
        <v>30.954999999999998</v>
      </c>
      <c r="L14" s="134"/>
      <c r="M14" s="134">
        <f t="shared" si="2"/>
        <v>0</v>
      </c>
      <c r="N14" s="135">
        <f t="shared" si="3"/>
        <v>6589.9051343326819</v>
      </c>
      <c r="O14" s="142" t="s">
        <v>148</v>
      </c>
      <c r="P14" s="147" t="s">
        <v>147</v>
      </c>
    </row>
    <row r="15" spans="1:16" s="136" customFormat="1" ht="12">
      <c r="A15" s="140" t="s">
        <v>316</v>
      </c>
      <c r="B15" s="25" t="s">
        <v>317</v>
      </c>
      <c r="C15" s="141">
        <v>22750</v>
      </c>
      <c r="D15" s="137">
        <v>3</v>
      </c>
      <c r="E15" s="130">
        <v>15.5</v>
      </c>
      <c r="F15" s="131">
        <f t="shared" si="0"/>
        <v>18.754999999999999</v>
      </c>
      <c r="G15" s="147" t="s">
        <v>905</v>
      </c>
      <c r="H15" s="130">
        <f>(IF(G15='base para costos'!$G$3,'base para costos'!$H$3)+IF(G15='base para costos'!$G$4,'base para costos'!$H$4)+IF(G15='base para costos'!$G$5,'base para costos'!$H$5)+IF(G15='base para costos'!$G$6,'base para costos'!$H$6)+IF(G15='base para costos'!$G$7,'base para costos'!$H$7)+IF(G15='base para costos'!$G$8,'base para costos'!$H$8)+IF(G15='base para costos'!$G$9,'base para costos'!$H$9)+IF(G15='base para costos'!$G$10,'base para costos'!$H$10)+IF(G15='base para costos'!$G$11,'base para costos'!$H$11))</f>
        <v>0</v>
      </c>
      <c r="I15" s="132">
        <f>(C15/(('base para costos'!$J$3-D15)/100))</f>
        <v>23453.608247422682</v>
      </c>
      <c r="J15" s="133">
        <f>(C15/(('base para costos'!$J$3-D15)/100-(0.08)))</f>
        <v>25561.797752808987</v>
      </c>
      <c r="K15" s="157">
        <f t="shared" si="1"/>
        <v>30.954999999999998</v>
      </c>
      <c r="L15" s="134"/>
      <c r="M15" s="134">
        <f t="shared" si="2"/>
        <v>0</v>
      </c>
      <c r="N15" s="135">
        <f t="shared" si="3"/>
        <v>32949.52567166341</v>
      </c>
      <c r="O15" s="142" t="s">
        <v>268</v>
      </c>
      <c r="P15" s="147" t="s">
        <v>318</v>
      </c>
    </row>
    <row r="16" spans="1:16" s="136" customFormat="1" ht="12">
      <c r="A16" s="140" t="s">
        <v>331</v>
      </c>
      <c r="B16" s="25" t="s">
        <v>332</v>
      </c>
      <c r="C16" s="141">
        <v>2730</v>
      </c>
      <c r="D16" s="137">
        <v>3</v>
      </c>
      <c r="E16" s="130">
        <v>15.5</v>
      </c>
      <c r="F16" s="131">
        <f t="shared" si="0"/>
        <v>18.754999999999999</v>
      </c>
      <c r="G16" s="147" t="s">
        <v>905</v>
      </c>
      <c r="H16" s="130">
        <f>(IF(G16='base para costos'!$G$3,'base para costos'!$H$3)+IF(G16='base para costos'!$G$4,'base para costos'!$H$4)+IF(G16='base para costos'!$G$5,'base para costos'!$H$5)+IF(G16='base para costos'!$G$6,'base para costos'!$H$6)+IF(G16='base para costos'!$G$7,'base para costos'!$H$7)+IF(G16='base para costos'!$G$8,'base para costos'!$H$8)+IF(G16='base para costos'!$G$9,'base para costos'!$H$9)+IF(G16='base para costos'!$G$10,'base para costos'!$H$10)+IF(G16='base para costos'!$G$11,'base para costos'!$H$11))</f>
        <v>0</v>
      </c>
      <c r="I16" s="132">
        <f>(C16/(('base para costos'!$J$3-D16)/100))</f>
        <v>2814.4329896907216</v>
      </c>
      <c r="J16" s="133">
        <f>(C16/(('base para costos'!$J$3-D16)/100-(0.08)))</f>
        <v>3067.4157303370785</v>
      </c>
      <c r="K16" s="157">
        <f t="shared" si="1"/>
        <v>30.954999999999998</v>
      </c>
      <c r="L16" s="134"/>
      <c r="M16" s="134">
        <f t="shared" si="2"/>
        <v>0</v>
      </c>
      <c r="N16" s="135">
        <f t="shared" si="3"/>
        <v>3953.9430805996089</v>
      </c>
      <c r="O16" s="142" t="s">
        <v>148</v>
      </c>
      <c r="P16" s="147" t="s">
        <v>147</v>
      </c>
    </row>
    <row r="17" spans="1:16" s="136" customFormat="1" ht="12">
      <c r="A17" s="140" t="s">
        <v>339</v>
      </c>
      <c r="B17" s="25" t="s">
        <v>340</v>
      </c>
      <c r="C17" s="141">
        <v>3769.99</v>
      </c>
      <c r="D17" s="137">
        <v>3</v>
      </c>
      <c r="E17" s="130">
        <v>15.5</v>
      </c>
      <c r="F17" s="131">
        <f t="shared" si="0"/>
        <v>18.754999999999999</v>
      </c>
      <c r="G17" s="147" t="s">
        <v>905</v>
      </c>
      <c r="H17" s="130">
        <f>(IF(G17='base para costos'!$G$3,'base para costos'!$H$3)+IF(G17='base para costos'!$G$4,'base para costos'!$H$4)+IF(G17='base para costos'!$G$5,'base para costos'!$H$5)+IF(G17='base para costos'!$G$6,'base para costos'!$H$6)+IF(G17='base para costos'!$G$7,'base para costos'!$H$7)+IF(G17='base para costos'!$G$8,'base para costos'!$H$8)+IF(G17='base para costos'!$G$9,'base para costos'!$H$9)+IF(G17='base para costos'!$G$10,'base para costos'!$H$10)+IF(G17='base para costos'!$G$11,'base para costos'!$H$11))</f>
        <v>0</v>
      </c>
      <c r="I17" s="132">
        <f>(C17/(('base para costos'!$J$3-D17)/100))</f>
        <v>3886.5876288659792</v>
      </c>
      <c r="J17" s="133">
        <f>(C17/(('base para costos'!$J$3-D17)/100-(0.08)))</f>
        <v>4235.9438202247184</v>
      </c>
      <c r="K17" s="157">
        <f t="shared" si="1"/>
        <v>30.954999999999998</v>
      </c>
      <c r="L17" s="134"/>
      <c r="M17" s="134">
        <f t="shared" si="2"/>
        <v>0</v>
      </c>
      <c r="N17" s="135">
        <f t="shared" si="3"/>
        <v>5460.1926279962336</v>
      </c>
      <c r="O17" s="142" t="s">
        <v>148</v>
      </c>
      <c r="P17" s="147" t="s">
        <v>147</v>
      </c>
    </row>
    <row r="18" spans="1:16" s="136" customFormat="1" ht="12">
      <c r="A18" s="140" t="s">
        <v>341</v>
      </c>
      <c r="B18" s="25" t="s">
        <v>342</v>
      </c>
      <c r="C18" s="141">
        <v>8398.83</v>
      </c>
      <c r="D18" s="137">
        <v>3</v>
      </c>
      <c r="E18" s="130">
        <v>15.5</v>
      </c>
      <c r="F18" s="131">
        <f t="shared" si="0"/>
        <v>18.754999999999999</v>
      </c>
      <c r="G18" s="147" t="s">
        <v>905</v>
      </c>
      <c r="H18" s="130">
        <f>(IF(G18='base para costos'!$G$3,'base para costos'!$H$3)+IF(G18='base para costos'!$G$4,'base para costos'!$H$4)+IF(G18='base para costos'!$G$5,'base para costos'!$H$5)+IF(G18='base para costos'!$G$6,'base para costos'!$H$6)+IF(G18='base para costos'!$G$7,'base para costos'!$H$7)+IF(G18='base para costos'!$G$8,'base para costos'!$H$8)+IF(G18='base para costos'!$G$9,'base para costos'!$H$9)+IF(G18='base para costos'!$G$10,'base para costos'!$H$10)+IF(G18='base para costos'!$G$11,'base para costos'!$H$11))</f>
        <v>0</v>
      </c>
      <c r="I18" s="132">
        <f>(C18/(('base para costos'!$J$3-D18)/100))</f>
        <v>8658.5876288659802</v>
      </c>
      <c r="J18" s="133">
        <f>(C18/(('base para costos'!$J$3-D18)/100-(0.08)))</f>
        <v>9436.8876404494385</v>
      </c>
      <c r="K18" s="157">
        <f t="shared" si="1"/>
        <v>30.954999999999998</v>
      </c>
      <c r="L18" s="134"/>
      <c r="M18" s="134">
        <f t="shared" si="2"/>
        <v>0</v>
      </c>
      <c r="N18" s="135">
        <f t="shared" si="3"/>
        <v>12164.284162502716</v>
      </c>
      <c r="O18" s="142" t="s">
        <v>148</v>
      </c>
      <c r="P18" s="147" t="s">
        <v>300</v>
      </c>
    </row>
    <row r="19" spans="1:16" s="136" customFormat="1" ht="12">
      <c r="A19" s="140" t="s">
        <v>345</v>
      </c>
      <c r="B19" s="25" t="s">
        <v>346</v>
      </c>
      <c r="C19" s="141">
        <v>171.77</v>
      </c>
      <c r="D19" s="137">
        <v>3</v>
      </c>
      <c r="E19" s="130">
        <v>15.5</v>
      </c>
      <c r="F19" s="131">
        <f t="shared" si="0"/>
        <v>18.754999999999999</v>
      </c>
      <c r="G19" s="147" t="s">
        <v>905</v>
      </c>
      <c r="H19" s="130">
        <f>(IF(G19='base para costos'!$G$3,'base para costos'!$H$3)+IF(G19='base para costos'!$G$4,'base para costos'!$H$4)+IF(G19='base para costos'!$G$5,'base para costos'!$H$5)+IF(G19='base para costos'!$G$6,'base para costos'!$H$6)+IF(G19='base para costos'!$G$7,'base para costos'!$H$7)+IF(G19='base para costos'!$G$8,'base para costos'!$H$8)+IF(G19='base para costos'!$G$9,'base para costos'!$H$9)+IF(G19='base para costos'!$G$10,'base para costos'!$H$10)+IF(G19='base para costos'!$G$11,'base para costos'!$H$11))</f>
        <v>0</v>
      </c>
      <c r="I19" s="132">
        <f>(C19/(('base para costos'!$J$3-D19)/100))</f>
        <v>177.08247422680415</v>
      </c>
      <c r="J19" s="133">
        <f>(C19/(('base para costos'!$J$3-D19)/100-(0.08)))</f>
        <v>193</v>
      </c>
      <c r="K19" s="157">
        <f t="shared" si="1"/>
        <v>30.954999999999998</v>
      </c>
      <c r="L19" s="134"/>
      <c r="M19" s="134">
        <f t="shared" si="2"/>
        <v>0</v>
      </c>
      <c r="N19" s="135">
        <f t="shared" si="3"/>
        <v>248.7797813020494</v>
      </c>
      <c r="O19" s="142" t="s">
        <v>347</v>
      </c>
      <c r="P19" s="147" t="s">
        <v>147</v>
      </c>
    </row>
    <row r="20" spans="1:16" s="136" customFormat="1" ht="12">
      <c r="A20" s="140" t="s">
        <v>348</v>
      </c>
      <c r="B20" s="25" t="s">
        <v>349</v>
      </c>
      <c r="C20" s="141">
        <v>6305</v>
      </c>
      <c r="D20" s="137">
        <v>10</v>
      </c>
      <c r="E20" s="130">
        <v>16</v>
      </c>
      <c r="F20" s="131">
        <f t="shared" si="0"/>
        <v>19.36</v>
      </c>
      <c r="G20" s="147" t="s">
        <v>905</v>
      </c>
      <c r="H20" s="130">
        <f>(IF(G20='base para costos'!$G$3,'base para costos'!$H$3)+IF(G20='base para costos'!$G$4,'base para costos'!$H$4)+IF(G20='base para costos'!$G$5,'base para costos'!$H$5)+IF(G20='base para costos'!$G$6,'base para costos'!$H$6)+IF(G20='base para costos'!$G$7,'base para costos'!$H$7)+IF(G20='base para costos'!$G$8,'base para costos'!$H$8)+IF(G20='base para costos'!$G$9,'base para costos'!$H$9)+IF(G20='base para costos'!$G$10,'base para costos'!$H$10)+IF(G20='base para costos'!$G$11,'base para costos'!$H$11))</f>
        <v>0</v>
      </c>
      <c r="I20" s="132">
        <f>(C20/(('base para costos'!$J$3-D20)/100))</f>
        <v>7005.5555555555557</v>
      </c>
      <c r="J20" s="133">
        <f>(C20/(('base para costos'!$J$3-D20)/100-(0.08)))</f>
        <v>7689.0243902439015</v>
      </c>
      <c r="K20" s="157">
        <f t="shared" si="1"/>
        <v>38.56</v>
      </c>
      <c r="L20" s="134"/>
      <c r="M20" s="134">
        <f t="shared" si="2"/>
        <v>0</v>
      </c>
      <c r="N20" s="135">
        <f t="shared" si="3"/>
        <v>10262.044270833334</v>
      </c>
      <c r="O20" s="142" t="s">
        <v>350</v>
      </c>
      <c r="P20" s="147" t="s">
        <v>235</v>
      </c>
    </row>
    <row r="21" spans="1:16" s="136" customFormat="1" ht="12">
      <c r="A21" s="140" t="s">
        <v>355</v>
      </c>
      <c r="B21" s="25" t="s">
        <v>356</v>
      </c>
      <c r="C21" s="141">
        <v>9750</v>
      </c>
      <c r="D21" s="137">
        <v>3</v>
      </c>
      <c r="E21" s="130">
        <v>15.5</v>
      </c>
      <c r="F21" s="131">
        <f t="shared" si="0"/>
        <v>18.754999999999999</v>
      </c>
      <c r="G21" s="147" t="s">
        <v>905</v>
      </c>
      <c r="H21" s="130">
        <f>(IF(G21='base para costos'!$G$3,'base para costos'!$H$3)+IF(G21='base para costos'!$G$4,'base para costos'!$H$4)+IF(G21='base para costos'!$G$5,'base para costos'!$H$5)+IF(G21='base para costos'!$G$6,'base para costos'!$H$6)+IF(G21='base para costos'!$G$7,'base para costos'!$H$7)+IF(G21='base para costos'!$G$8,'base para costos'!$H$8)+IF(G21='base para costos'!$G$9,'base para costos'!$H$9)+IF(G21='base para costos'!$G$10,'base para costos'!$H$10)+IF(G21='base para costos'!$G$11,'base para costos'!$H$11))</f>
        <v>0</v>
      </c>
      <c r="I21" s="132">
        <f>(C21/(('base para costos'!$J$3-D21)/100))</f>
        <v>10051.546391752578</v>
      </c>
      <c r="J21" s="133">
        <f>(C21/(('base para costos'!$J$3-D21)/100-(0.08)))</f>
        <v>10955.056179775282</v>
      </c>
      <c r="K21" s="157">
        <f t="shared" si="1"/>
        <v>30.954999999999998</v>
      </c>
      <c r="L21" s="134"/>
      <c r="M21" s="134">
        <f t="shared" si="2"/>
        <v>0</v>
      </c>
      <c r="N21" s="135">
        <f t="shared" si="3"/>
        <v>14121.225287855747</v>
      </c>
      <c r="O21" s="142" t="s">
        <v>148</v>
      </c>
      <c r="P21" s="147" t="s">
        <v>147</v>
      </c>
    </row>
    <row r="22" spans="1:16" s="136" customFormat="1" ht="12">
      <c r="A22" s="140" t="s">
        <v>369</v>
      </c>
      <c r="B22" s="25" t="s">
        <v>370</v>
      </c>
      <c r="C22" s="141">
        <v>10608</v>
      </c>
      <c r="D22" s="137">
        <v>3</v>
      </c>
      <c r="E22" s="130">
        <v>15.5</v>
      </c>
      <c r="F22" s="131">
        <f t="shared" si="0"/>
        <v>18.754999999999999</v>
      </c>
      <c r="G22" s="147" t="s">
        <v>905</v>
      </c>
      <c r="H22" s="130">
        <f>(IF(G22='base para costos'!$G$3,'base para costos'!$H$3)+IF(G22='base para costos'!$G$4,'base para costos'!$H$4)+IF(G22='base para costos'!$G$5,'base para costos'!$H$5)+IF(G22='base para costos'!$G$6,'base para costos'!$H$6)+IF(G22='base para costos'!$G$7,'base para costos'!$H$7)+IF(G22='base para costos'!$G$8,'base para costos'!$H$8)+IF(G22='base para costos'!$G$9,'base para costos'!$H$9)+IF(G22='base para costos'!$G$10,'base para costos'!$H$10)+IF(G22='base para costos'!$G$11,'base para costos'!$H$11))</f>
        <v>0</v>
      </c>
      <c r="I22" s="132">
        <f>(C22/(('base para costos'!$J$3-D22)/100))</f>
        <v>10936.082474226805</v>
      </c>
      <c r="J22" s="133">
        <f>(C22/(('base para costos'!$J$3-D22)/100-(0.08)))</f>
        <v>11919.101123595505</v>
      </c>
      <c r="K22" s="157">
        <f t="shared" si="1"/>
        <v>30.954999999999998</v>
      </c>
      <c r="L22" s="134"/>
      <c r="M22" s="134">
        <f t="shared" si="2"/>
        <v>0</v>
      </c>
      <c r="N22" s="135">
        <f t="shared" si="3"/>
        <v>15363.893113187052</v>
      </c>
      <c r="O22" s="142" t="s">
        <v>148</v>
      </c>
      <c r="P22" s="147" t="s">
        <v>147</v>
      </c>
    </row>
    <row r="23" spans="1:16" s="136" customFormat="1" ht="12">
      <c r="A23" s="140" t="s">
        <v>371</v>
      </c>
      <c r="B23" s="25" t="s">
        <v>372</v>
      </c>
      <c r="C23" s="141">
        <v>17550</v>
      </c>
      <c r="D23" s="137">
        <v>3</v>
      </c>
      <c r="E23" s="130">
        <v>15.5</v>
      </c>
      <c r="F23" s="131">
        <f t="shared" si="0"/>
        <v>18.754999999999999</v>
      </c>
      <c r="G23" s="147" t="s">
        <v>905</v>
      </c>
      <c r="H23" s="130">
        <f>(IF(G23='base para costos'!$G$3,'base para costos'!$H$3)+IF(G23='base para costos'!$G$4,'base para costos'!$H$4)+IF(G23='base para costos'!$G$5,'base para costos'!$H$5)+IF(G23='base para costos'!$G$6,'base para costos'!$H$6)+IF(G23='base para costos'!$G$7,'base para costos'!$H$7)+IF(G23='base para costos'!$G$8,'base para costos'!$H$8)+IF(G23='base para costos'!$G$9,'base para costos'!$H$9)+IF(G23='base para costos'!$G$10,'base para costos'!$H$10)+IF(G23='base para costos'!$G$11,'base para costos'!$H$11))</f>
        <v>0</v>
      </c>
      <c r="I23" s="132">
        <f>(C23/(('base para costos'!$J$3-D23)/100))</f>
        <v>18092.783505154639</v>
      </c>
      <c r="J23" s="133">
        <f>(C23/(('base para costos'!$J$3-D23)/100-(0.08)))</f>
        <v>19719.101123595505</v>
      </c>
      <c r="K23" s="157">
        <f t="shared" si="1"/>
        <v>30.954999999999998</v>
      </c>
      <c r="L23" s="134"/>
      <c r="M23" s="134">
        <f t="shared" si="2"/>
        <v>0</v>
      </c>
      <c r="N23" s="135">
        <f t="shared" si="3"/>
        <v>25418.205518140341</v>
      </c>
      <c r="O23" s="142" t="s">
        <v>148</v>
      </c>
      <c r="P23" s="147" t="s">
        <v>300</v>
      </c>
    </row>
    <row r="24" spans="1:16" s="136" customFormat="1" ht="12">
      <c r="A24" s="140" t="s">
        <v>373</v>
      </c>
      <c r="B24" s="25" t="s">
        <v>374</v>
      </c>
      <c r="C24" s="141">
        <v>13000</v>
      </c>
      <c r="D24" s="137">
        <v>3</v>
      </c>
      <c r="E24" s="130">
        <v>15.5</v>
      </c>
      <c r="F24" s="131">
        <f t="shared" si="0"/>
        <v>18.754999999999999</v>
      </c>
      <c r="G24" s="147" t="s">
        <v>905</v>
      </c>
      <c r="H24" s="130">
        <f>(IF(G24='base para costos'!$G$3,'base para costos'!$H$3)+IF(G24='base para costos'!$G$4,'base para costos'!$H$4)+IF(G24='base para costos'!$G$5,'base para costos'!$H$5)+IF(G24='base para costos'!$G$6,'base para costos'!$H$6)+IF(G24='base para costos'!$G$7,'base para costos'!$H$7)+IF(G24='base para costos'!$G$8,'base para costos'!$H$8)+IF(G24='base para costos'!$G$9,'base para costos'!$H$9)+IF(G24='base para costos'!$G$10,'base para costos'!$H$10)+IF(G24='base para costos'!$G$11,'base para costos'!$H$11))</f>
        <v>0</v>
      </c>
      <c r="I24" s="132">
        <f>(C24/(('base para costos'!$J$3-D24)/100))</f>
        <v>13402.061855670103</v>
      </c>
      <c r="J24" s="133">
        <f>(C24/(('base para costos'!$J$3-D24)/100-(0.08)))</f>
        <v>14606.741573033707</v>
      </c>
      <c r="K24" s="157">
        <f t="shared" si="1"/>
        <v>30.954999999999998</v>
      </c>
      <c r="L24" s="134"/>
      <c r="M24" s="134">
        <f t="shared" si="2"/>
        <v>0</v>
      </c>
      <c r="N24" s="135">
        <f t="shared" si="3"/>
        <v>18828.300383807662</v>
      </c>
      <c r="O24" s="142" t="s">
        <v>268</v>
      </c>
      <c r="P24" s="147" t="s">
        <v>147</v>
      </c>
    </row>
    <row r="25" spans="1:16" s="136" customFormat="1" ht="12">
      <c r="A25" s="140" t="s">
        <v>375</v>
      </c>
      <c r="B25" s="25" t="s">
        <v>376</v>
      </c>
      <c r="C25" s="141">
        <v>13000</v>
      </c>
      <c r="D25" s="137">
        <v>3</v>
      </c>
      <c r="E25" s="130">
        <v>15.5</v>
      </c>
      <c r="F25" s="131">
        <f t="shared" si="0"/>
        <v>18.754999999999999</v>
      </c>
      <c r="G25" s="147" t="s">
        <v>905</v>
      </c>
      <c r="H25" s="130">
        <f>(IF(G25='base para costos'!$G$3,'base para costos'!$H$3)+IF(G25='base para costos'!$G$4,'base para costos'!$H$4)+IF(G25='base para costos'!$G$5,'base para costos'!$H$5)+IF(G25='base para costos'!$G$6,'base para costos'!$H$6)+IF(G25='base para costos'!$G$7,'base para costos'!$H$7)+IF(G25='base para costos'!$G$8,'base para costos'!$H$8)+IF(G25='base para costos'!$G$9,'base para costos'!$H$9)+IF(G25='base para costos'!$G$10,'base para costos'!$H$10)+IF(G25='base para costos'!$G$11,'base para costos'!$H$11))</f>
        <v>0</v>
      </c>
      <c r="I25" s="132">
        <f>(C25/(('base para costos'!$J$3-D25)/100))</f>
        <v>13402.061855670103</v>
      </c>
      <c r="J25" s="133">
        <f>(C25/(('base para costos'!$J$3-D25)/100-(0.08)))</f>
        <v>14606.741573033707</v>
      </c>
      <c r="K25" s="157">
        <f t="shared" si="1"/>
        <v>30.954999999999998</v>
      </c>
      <c r="L25" s="134"/>
      <c r="M25" s="134">
        <f t="shared" si="2"/>
        <v>0</v>
      </c>
      <c r="N25" s="135">
        <f t="shared" si="3"/>
        <v>18828.300383807662</v>
      </c>
      <c r="O25" s="142" t="s">
        <v>268</v>
      </c>
      <c r="P25" s="147" t="s">
        <v>147</v>
      </c>
    </row>
    <row r="26" spans="1:16" s="136" customFormat="1" ht="12">
      <c r="A26" s="140" t="s">
        <v>416</v>
      </c>
      <c r="B26" s="25" t="s">
        <v>417</v>
      </c>
      <c r="C26" s="141">
        <v>19500</v>
      </c>
      <c r="D26" s="137">
        <v>3</v>
      </c>
      <c r="E26" s="130">
        <v>15.5</v>
      </c>
      <c r="F26" s="131">
        <f t="shared" si="0"/>
        <v>18.754999999999999</v>
      </c>
      <c r="G26" s="147" t="s">
        <v>905</v>
      </c>
      <c r="H26" s="130">
        <f>(IF(G26='base para costos'!$G$3,'base para costos'!$H$3)+IF(G26='base para costos'!$G$4,'base para costos'!$H$4)+IF(G26='base para costos'!$G$5,'base para costos'!$H$5)+IF(G26='base para costos'!$G$6,'base para costos'!$H$6)+IF(G26='base para costos'!$G$7,'base para costos'!$H$7)+IF(G26='base para costos'!$G$8,'base para costos'!$H$8)+IF(G26='base para costos'!$G$9,'base para costos'!$H$9)+IF(G26='base para costos'!$G$10,'base para costos'!$H$10)+IF(G26='base para costos'!$G$11,'base para costos'!$H$11))</f>
        <v>0</v>
      </c>
      <c r="I26" s="132">
        <f>(C26/(('base para costos'!$J$3-D26)/100))</f>
        <v>20103.092783505155</v>
      </c>
      <c r="J26" s="133">
        <f>(C26/(('base para costos'!$J$3-D26)/100-(0.08)))</f>
        <v>21910.112359550563</v>
      </c>
      <c r="K26" s="157">
        <f t="shared" si="1"/>
        <v>30.954999999999998</v>
      </c>
      <c r="L26" s="134"/>
      <c r="M26" s="134">
        <f t="shared" si="2"/>
        <v>0</v>
      </c>
      <c r="N26" s="135">
        <f t="shared" si="3"/>
        <v>28242.450575711493</v>
      </c>
      <c r="O26" s="142" t="s">
        <v>268</v>
      </c>
      <c r="P26" s="147" t="s">
        <v>147</v>
      </c>
    </row>
    <row r="27" spans="1:16" s="136" customFormat="1" ht="12">
      <c r="A27" s="140" t="s">
        <v>421</v>
      </c>
      <c r="B27" s="25" t="s">
        <v>422</v>
      </c>
      <c r="C27" s="141">
        <v>5569.19</v>
      </c>
      <c r="D27" s="137">
        <v>3</v>
      </c>
      <c r="E27" s="130">
        <v>15.5</v>
      </c>
      <c r="F27" s="131">
        <f t="shared" si="0"/>
        <v>18.754999999999999</v>
      </c>
      <c r="G27" s="147" t="s">
        <v>905</v>
      </c>
      <c r="H27" s="130">
        <f>(IF(G27='base para costos'!$G$3,'base para costos'!$H$3)+IF(G27='base para costos'!$G$4,'base para costos'!$H$4)+IF(G27='base para costos'!$G$5,'base para costos'!$H$5)+IF(G27='base para costos'!$G$6,'base para costos'!$H$6)+IF(G27='base para costos'!$G$7,'base para costos'!$H$7)+IF(G27='base para costos'!$G$8,'base para costos'!$H$8)+IF(G27='base para costos'!$G$9,'base para costos'!$H$9)+IF(G27='base para costos'!$G$10,'base para costos'!$H$10)+IF(G27='base para costos'!$G$11,'base para costos'!$H$11))</f>
        <v>0</v>
      </c>
      <c r="I27" s="132">
        <f>(C27/(('base para costos'!$J$3-D27)/100))</f>
        <v>5741.4329896907211</v>
      </c>
      <c r="J27" s="133">
        <f>(C27/(('base para costos'!$J$3-D27)/100-(0.08)))</f>
        <v>6257.5168539325841</v>
      </c>
      <c r="K27" s="157">
        <f t="shared" si="1"/>
        <v>30.954999999999998</v>
      </c>
      <c r="L27" s="134"/>
      <c r="M27" s="134">
        <f t="shared" si="2"/>
        <v>0</v>
      </c>
      <c r="N27" s="135">
        <f t="shared" si="3"/>
        <v>8066.0294011152137</v>
      </c>
      <c r="O27" s="142" t="s">
        <v>148</v>
      </c>
      <c r="P27" s="147" t="s">
        <v>300</v>
      </c>
    </row>
    <row r="28" spans="1:16" s="136" customFormat="1" ht="12">
      <c r="A28" s="140" t="s">
        <v>425</v>
      </c>
      <c r="B28" s="25" t="s">
        <v>426</v>
      </c>
      <c r="C28" s="141">
        <v>38060</v>
      </c>
      <c r="D28" s="137">
        <v>3</v>
      </c>
      <c r="E28" s="130">
        <v>15.5</v>
      </c>
      <c r="F28" s="131">
        <f t="shared" si="0"/>
        <v>18.754999999999999</v>
      </c>
      <c r="G28" s="147" t="s">
        <v>905</v>
      </c>
      <c r="H28" s="130">
        <f>(IF(G28='base para costos'!$G$3,'base para costos'!$H$3)+IF(G28='base para costos'!$G$4,'base para costos'!$H$4)+IF(G28='base para costos'!$G$5,'base para costos'!$H$5)+IF(G28='base para costos'!$G$6,'base para costos'!$H$6)+IF(G28='base para costos'!$G$7,'base para costos'!$H$7)+IF(G28='base para costos'!$G$8,'base para costos'!$H$8)+IF(G28='base para costos'!$G$9,'base para costos'!$H$9)+IF(G28='base para costos'!$G$10,'base para costos'!$H$10)+IF(G28='base para costos'!$G$11,'base para costos'!$H$11))</f>
        <v>0</v>
      </c>
      <c r="I28" s="132">
        <f>(C28/(('base para costos'!$J$3-D28)/100))</f>
        <v>39237.113402061856</v>
      </c>
      <c r="J28" s="133">
        <f>(C28/(('base para costos'!$J$3-D28)/100-(0.08)))</f>
        <v>42764.044943820227</v>
      </c>
      <c r="K28" s="157">
        <f t="shared" si="1"/>
        <v>30.954999999999998</v>
      </c>
      <c r="L28" s="134"/>
      <c r="M28" s="134">
        <f t="shared" si="2"/>
        <v>0</v>
      </c>
      <c r="N28" s="135">
        <f t="shared" si="3"/>
        <v>55123.470200593816</v>
      </c>
      <c r="O28" s="142" t="s">
        <v>304</v>
      </c>
      <c r="P28" s="147" t="s">
        <v>147</v>
      </c>
    </row>
    <row r="29" spans="1:16" s="136" customFormat="1" ht="12">
      <c r="A29" s="140" t="s">
        <v>429</v>
      </c>
      <c r="B29" s="25" t="s">
        <v>430</v>
      </c>
      <c r="C29" s="141">
        <v>37375</v>
      </c>
      <c r="D29" s="137">
        <v>3</v>
      </c>
      <c r="E29" s="130">
        <v>15.5</v>
      </c>
      <c r="F29" s="131">
        <f t="shared" si="0"/>
        <v>18.754999999999999</v>
      </c>
      <c r="G29" s="147" t="s">
        <v>905</v>
      </c>
      <c r="H29" s="130">
        <f>(IF(G29='base para costos'!$G$3,'base para costos'!$H$3)+IF(G29='base para costos'!$G$4,'base para costos'!$H$4)+IF(G29='base para costos'!$G$5,'base para costos'!$H$5)+IF(G29='base para costos'!$G$6,'base para costos'!$H$6)+IF(G29='base para costos'!$G$7,'base para costos'!$H$7)+IF(G29='base para costos'!$G$8,'base para costos'!$H$8)+IF(G29='base para costos'!$G$9,'base para costos'!$H$9)+IF(G29='base para costos'!$G$10,'base para costos'!$H$10)+IF(G29='base para costos'!$G$11,'base para costos'!$H$11))</f>
        <v>0</v>
      </c>
      <c r="I29" s="132">
        <f>(C29/(('base para costos'!$J$3-D29)/100))</f>
        <v>38530.927835051545</v>
      </c>
      <c r="J29" s="133">
        <f>(C29/(('base para costos'!$J$3-D29)/100-(0.08)))</f>
        <v>41994.382022471909</v>
      </c>
      <c r="K29" s="157">
        <f t="shared" si="1"/>
        <v>30.954999999999998</v>
      </c>
      <c r="L29" s="134"/>
      <c r="M29" s="134">
        <f t="shared" si="2"/>
        <v>0</v>
      </c>
      <c r="N29" s="135">
        <f t="shared" si="3"/>
        <v>54131.363603447026</v>
      </c>
      <c r="O29" s="142" t="s">
        <v>304</v>
      </c>
      <c r="P29" s="147" t="s">
        <v>147</v>
      </c>
    </row>
    <row r="30" spans="1:16" s="136" customFormat="1" ht="12">
      <c r="A30" s="140" t="s">
        <v>437</v>
      </c>
      <c r="B30" s="25" t="s">
        <v>438</v>
      </c>
      <c r="C30" s="141">
        <v>18200</v>
      </c>
      <c r="D30" s="137">
        <v>3</v>
      </c>
      <c r="E30" s="130">
        <v>15.5</v>
      </c>
      <c r="F30" s="131">
        <f t="shared" si="0"/>
        <v>18.754999999999999</v>
      </c>
      <c r="G30" s="147" t="s">
        <v>905</v>
      </c>
      <c r="H30" s="130">
        <f>(IF(G30='base para costos'!$G$3,'base para costos'!$H$3)+IF(G30='base para costos'!$G$4,'base para costos'!$H$4)+IF(G30='base para costos'!$G$5,'base para costos'!$H$5)+IF(G30='base para costos'!$G$6,'base para costos'!$H$6)+IF(G30='base para costos'!$G$7,'base para costos'!$H$7)+IF(G30='base para costos'!$G$8,'base para costos'!$H$8)+IF(G30='base para costos'!$G$9,'base para costos'!$H$9)+IF(G30='base para costos'!$G$10,'base para costos'!$H$10)+IF(G30='base para costos'!$G$11,'base para costos'!$H$11))</f>
        <v>0</v>
      </c>
      <c r="I30" s="132">
        <f>(C30/(('base para costos'!$J$3-D30)/100))</f>
        <v>18762.886597938144</v>
      </c>
      <c r="J30" s="133">
        <f>(C30/(('base para costos'!$J$3-D30)/100-(0.08)))</f>
        <v>20449.438202247191</v>
      </c>
      <c r="K30" s="157">
        <f t="shared" si="1"/>
        <v>30.954999999999998</v>
      </c>
      <c r="L30" s="134"/>
      <c r="M30" s="134">
        <f t="shared" si="2"/>
        <v>0</v>
      </c>
      <c r="N30" s="135">
        <f t="shared" si="3"/>
        <v>26359.620537330728</v>
      </c>
      <c r="O30" s="142" t="s">
        <v>148</v>
      </c>
      <c r="P30" s="147" t="s">
        <v>300</v>
      </c>
    </row>
    <row r="31" spans="1:16" s="136" customFormat="1" ht="12">
      <c r="A31" s="140" t="s">
        <v>456</v>
      </c>
      <c r="B31" s="25" t="s">
        <v>457</v>
      </c>
      <c r="C31" s="141">
        <v>6722.82</v>
      </c>
      <c r="D31" s="137">
        <v>3</v>
      </c>
      <c r="E31" s="130">
        <v>15.5</v>
      </c>
      <c r="F31" s="131">
        <f t="shared" si="0"/>
        <v>18.754999999999999</v>
      </c>
      <c r="G31" s="147" t="s">
        <v>905</v>
      </c>
      <c r="H31" s="130">
        <f>(IF(G31='base para costos'!$G$3,'base para costos'!$H$3)+IF(G31='base para costos'!$G$4,'base para costos'!$H$4)+IF(G31='base para costos'!$G$5,'base para costos'!$H$5)+IF(G31='base para costos'!$G$6,'base para costos'!$H$6)+IF(G31='base para costos'!$G$7,'base para costos'!$H$7)+IF(G31='base para costos'!$G$8,'base para costos'!$H$8)+IF(G31='base para costos'!$G$9,'base para costos'!$H$9)+IF(G31='base para costos'!$G$10,'base para costos'!$H$10)+IF(G31='base para costos'!$G$11,'base para costos'!$H$11))</f>
        <v>0</v>
      </c>
      <c r="I31" s="132">
        <f>(C31/(('base para costos'!$J$3-D31)/100))</f>
        <v>6930.7422680412374</v>
      </c>
      <c r="J31" s="133">
        <f>(C31/(('base para costos'!$J$3-D31)/100-(0.08)))</f>
        <v>7553.7303370786512</v>
      </c>
      <c r="K31" s="157">
        <f t="shared" si="1"/>
        <v>30.954999999999998</v>
      </c>
      <c r="L31" s="134"/>
      <c r="M31" s="134">
        <f t="shared" si="2"/>
        <v>0</v>
      </c>
      <c r="N31" s="135">
        <f t="shared" si="3"/>
        <v>9736.8672604822932</v>
      </c>
      <c r="O31" s="142" t="s">
        <v>268</v>
      </c>
      <c r="P31" s="147" t="s">
        <v>147</v>
      </c>
    </row>
    <row r="32" spans="1:16" s="136" customFormat="1" ht="12">
      <c r="A32" s="140" t="s">
        <v>469</v>
      </c>
      <c r="B32" s="25" t="s">
        <v>470</v>
      </c>
      <c r="C32" s="141">
        <v>30875</v>
      </c>
      <c r="D32" s="137">
        <v>3</v>
      </c>
      <c r="E32" s="130">
        <v>15.5</v>
      </c>
      <c r="F32" s="131">
        <f t="shared" si="0"/>
        <v>18.754999999999999</v>
      </c>
      <c r="G32" s="147" t="s">
        <v>905</v>
      </c>
      <c r="H32" s="130">
        <f>(IF(G32='base para costos'!$G$3,'base para costos'!$H$3)+IF(G32='base para costos'!$G$4,'base para costos'!$H$4)+IF(G32='base para costos'!$G$5,'base para costos'!$H$5)+IF(G32='base para costos'!$G$6,'base para costos'!$H$6)+IF(G32='base para costos'!$G$7,'base para costos'!$H$7)+IF(G32='base para costos'!$G$8,'base para costos'!$H$8)+IF(G32='base para costos'!$G$9,'base para costos'!$H$9)+IF(G32='base para costos'!$G$10,'base para costos'!$H$10)+IF(G32='base para costos'!$G$11,'base para costos'!$H$11))</f>
        <v>0</v>
      </c>
      <c r="I32" s="132">
        <f>(C32/(('base para costos'!$J$3-D32)/100))</f>
        <v>31829.896907216495</v>
      </c>
      <c r="J32" s="133">
        <f>(C32/(('base para costos'!$J$3-D32)/100-(0.08)))</f>
        <v>34691.011235955055</v>
      </c>
      <c r="K32" s="157">
        <f t="shared" si="1"/>
        <v>30.954999999999998</v>
      </c>
      <c r="L32" s="134"/>
      <c r="M32" s="134">
        <f t="shared" si="2"/>
        <v>0</v>
      </c>
      <c r="N32" s="135">
        <f t="shared" si="3"/>
        <v>44717.213411543198</v>
      </c>
      <c r="O32" s="142" t="s">
        <v>471</v>
      </c>
      <c r="P32" s="147" t="s">
        <v>300</v>
      </c>
    </row>
    <row r="33" spans="1:16" s="136" customFormat="1" ht="12">
      <c r="A33" s="140" t="s">
        <v>452</v>
      </c>
      <c r="B33" s="25" t="s">
        <v>453</v>
      </c>
      <c r="C33" s="141">
        <v>5709.6</v>
      </c>
      <c r="D33" s="137">
        <v>3</v>
      </c>
      <c r="E33" s="130">
        <v>15.5</v>
      </c>
      <c r="F33" s="131">
        <f t="shared" si="0"/>
        <v>18.754999999999999</v>
      </c>
      <c r="G33" s="147" t="s">
        <v>905</v>
      </c>
      <c r="H33" s="130">
        <f>(IF(G33='base para costos'!$G$3,'base para costos'!$H$3)+IF(G33='base para costos'!$G$4,'base para costos'!$H$4)+IF(G33='base para costos'!$G$5,'base para costos'!$H$5)+IF(G33='base para costos'!$G$6,'base para costos'!$H$6)+IF(G33='base para costos'!$G$7,'base para costos'!$H$7)+IF(G33='base para costos'!$G$8,'base para costos'!$H$8)+IF(G33='base para costos'!$G$9,'base para costos'!$H$9)+IF(G33='base para costos'!$G$10,'base para costos'!$H$10)+IF(G33='base para costos'!$G$11,'base para costos'!$H$11))</f>
        <v>0</v>
      </c>
      <c r="I33" s="132">
        <f>(C33/(('base para costos'!$J$3-D33)/100))</f>
        <v>5886.1855670103096</v>
      </c>
      <c r="J33" s="133">
        <f>(C33/(('base para costos'!$J$3-D33)/100-(0.08)))</f>
        <v>6415.2808988764045</v>
      </c>
      <c r="K33" s="157">
        <f t="shared" si="1"/>
        <v>30.954999999999998</v>
      </c>
      <c r="L33" s="134"/>
      <c r="M33" s="134">
        <f t="shared" si="2"/>
        <v>0</v>
      </c>
      <c r="N33" s="135">
        <f t="shared" si="3"/>
        <v>8269.3895285683247</v>
      </c>
      <c r="O33" s="142" t="s">
        <v>148</v>
      </c>
      <c r="P33" s="147" t="s">
        <v>147</v>
      </c>
    </row>
    <row r="34" spans="1:16" s="136" customFormat="1" ht="12">
      <c r="A34" s="140" t="s">
        <v>476</v>
      </c>
      <c r="B34" s="25" t="s">
        <v>477</v>
      </c>
      <c r="C34" s="141">
        <v>30550</v>
      </c>
      <c r="D34" s="137">
        <v>3</v>
      </c>
      <c r="E34" s="130">
        <v>15.5</v>
      </c>
      <c r="F34" s="131">
        <f t="shared" si="0"/>
        <v>18.754999999999999</v>
      </c>
      <c r="G34" s="147" t="s">
        <v>905</v>
      </c>
      <c r="H34" s="130">
        <f>(IF(G34='base para costos'!$G$3,'base para costos'!$H$3)+IF(G34='base para costos'!$G$4,'base para costos'!$H$4)+IF(G34='base para costos'!$G$5,'base para costos'!$H$5)+IF(G34='base para costos'!$G$6,'base para costos'!$H$6)+IF(G34='base para costos'!$G$7,'base para costos'!$H$7)+IF(G34='base para costos'!$G$8,'base para costos'!$H$8)+IF(G34='base para costos'!$G$9,'base para costos'!$H$9)+IF(G34='base para costos'!$G$10,'base para costos'!$H$10)+IF(G34='base para costos'!$G$11,'base para costos'!$H$11))</f>
        <v>0</v>
      </c>
      <c r="I34" s="132">
        <f>(C34/(('base para costos'!$J$3-D34)/100))</f>
        <v>31494.845360824744</v>
      </c>
      <c r="J34" s="133">
        <f>(C34/(('base para costos'!$J$3-D34)/100-(0.08)))</f>
        <v>34325.84269662921</v>
      </c>
      <c r="K34" s="157">
        <f t="shared" si="1"/>
        <v>30.954999999999998</v>
      </c>
      <c r="L34" s="134"/>
      <c r="M34" s="134">
        <f t="shared" si="2"/>
        <v>0</v>
      </c>
      <c r="N34" s="135">
        <f t="shared" si="3"/>
        <v>44246.505901948003</v>
      </c>
      <c r="O34" s="142" t="s">
        <v>148</v>
      </c>
      <c r="P34" s="147" t="s">
        <v>147</v>
      </c>
    </row>
    <row r="35" spans="1:16" s="136" customFormat="1" ht="12">
      <c r="A35" s="140" t="s">
        <v>478</v>
      </c>
      <c r="B35" s="25" t="s">
        <v>479</v>
      </c>
      <c r="C35" s="141">
        <v>15275</v>
      </c>
      <c r="D35" s="137">
        <v>3</v>
      </c>
      <c r="E35" s="130">
        <v>15.5</v>
      </c>
      <c r="F35" s="131">
        <f t="shared" si="0"/>
        <v>18.754999999999999</v>
      </c>
      <c r="G35" s="147" t="s">
        <v>905</v>
      </c>
      <c r="H35" s="130">
        <f>(IF(G35='base para costos'!$G$3,'base para costos'!$H$3)+IF(G35='base para costos'!$G$4,'base para costos'!$H$4)+IF(G35='base para costos'!$G$5,'base para costos'!$H$5)+IF(G35='base para costos'!$G$6,'base para costos'!$H$6)+IF(G35='base para costos'!$G$7,'base para costos'!$H$7)+IF(G35='base para costos'!$G$8,'base para costos'!$H$8)+IF(G35='base para costos'!$G$9,'base para costos'!$H$9)+IF(G35='base para costos'!$G$10,'base para costos'!$H$10)+IF(G35='base para costos'!$G$11,'base para costos'!$H$11))</f>
        <v>0</v>
      </c>
      <c r="I35" s="132">
        <f>(C35/(('base para costos'!$J$3-D35)/100))</f>
        <v>15747.422680412372</v>
      </c>
      <c r="J35" s="133">
        <f>(C35/(('base para costos'!$J$3-D35)/100-(0.08)))</f>
        <v>17162.921348314605</v>
      </c>
      <c r="K35" s="157">
        <f t="shared" si="1"/>
        <v>30.954999999999998</v>
      </c>
      <c r="L35" s="134"/>
      <c r="M35" s="134">
        <f t="shared" si="2"/>
        <v>0</v>
      </c>
      <c r="N35" s="135">
        <f t="shared" si="3"/>
        <v>22123.252950974002</v>
      </c>
      <c r="O35" s="142" t="s">
        <v>148</v>
      </c>
      <c r="P35" s="147" t="s">
        <v>300</v>
      </c>
    </row>
    <row r="36" spans="1:16" s="136" customFormat="1" ht="12">
      <c r="A36" s="140" t="s">
        <v>480</v>
      </c>
      <c r="B36" s="25" t="s">
        <v>481</v>
      </c>
      <c r="C36" s="141">
        <v>15275</v>
      </c>
      <c r="D36" s="137">
        <v>3</v>
      </c>
      <c r="E36" s="130">
        <v>15.5</v>
      </c>
      <c r="F36" s="131">
        <f t="shared" si="0"/>
        <v>18.754999999999999</v>
      </c>
      <c r="G36" s="147" t="s">
        <v>905</v>
      </c>
      <c r="H36" s="130">
        <f>(IF(G36='base para costos'!$G$3,'base para costos'!$H$3)+IF(G36='base para costos'!$G$4,'base para costos'!$H$4)+IF(G36='base para costos'!$G$5,'base para costos'!$H$5)+IF(G36='base para costos'!$G$6,'base para costos'!$H$6)+IF(G36='base para costos'!$G$7,'base para costos'!$H$7)+IF(G36='base para costos'!$G$8,'base para costos'!$H$8)+IF(G36='base para costos'!$G$9,'base para costos'!$H$9)+IF(G36='base para costos'!$G$10,'base para costos'!$H$10)+IF(G36='base para costos'!$G$11,'base para costos'!$H$11))</f>
        <v>0</v>
      </c>
      <c r="I36" s="132">
        <f>(C36/(('base para costos'!$J$3-D36)/100))</f>
        <v>15747.422680412372</v>
      </c>
      <c r="J36" s="133">
        <f>(C36/(('base para costos'!$J$3-D36)/100-(0.08)))</f>
        <v>17162.921348314605</v>
      </c>
      <c r="K36" s="157">
        <f t="shared" si="1"/>
        <v>30.954999999999998</v>
      </c>
      <c r="L36" s="134"/>
      <c r="M36" s="134">
        <f t="shared" si="2"/>
        <v>0</v>
      </c>
      <c r="N36" s="135">
        <f t="shared" si="3"/>
        <v>22123.252950974002</v>
      </c>
      <c r="O36" s="142" t="s">
        <v>148</v>
      </c>
      <c r="P36" s="147" t="s">
        <v>300</v>
      </c>
    </row>
    <row r="37" spans="1:16" s="136" customFormat="1" ht="12">
      <c r="A37" s="140" t="s">
        <v>485</v>
      </c>
      <c r="B37" s="25" t="s">
        <v>486</v>
      </c>
      <c r="C37" s="141">
        <v>134.28</v>
      </c>
      <c r="D37" s="137">
        <v>3</v>
      </c>
      <c r="E37" s="130">
        <v>15.5</v>
      </c>
      <c r="F37" s="131">
        <f t="shared" si="0"/>
        <v>18.754999999999999</v>
      </c>
      <c r="G37" s="147" t="s">
        <v>905</v>
      </c>
      <c r="H37" s="130">
        <f>(IF(G37='base para costos'!$G$3,'base para costos'!$H$3)+IF(G37='base para costos'!$G$4,'base para costos'!$H$4)+IF(G37='base para costos'!$G$5,'base para costos'!$H$5)+IF(G37='base para costos'!$G$6,'base para costos'!$H$6)+IF(G37='base para costos'!$G$7,'base para costos'!$H$7)+IF(G37='base para costos'!$G$8,'base para costos'!$H$8)+IF(G37='base para costos'!$G$9,'base para costos'!$H$9)+IF(G37='base para costos'!$G$10,'base para costos'!$H$10)+IF(G37='base para costos'!$G$11,'base para costos'!$H$11))</f>
        <v>0</v>
      </c>
      <c r="I37" s="132">
        <f>(C37/(('base para costos'!$J$3-D37)/100))</f>
        <v>138.43298969072166</v>
      </c>
      <c r="J37" s="133">
        <f>(C37/(('base para costos'!$J$3-D37)/100-(0.08)))</f>
        <v>150.87640449438203</v>
      </c>
      <c r="K37" s="157">
        <f t="shared" si="1"/>
        <v>30.954999999999998</v>
      </c>
      <c r="L37" s="134"/>
      <c r="M37" s="134">
        <f t="shared" si="2"/>
        <v>0</v>
      </c>
      <c r="N37" s="135">
        <f t="shared" si="3"/>
        <v>194.4818596567456</v>
      </c>
      <c r="O37" s="142" t="s">
        <v>347</v>
      </c>
      <c r="P37" s="147" t="s">
        <v>147</v>
      </c>
    </row>
    <row r="38" spans="1:16" s="136" customFormat="1" ht="12">
      <c r="A38" s="140" t="s">
        <v>489</v>
      </c>
      <c r="B38" s="25" t="s">
        <v>490</v>
      </c>
      <c r="C38" s="141">
        <v>14000</v>
      </c>
      <c r="D38" s="137">
        <v>3</v>
      </c>
      <c r="E38" s="130">
        <v>15.5</v>
      </c>
      <c r="F38" s="131">
        <f t="shared" si="0"/>
        <v>18.754999999999999</v>
      </c>
      <c r="G38" s="147" t="s">
        <v>905</v>
      </c>
      <c r="H38" s="130">
        <f>(IF(G38='base para costos'!$G$3,'base para costos'!$H$3)+IF(G38='base para costos'!$G$4,'base para costos'!$H$4)+IF(G38='base para costos'!$G$5,'base para costos'!$H$5)+IF(G38='base para costos'!$G$6,'base para costos'!$H$6)+IF(G38='base para costos'!$G$7,'base para costos'!$H$7)+IF(G38='base para costos'!$G$8,'base para costos'!$H$8)+IF(G38='base para costos'!$G$9,'base para costos'!$H$9)+IF(G38='base para costos'!$G$10,'base para costos'!$H$10)+IF(G38='base para costos'!$G$11,'base para costos'!$H$11))</f>
        <v>0</v>
      </c>
      <c r="I38" s="132">
        <f>(C38/(('base para costos'!$J$3-D38)/100))</f>
        <v>14432.98969072165</v>
      </c>
      <c r="J38" s="133">
        <f>(C38/(('base para costos'!$J$3-D38)/100-(0.08)))</f>
        <v>15730.337078651684</v>
      </c>
      <c r="K38" s="157">
        <f t="shared" si="1"/>
        <v>30.954999999999998</v>
      </c>
      <c r="L38" s="134"/>
      <c r="M38" s="134">
        <f t="shared" si="2"/>
        <v>0</v>
      </c>
      <c r="N38" s="135">
        <f t="shared" si="3"/>
        <v>20276.631182562098</v>
      </c>
      <c r="O38" s="142" t="s">
        <v>268</v>
      </c>
      <c r="P38" s="147" t="s">
        <v>147</v>
      </c>
    </row>
    <row r="39" spans="1:16" s="136" customFormat="1" ht="12">
      <c r="A39" s="140" t="s">
        <v>491</v>
      </c>
      <c r="B39" s="25" t="s">
        <v>492</v>
      </c>
      <c r="C39" s="141">
        <v>6722.82</v>
      </c>
      <c r="D39" s="137">
        <v>3</v>
      </c>
      <c r="E39" s="130">
        <v>15.5</v>
      </c>
      <c r="F39" s="131">
        <f t="shared" si="0"/>
        <v>18.754999999999999</v>
      </c>
      <c r="G39" s="147" t="s">
        <v>905</v>
      </c>
      <c r="H39" s="130">
        <f>(IF(G39='base para costos'!$G$3,'base para costos'!$H$3)+IF(G39='base para costos'!$G$4,'base para costos'!$H$4)+IF(G39='base para costos'!$G$5,'base para costos'!$H$5)+IF(G39='base para costos'!$G$6,'base para costos'!$H$6)+IF(G39='base para costos'!$G$7,'base para costos'!$H$7)+IF(G39='base para costos'!$G$8,'base para costos'!$H$8)+IF(G39='base para costos'!$G$9,'base para costos'!$H$9)+IF(G39='base para costos'!$G$10,'base para costos'!$H$10)+IF(G39='base para costos'!$G$11,'base para costos'!$H$11))</f>
        <v>0</v>
      </c>
      <c r="I39" s="132">
        <f>(C39/(('base para costos'!$J$3-D39)/100))</f>
        <v>6930.7422680412374</v>
      </c>
      <c r="J39" s="133">
        <f>(C39/(('base para costos'!$J$3-D39)/100-(0.08)))</f>
        <v>7553.7303370786512</v>
      </c>
      <c r="K39" s="157">
        <f t="shared" si="1"/>
        <v>30.954999999999998</v>
      </c>
      <c r="L39" s="134"/>
      <c r="M39" s="134">
        <f t="shared" si="2"/>
        <v>0</v>
      </c>
      <c r="N39" s="135">
        <f t="shared" si="3"/>
        <v>9736.8672604822932</v>
      </c>
      <c r="O39" s="142" t="s">
        <v>268</v>
      </c>
      <c r="P39" s="147" t="s">
        <v>147</v>
      </c>
    </row>
    <row r="40" spans="1:16" s="136" customFormat="1" ht="12">
      <c r="A40" s="140" t="s">
        <v>506</v>
      </c>
      <c r="B40" s="25" t="s">
        <v>507</v>
      </c>
      <c r="C40" s="141">
        <v>4225</v>
      </c>
      <c r="D40" s="137">
        <v>3</v>
      </c>
      <c r="E40" s="130">
        <v>15.5</v>
      </c>
      <c r="F40" s="131">
        <f t="shared" si="0"/>
        <v>18.754999999999999</v>
      </c>
      <c r="G40" s="147" t="s">
        <v>905</v>
      </c>
      <c r="H40" s="130">
        <f>(IF(G40='base para costos'!$G$3,'base para costos'!$H$3)+IF(G40='base para costos'!$G$4,'base para costos'!$H$4)+IF(G40='base para costos'!$G$5,'base para costos'!$H$5)+IF(G40='base para costos'!$G$6,'base para costos'!$H$6)+IF(G40='base para costos'!$G$7,'base para costos'!$H$7)+IF(G40='base para costos'!$G$8,'base para costos'!$H$8)+IF(G40='base para costos'!$G$9,'base para costos'!$H$9)+IF(G40='base para costos'!$G$10,'base para costos'!$H$10)+IF(G40='base para costos'!$G$11,'base para costos'!$H$11))</f>
        <v>0</v>
      </c>
      <c r="I40" s="132">
        <f>(C40/(('base para costos'!$J$3-D40)/100))</f>
        <v>4355.6701030927834</v>
      </c>
      <c r="J40" s="133">
        <f>(C40/(('base para costos'!$J$3-D40)/100-(0.08)))</f>
        <v>4747.1910112359546</v>
      </c>
      <c r="K40" s="157">
        <f t="shared" si="1"/>
        <v>30.954999999999998</v>
      </c>
      <c r="L40" s="134"/>
      <c r="M40" s="134">
        <f t="shared" si="2"/>
        <v>0</v>
      </c>
      <c r="N40" s="135">
        <f t="shared" si="3"/>
        <v>6119.1976247374896</v>
      </c>
      <c r="O40" s="142" t="s">
        <v>148</v>
      </c>
      <c r="P40" s="147" t="s">
        <v>147</v>
      </c>
    </row>
    <row r="41" spans="1:16" s="136" customFormat="1" ht="12">
      <c r="A41" s="140" t="s">
        <v>523</v>
      </c>
      <c r="B41" s="25" t="s">
        <v>524</v>
      </c>
      <c r="C41" s="141">
        <v>22750</v>
      </c>
      <c r="D41" s="137">
        <v>3</v>
      </c>
      <c r="E41" s="130">
        <v>15.5</v>
      </c>
      <c r="F41" s="131">
        <f t="shared" si="0"/>
        <v>18.754999999999999</v>
      </c>
      <c r="G41" s="147" t="s">
        <v>905</v>
      </c>
      <c r="H41" s="130">
        <f>(IF(G41='base para costos'!$G$3,'base para costos'!$H$3)+IF(G41='base para costos'!$G$4,'base para costos'!$H$4)+IF(G41='base para costos'!$G$5,'base para costos'!$H$5)+IF(G41='base para costos'!$G$6,'base para costos'!$H$6)+IF(G41='base para costos'!$G$7,'base para costos'!$H$7)+IF(G41='base para costos'!$G$8,'base para costos'!$H$8)+IF(G41='base para costos'!$G$9,'base para costos'!$H$9)+IF(G41='base para costos'!$G$10,'base para costos'!$H$10)+IF(G41='base para costos'!$G$11,'base para costos'!$H$11))</f>
        <v>0</v>
      </c>
      <c r="I41" s="132">
        <f>(C41/(('base para costos'!$J$3-D41)/100))</f>
        <v>23453.608247422682</v>
      </c>
      <c r="J41" s="133">
        <f>(C41/(('base para costos'!$J$3-D41)/100-(0.08)))</f>
        <v>25561.797752808987</v>
      </c>
      <c r="K41" s="157">
        <f t="shared" si="1"/>
        <v>30.954999999999998</v>
      </c>
      <c r="L41" s="134"/>
      <c r="M41" s="134">
        <f t="shared" si="2"/>
        <v>0</v>
      </c>
      <c r="N41" s="135">
        <f t="shared" si="3"/>
        <v>32949.52567166341</v>
      </c>
      <c r="O41" s="142" t="s">
        <v>268</v>
      </c>
      <c r="P41" s="147" t="s">
        <v>318</v>
      </c>
    </row>
    <row r="42" spans="1:16" s="136" customFormat="1" ht="12">
      <c r="A42" s="140" t="s">
        <v>527</v>
      </c>
      <c r="B42" s="25" t="s">
        <v>528</v>
      </c>
      <c r="C42" s="141">
        <v>417.2</v>
      </c>
      <c r="D42" s="137">
        <v>3</v>
      </c>
      <c r="E42" s="130">
        <v>15.5</v>
      </c>
      <c r="F42" s="131">
        <f t="shared" si="0"/>
        <v>18.754999999999999</v>
      </c>
      <c r="G42" s="147" t="s">
        <v>905</v>
      </c>
      <c r="H42" s="130">
        <f>(IF(G42='base para costos'!$G$3,'base para costos'!$H$3)+IF(G42='base para costos'!$G$4,'base para costos'!$H$4)+IF(G42='base para costos'!$G$5,'base para costos'!$H$5)+IF(G42='base para costos'!$G$6,'base para costos'!$H$6)+IF(G42='base para costos'!$G$7,'base para costos'!$H$7)+IF(G42='base para costos'!$G$8,'base para costos'!$H$8)+IF(G42='base para costos'!$G$9,'base para costos'!$H$9)+IF(G42='base para costos'!$G$10,'base para costos'!$H$10)+IF(G42='base para costos'!$G$11,'base para costos'!$H$11))</f>
        <v>0</v>
      </c>
      <c r="I42" s="132">
        <f>(C42/(('base para costos'!$J$3-D42)/100))</f>
        <v>430.10309278350513</v>
      </c>
      <c r="J42" s="133">
        <f>(C42/(('base para costos'!$J$3-D42)/100-(0.08)))</f>
        <v>468.76404494382018</v>
      </c>
      <c r="K42" s="157">
        <f t="shared" si="1"/>
        <v>30.954999999999998</v>
      </c>
      <c r="L42" s="134"/>
      <c r="M42" s="134">
        <f t="shared" si="2"/>
        <v>0</v>
      </c>
      <c r="N42" s="135">
        <f t="shared" si="3"/>
        <v>604.24360924035045</v>
      </c>
      <c r="O42" s="142" t="s">
        <v>347</v>
      </c>
      <c r="P42" s="147" t="s">
        <v>147</v>
      </c>
    </row>
    <row r="43" spans="1:16" s="136" customFormat="1" ht="12">
      <c r="A43" s="140" t="s">
        <v>531</v>
      </c>
      <c r="B43" s="25" t="s">
        <v>532</v>
      </c>
      <c r="C43" s="141">
        <v>22000</v>
      </c>
      <c r="D43" s="137">
        <v>3</v>
      </c>
      <c r="E43" s="130">
        <v>15.5</v>
      </c>
      <c r="F43" s="131">
        <v>18.754999999999999</v>
      </c>
      <c r="G43" s="147" t="s">
        <v>905</v>
      </c>
      <c r="H43" s="130">
        <v>0</v>
      </c>
      <c r="I43" s="132">
        <v>22680.412371134022</v>
      </c>
      <c r="J43" s="133">
        <v>24719.101123595505</v>
      </c>
      <c r="K43" s="157">
        <v>30.954999999999998</v>
      </c>
      <c r="L43" s="134"/>
      <c r="M43" s="134">
        <v>0</v>
      </c>
      <c r="N43" s="135">
        <v>31863.277572597581</v>
      </c>
      <c r="O43" s="142" t="s">
        <v>268</v>
      </c>
      <c r="P43" s="147" t="s">
        <v>147</v>
      </c>
    </row>
    <row r="44" spans="1:16" s="136" customFormat="1" ht="12">
      <c r="A44" s="140" t="s">
        <v>535</v>
      </c>
      <c r="B44" s="25" t="s">
        <v>536</v>
      </c>
      <c r="C44" s="141">
        <v>4225</v>
      </c>
      <c r="D44" s="137">
        <v>3</v>
      </c>
      <c r="E44" s="130">
        <v>15.5</v>
      </c>
      <c r="F44" s="131">
        <v>18.754999999999999</v>
      </c>
      <c r="G44" s="147" t="s">
        <v>905</v>
      </c>
      <c r="H44" s="130">
        <v>0</v>
      </c>
      <c r="I44" s="132">
        <v>4355.6701030927834</v>
      </c>
      <c r="J44" s="133">
        <v>4747.1910112359546</v>
      </c>
      <c r="K44" s="157">
        <v>30.954999999999998</v>
      </c>
      <c r="L44" s="134"/>
      <c r="M44" s="134">
        <v>0</v>
      </c>
      <c r="N44" s="135">
        <v>6119.1976247374896</v>
      </c>
      <c r="O44" s="142" t="s">
        <v>148</v>
      </c>
      <c r="P44" s="147" t="s">
        <v>147</v>
      </c>
    </row>
    <row r="45" spans="1:16" s="136" customFormat="1" ht="12">
      <c r="A45" s="140" t="s">
        <v>539</v>
      </c>
      <c r="B45" s="25" t="s">
        <v>540</v>
      </c>
      <c r="C45" s="141">
        <v>5200</v>
      </c>
      <c r="D45" s="137">
        <v>3</v>
      </c>
      <c r="E45" s="130">
        <v>15.5</v>
      </c>
      <c r="F45" s="131">
        <v>18.754999999999999</v>
      </c>
      <c r="G45" s="147" t="s">
        <v>905</v>
      </c>
      <c r="H45" s="130">
        <v>0</v>
      </c>
      <c r="I45" s="132">
        <v>5360.8247422680415</v>
      </c>
      <c r="J45" s="133">
        <v>5842.696629213483</v>
      </c>
      <c r="K45" s="157">
        <v>30.954999999999998</v>
      </c>
      <c r="L45" s="134"/>
      <c r="M45" s="134">
        <v>0</v>
      </c>
      <c r="N45" s="135">
        <v>7531.3201535230646</v>
      </c>
      <c r="O45" s="142" t="s">
        <v>148</v>
      </c>
      <c r="P45" s="147" t="s">
        <v>318</v>
      </c>
    </row>
    <row r="46" spans="1:16" s="136" customFormat="1" ht="12">
      <c r="A46" s="140" t="s">
        <v>545</v>
      </c>
      <c r="B46" s="25" t="s">
        <v>546</v>
      </c>
      <c r="C46" s="141">
        <v>19500</v>
      </c>
      <c r="D46" s="137">
        <v>3</v>
      </c>
      <c r="E46" s="130">
        <v>15.5</v>
      </c>
      <c r="F46" s="131">
        <v>18.754999999999999</v>
      </c>
      <c r="G46" s="147" t="s">
        <v>905</v>
      </c>
      <c r="H46" s="130">
        <v>0</v>
      </c>
      <c r="I46" s="132">
        <v>20103.092783505155</v>
      </c>
      <c r="J46" s="133">
        <v>21910.112359550563</v>
      </c>
      <c r="K46" s="157">
        <v>30.954999999999998</v>
      </c>
      <c r="L46" s="134"/>
      <c r="M46" s="134">
        <v>0</v>
      </c>
      <c r="N46" s="135">
        <v>28242.450575711493</v>
      </c>
      <c r="O46" s="142" t="s">
        <v>268</v>
      </c>
      <c r="P46" s="147" t="s">
        <v>147</v>
      </c>
    </row>
    <row r="47" spans="1:16" s="136" customFormat="1" ht="12">
      <c r="A47" s="140" t="s">
        <v>551</v>
      </c>
      <c r="B47" s="25" t="s">
        <v>552</v>
      </c>
      <c r="C47" s="141">
        <v>18850</v>
      </c>
      <c r="D47" s="137">
        <v>3</v>
      </c>
      <c r="E47" s="130">
        <v>15.5</v>
      </c>
      <c r="F47" s="131">
        <v>18.754999999999999</v>
      </c>
      <c r="G47" s="147" t="s">
        <v>905</v>
      </c>
      <c r="H47" s="130">
        <v>0</v>
      </c>
      <c r="I47" s="132">
        <v>19432.98969072165</v>
      </c>
      <c r="J47" s="133">
        <v>21179.775280898877</v>
      </c>
      <c r="K47" s="157">
        <v>30.954999999999998</v>
      </c>
      <c r="L47" s="134"/>
      <c r="M47" s="134">
        <v>0</v>
      </c>
      <c r="N47" s="135">
        <v>27301.03555652111</v>
      </c>
      <c r="O47" s="142" t="s">
        <v>268</v>
      </c>
      <c r="P47" s="147" t="s">
        <v>553</v>
      </c>
    </row>
    <row r="48" spans="1:16" s="136" customFormat="1" ht="12">
      <c r="A48" s="140" t="s">
        <v>554</v>
      </c>
      <c r="B48" s="25" t="s">
        <v>555</v>
      </c>
      <c r="C48" s="141">
        <v>3769.99</v>
      </c>
      <c r="D48" s="137">
        <v>3</v>
      </c>
      <c r="E48" s="130">
        <v>15.5</v>
      </c>
      <c r="F48" s="131">
        <v>18.754999999999999</v>
      </c>
      <c r="G48" s="147" t="s">
        <v>905</v>
      </c>
      <c r="H48" s="130">
        <v>0</v>
      </c>
      <c r="I48" s="132">
        <v>3886.5876288659792</v>
      </c>
      <c r="J48" s="133">
        <v>4235.9438202247184</v>
      </c>
      <c r="K48" s="157">
        <v>30.954999999999998</v>
      </c>
      <c r="L48" s="134"/>
      <c r="M48" s="134">
        <v>0</v>
      </c>
      <c r="N48" s="135">
        <v>5460.1926279962336</v>
      </c>
      <c r="O48" s="142" t="s">
        <v>148</v>
      </c>
      <c r="P48" s="147" t="s">
        <v>147</v>
      </c>
    </row>
    <row r="49" spans="1:16" s="136" customFormat="1" ht="12">
      <c r="A49" s="140" t="s">
        <v>564</v>
      </c>
      <c r="B49" s="25" t="s">
        <v>565</v>
      </c>
      <c r="C49" s="141">
        <v>9165</v>
      </c>
      <c r="D49" s="137">
        <v>3</v>
      </c>
      <c r="E49" s="130">
        <v>15.5</v>
      </c>
      <c r="F49" s="131">
        <v>18.754999999999999</v>
      </c>
      <c r="G49" s="147" t="s">
        <v>905</v>
      </c>
      <c r="H49" s="130">
        <v>0</v>
      </c>
      <c r="I49" s="132">
        <v>9448.4536082474224</v>
      </c>
      <c r="J49" s="133">
        <v>10297.752808988764</v>
      </c>
      <c r="K49" s="157">
        <v>30.954999999999998</v>
      </c>
      <c r="L49" s="134"/>
      <c r="M49" s="134">
        <v>0</v>
      </c>
      <c r="N49" s="135">
        <v>13273.951770584401</v>
      </c>
      <c r="O49" s="142" t="s">
        <v>148</v>
      </c>
      <c r="P49" s="147" t="s">
        <v>147</v>
      </c>
    </row>
    <row r="50" spans="1:16" s="136" customFormat="1" ht="12">
      <c r="A50" s="140" t="s">
        <v>571</v>
      </c>
      <c r="B50" s="25" t="s">
        <v>572</v>
      </c>
      <c r="C50" s="141">
        <v>17253.599999999999</v>
      </c>
      <c r="D50" s="137">
        <v>3</v>
      </c>
      <c r="E50" s="130">
        <v>15.5</v>
      </c>
      <c r="F50" s="131">
        <v>18.754999999999999</v>
      </c>
      <c r="G50" s="147" t="s">
        <v>905</v>
      </c>
      <c r="H50" s="130">
        <v>0</v>
      </c>
      <c r="I50" s="132">
        <v>17787.216494845361</v>
      </c>
      <c r="J50" s="133">
        <v>19386.067415730337</v>
      </c>
      <c r="K50" s="157">
        <v>30.954999999999998</v>
      </c>
      <c r="L50" s="134"/>
      <c r="M50" s="134">
        <v>0</v>
      </c>
      <c r="N50" s="135">
        <v>24988.920269389528</v>
      </c>
      <c r="O50" s="142" t="s">
        <v>148</v>
      </c>
      <c r="P50" s="147" t="s">
        <v>147</v>
      </c>
    </row>
    <row r="51" spans="1:16" s="136" customFormat="1" ht="12">
      <c r="A51" s="140" t="s">
        <v>573</v>
      </c>
      <c r="B51" s="25" t="s">
        <v>574</v>
      </c>
      <c r="C51" s="141">
        <v>17029.990000000002</v>
      </c>
      <c r="D51" s="137">
        <v>3</v>
      </c>
      <c r="E51" s="130">
        <v>15.5</v>
      </c>
      <c r="F51" s="131">
        <v>18.754999999999999</v>
      </c>
      <c r="G51" s="147" t="s">
        <v>905</v>
      </c>
      <c r="H51" s="130">
        <v>0</v>
      </c>
      <c r="I51" s="132">
        <v>17556.690721649487</v>
      </c>
      <c r="J51" s="133">
        <v>19134.820224719104</v>
      </c>
      <c r="K51" s="157">
        <v>30.954999999999998</v>
      </c>
      <c r="L51" s="134"/>
      <c r="M51" s="134">
        <v>0</v>
      </c>
      <c r="N51" s="135">
        <v>24665.05901948005</v>
      </c>
      <c r="O51" s="142" t="s">
        <v>304</v>
      </c>
      <c r="P51" s="147" t="s">
        <v>147</v>
      </c>
    </row>
    <row r="52" spans="1:16" s="136" customFormat="1" ht="12">
      <c r="A52" s="140" t="s">
        <v>575</v>
      </c>
      <c r="B52" s="25" t="s">
        <v>576</v>
      </c>
      <c r="C52" s="141">
        <v>17029.990000000002</v>
      </c>
      <c r="D52" s="137">
        <v>3</v>
      </c>
      <c r="E52" s="130">
        <v>15.5</v>
      </c>
      <c r="F52" s="131">
        <v>18.754999999999999</v>
      </c>
      <c r="G52" s="147" t="s">
        <v>905</v>
      </c>
      <c r="H52" s="130">
        <v>0</v>
      </c>
      <c r="I52" s="132">
        <v>17556.690721649487</v>
      </c>
      <c r="J52" s="133">
        <v>19134.820224719104</v>
      </c>
      <c r="K52" s="157">
        <v>30.954999999999998</v>
      </c>
      <c r="L52" s="134"/>
      <c r="M52" s="134">
        <v>0</v>
      </c>
      <c r="N52" s="135">
        <v>24665.05901948005</v>
      </c>
      <c r="O52" s="142" t="s">
        <v>304</v>
      </c>
      <c r="P52" s="147" t="s">
        <v>147</v>
      </c>
    </row>
    <row r="53" spans="1:16" s="136" customFormat="1" ht="12">
      <c r="A53" s="140" t="s">
        <v>579</v>
      </c>
      <c r="B53" s="25" t="s">
        <v>580</v>
      </c>
      <c r="C53" s="141">
        <v>1885</v>
      </c>
      <c r="D53" s="137">
        <v>3</v>
      </c>
      <c r="E53" s="130">
        <v>15.5</v>
      </c>
      <c r="F53" s="131">
        <v>18.754999999999999</v>
      </c>
      <c r="G53" s="147" t="s">
        <v>905</v>
      </c>
      <c r="H53" s="130">
        <v>0</v>
      </c>
      <c r="I53" s="132">
        <v>1943.2989690721649</v>
      </c>
      <c r="J53" s="133">
        <v>2117.9775280898875</v>
      </c>
      <c r="K53" s="157">
        <v>30.954999999999998</v>
      </c>
      <c r="L53" s="134"/>
      <c r="M53" s="134">
        <v>0</v>
      </c>
      <c r="N53" s="135">
        <v>2730.103555652111</v>
      </c>
      <c r="O53" s="142" t="s">
        <v>148</v>
      </c>
      <c r="P53" s="147" t="s">
        <v>147</v>
      </c>
    </row>
    <row r="54" spans="1:16" s="136" customFormat="1" ht="12">
      <c r="A54" s="140" t="s">
        <v>584</v>
      </c>
      <c r="B54" s="25" t="s">
        <v>585</v>
      </c>
      <c r="C54" s="141">
        <v>2730</v>
      </c>
      <c r="D54" s="137">
        <v>3</v>
      </c>
      <c r="E54" s="130">
        <v>15.5</v>
      </c>
      <c r="F54" s="131">
        <v>18.754999999999999</v>
      </c>
      <c r="G54" s="147" t="s">
        <v>905</v>
      </c>
      <c r="H54" s="130">
        <v>0</v>
      </c>
      <c r="I54" s="132">
        <v>2814.4329896907216</v>
      </c>
      <c r="J54" s="133">
        <v>3067.4157303370785</v>
      </c>
      <c r="K54" s="157">
        <v>30.954999999999998</v>
      </c>
      <c r="L54" s="134"/>
      <c r="M54" s="134">
        <v>0</v>
      </c>
      <c r="N54" s="135">
        <v>3953.9430805996089</v>
      </c>
      <c r="O54" s="142" t="s">
        <v>148</v>
      </c>
      <c r="P54" s="147" t="s">
        <v>147</v>
      </c>
    </row>
    <row r="55" spans="1:16" s="136" customFormat="1" ht="12">
      <c r="A55" s="140" t="s">
        <v>596</v>
      </c>
      <c r="B55" s="25" t="s">
        <v>597</v>
      </c>
      <c r="C55" s="141">
        <v>7799.36</v>
      </c>
      <c r="D55" s="137">
        <v>3</v>
      </c>
      <c r="E55" s="130">
        <v>15.5</v>
      </c>
      <c r="F55" s="131">
        <v>18.754999999999999</v>
      </c>
      <c r="G55" s="147" t="s">
        <v>905</v>
      </c>
      <c r="H55" s="130">
        <v>0</v>
      </c>
      <c r="I55" s="132">
        <v>8040.5773195876291</v>
      </c>
      <c r="J55" s="133">
        <v>8763.3258426966295</v>
      </c>
      <c r="K55" s="157">
        <v>30.954999999999998</v>
      </c>
      <c r="L55" s="134"/>
      <c r="M55" s="134">
        <v>0</v>
      </c>
      <c r="N55" s="135">
        <v>11296.053298573393</v>
      </c>
      <c r="O55" s="142" t="s">
        <v>148</v>
      </c>
      <c r="P55" s="147" t="s">
        <v>147</v>
      </c>
    </row>
    <row r="56" spans="1:16" s="136" customFormat="1" ht="12">
      <c r="A56" s="140" t="s">
        <v>616</v>
      </c>
      <c r="B56" s="25" t="s">
        <v>617</v>
      </c>
      <c r="C56" s="141">
        <v>14300</v>
      </c>
      <c r="D56" s="137">
        <v>3</v>
      </c>
      <c r="E56" s="130">
        <v>15.5</v>
      </c>
      <c r="F56" s="131">
        <v>18.754999999999999</v>
      </c>
      <c r="G56" s="147" t="s">
        <v>905</v>
      </c>
      <c r="H56" s="130">
        <v>0</v>
      </c>
      <c r="I56" s="132">
        <v>14742.268041237114</v>
      </c>
      <c r="J56" s="133">
        <v>16067.415730337078</v>
      </c>
      <c r="K56" s="157">
        <v>30.954999999999998</v>
      </c>
      <c r="L56" s="134"/>
      <c r="M56" s="134">
        <v>0</v>
      </c>
      <c r="N56" s="135">
        <v>20711.130422188427</v>
      </c>
      <c r="O56" s="142" t="s">
        <v>148</v>
      </c>
      <c r="P56" s="147" t="s">
        <v>147</v>
      </c>
    </row>
    <row r="57" spans="1:16" s="136" customFormat="1" ht="12">
      <c r="A57" s="140" t="s">
        <v>620</v>
      </c>
      <c r="B57" s="25" t="s">
        <v>621</v>
      </c>
      <c r="C57" s="141">
        <v>13000</v>
      </c>
      <c r="D57" s="137">
        <v>3</v>
      </c>
      <c r="E57" s="130">
        <v>15.5</v>
      </c>
      <c r="F57" s="131">
        <v>18.754999999999999</v>
      </c>
      <c r="G57" s="147" t="s">
        <v>905</v>
      </c>
      <c r="H57" s="130">
        <v>0</v>
      </c>
      <c r="I57" s="132">
        <v>13402.061855670103</v>
      </c>
      <c r="J57" s="133">
        <v>14606.741573033707</v>
      </c>
      <c r="K57" s="157">
        <v>30.954999999999998</v>
      </c>
      <c r="L57" s="134"/>
      <c r="M57" s="134">
        <v>0</v>
      </c>
      <c r="N57" s="135">
        <v>18828.300383807662</v>
      </c>
      <c r="O57" s="142" t="s">
        <v>148</v>
      </c>
      <c r="P57" s="147" t="s">
        <v>147</v>
      </c>
    </row>
    <row r="58" spans="1:16" s="136" customFormat="1" ht="12">
      <c r="A58" s="140" t="s">
        <v>622</v>
      </c>
      <c r="B58" s="25" t="s">
        <v>623</v>
      </c>
      <c r="C58" s="141">
        <v>13000</v>
      </c>
      <c r="D58" s="137">
        <v>3</v>
      </c>
      <c r="E58" s="130">
        <v>15.5</v>
      </c>
      <c r="F58" s="131">
        <v>18.754999999999999</v>
      </c>
      <c r="G58" s="147" t="s">
        <v>905</v>
      </c>
      <c r="H58" s="130">
        <v>0</v>
      </c>
      <c r="I58" s="132">
        <v>13402.061855670103</v>
      </c>
      <c r="J58" s="133">
        <v>14606.741573033707</v>
      </c>
      <c r="K58" s="157">
        <v>30.954999999999998</v>
      </c>
      <c r="L58" s="134"/>
      <c r="M58" s="134">
        <v>0</v>
      </c>
      <c r="N58" s="135">
        <v>18828.300383807662</v>
      </c>
      <c r="O58" s="142" t="s">
        <v>148</v>
      </c>
      <c r="P58" s="147" t="s">
        <v>147</v>
      </c>
    </row>
    <row r="59" spans="1:16" s="136" customFormat="1" ht="12">
      <c r="A59" s="140" t="s">
        <v>639</v>
      </c>
      <c r="B59" s="25" t="s">
        <v>640</v>
      </c>
      <c r="C59" s="141">
        <v>12285</v>
      </c>
      <c r="D59" s="137">
        <v>3</v>
      </c>
      <c r="E59" s="130">
        <v>15.5</v>
      </c>
      <c r="F59" s="131">
        <v>18.754999999999999</v>
      </c>
      <c r="G59" s="147" t="s">
        <v>905</v>
      </c>
      <c r="H59" s="130">
        <v>0</v>
      </c>
      <c r="I59" s="132">
        <v>12664.948453608247</v>
      </c>
      <c r="J59" s="133">
        <v>13803.370786516854</v>
      </c>
      <c r="K59" s="157">
        <v>30.954999999999998</v>
      </c>
      <c r="L59" s="134"/>
      <c r="M59" s="134">
        <v>0</v>
      </c>
      <c r="N59" s="135">
        <v>17792.74386269824</v>
      </c>
      <c r="O59" s="142" t="s">
        <v>148</v>
      </c>
      <c r="P59" s="147" t="s">
        <v>147</v>
      </c>
    </row>
    <row r="60" spans="1:16" s="136" customFormat="1" ht="12">
      <c r="A60" s="140" t="s">
        <v>641</v>
      </c>
      <c r="B60" s="25" t="s">
        <v>642</v>
      </c>
      <c r="C60" s="141">
        <v>12167.99</v>
      </c>
      <c r="D60" s="137">
        <v>3</v>
      </c>
      <c r="E60" s="130">
        <v>15.5</v>
      </c>
      <c r="F60" s="131">
        <v>18.754999999999999</v>
      </c>
      <c r="G60" s="147" t="s">
        <v>905</v>
      </c>
      <c r="H60" s="130">
        <v>0</v>
      </c>
      <c r="I60" s="132">
        <v>12544.319587628866</v>
      </c>
      <c r="J60" s="133">
        <v>13671.898876404493</v>
      </c>
      <c r="K60" s="157">
        <v>30.954999999999998</v>
      </c>
      <c r="L60" s="134"/>
      <c r="M60" s="134">
        <v>0</v>
      </c>
      <c r="N60" s="135">
        <v>17623.274675935983</v>
      </c>
      <c r="O60" s="142" t="s">
        <v>304</v>
      </c>
      <c r="P60" s="147" t="s">
        <v>147</v>
      </c>
    </row>
    <row r="61" spans="1:16" s="136" customFormat="1" ht="12">
      <c r="A61" s="140" t="s">
        <v>651</v>
      </c>
      <c r="B61" s="25" t="s">
        <v>652</v>
      </c>
      <c r="C61" s="141">
        <v>1295.3599999999999</v>
      </c>
      <c r="D61" s="137">
        <v>3</v>
      </c>
      <c r="E61" s="130">
        <v>15.5</v>
      </c>
      <c r="F61" s="131">
        <v>18.754999999999999</v>
      </c>
      <c r="G61" s="147" t="s">
        <v>905</v>
      </c>
      <c r="H61" s="130">
        <v>0</v>
      </c>
      <c r="I61" s="132">
        <v>1335.4226804123712</v>
      </c>
      <c r="J61" s="133">
        <v>1455.4606741573032</v>
      </c>
      <c r="K61" s="157">
        <v>30.954999999999998</v>
      </c>
      <c r="L61" s="134"/>
      <c r="M61" s="134">
        <v>0</v>
      </c>
      <c r="N61" s="135">
        <v>1876.1097834745453</v>
      </c>
      <c r="O61" s="142" t="s">
        <v>268</v>
      </c>
      <c r="P61" s="147" t="s">
        <v>147</v>
      </c>
    </row>
    <row r="62" spans="1:16" s="136" customFormat="1" ht="12">
      <c r="A62" s="140" t="s">
        <v>657</v>
      </c>
      <c r="B62" s="25" t="s">
        <v>658</v>
      </c>
      <c r="C62" s="141">
        <v>11139.63</v>
      </c>
      <c r="D62" s="137">
        <v>3</v>
      </c>
      <c r="E62" s="130">
        <v>15.5</v>
      </c>
      <c r="F62" s="131">
        <v>18.754999999999999</v>
      </c>
      <c r="G62" s="147" t="s">
        <v>905</v>
      </c>
      <c r="H62" s="130">
        <v>0</v>
      </c>
      <c r="I62" s="132">
        <v>11484.154639175258</v>
      </c>
      <c r="J62" s="133">
        <v>12516.438202247189</v>
      </c>
      <c r="K62" s="157">
        <v>30.954999999999998</v>
      </c>
      <c r="L62" s="134"/>
      <c r="M62" s="134">
        <v>0</v>
      </c>
      <c r="N62" s="135">
        <v>16133.869215728871</v>
      </c>
      <c r="O62" s="142" t="s">
        <v>148</v>
      </c>
      <c r="P62" s="147" t="s">
        <v>300</v>
      </c>
    </row>
    <row r="63" spans="1:16" s="136" customFormat="1" ht="12">
      <c r="A63" s="140" t="s">
        <v>662</v>
      </c>
      <c r="B63" s="25" t="s">
        <v>663</v>
      </c>
      <c r="C63" s="141">
        <v>1552.7</v>
      </c>
      <c r="D63" s="137">
        <v>3</v>
      </c>
      <c r="E63" s="130">
        <v>15.5</v>
      </c>
      <c r="F63" s="131">
        <v>18.754999999999999</v>
      </c>
      <c r="G63" s="147" t="s">
        <v>905</v>
      </c>
      <c r="H63" s="130">
        <v>0</v>
      </c>
      <c r="I63" s="132">
        <v>1600.7216494845361</v>
      </c>
      <c r="J63" s="133">
        <v>1744.6067415730338</v>
      </c>
      <c r="K63" s="157">
        <v>30.954999999999998</v>
      </c>
      <c r="L63" s="134"/>
      <c r="M63" s="134">
        <v>0</v>
      </c>
      <c r="N63" s="135">
        <v>2248.823231226012</v>
      </c>
      <c r="O63" s="142" t="s">
        <v>148</v>
      </c>
      <c r="P63" s="147" t="s">
        <v>147</v>
      </c>
    </row>
    <row r="64" spans="1:16" s="136" customFormat="1" ht="12">
      <c r="A64" s="140" t="s">
        <v>664</v>
      </c>
      <c r="B64" s="25" t="s">
        <v>665</v>
      </c>
      <c r="C64" s="141">
        <v>3600</v>
      </c>
      <c r="D64" s="137">
        <v>3</v>
      </c>
      <c r="E64" s="130">
        <v>15.5</v>
      </c>
      <c r="F64" s="131">
        <v>18.754999999999999</v>
      </c>
      <c r="G64" s="147" t="s">
        <v>905</v>
      </c>
      <c r="H64" s="130">
        <v>0</v>
      </c>
      <c r="I64" s="132">
        <v>3711.3402061855672</v>
      </c>
      <c r="J64" s="133">
        <v>4044.9438202247188</v>
      </c>
      <c r="K64" s="157">
        <v>30.954999999999998</v>
      </c>
      <c r="L64" s="134"/>
      <c r="M64" s="134">
        <v>0</v>
      </c>
      <c r="N64" s="135">
        <v>5213.9908755159677</v>
      </c>
      <c r="O64" s="142" t="s">
        <v>301</v>
      </c>
      <c r="P64" s="147" t="s">
        <v>147</v>
      </c>
    </row>
    <row r="65" spans="1:16" s="136" customFormat="1" ht="12">
      <c r="A65" s="140" t="s">
        <v>666</v>
      </c>
      <c r="B65" s="25" t="s">
        <v>667</v>
      </c>
      <c r="C65" s="141">
        <v>3509.99</v>
      </c>
      <c r="D65" s="137">
        <v>3</v>
      </c>
      <c r="E65" s="130">
        <v>15.5</v>
      </c>
      <c r="F65" s="131">
        <v>18.754999999999999</v>
      </c>
      <c r="G65" s="147" t="s">
        <v>905</v>
      </c>
      <c r="H65" s="130">
        <v>0</v>
      </c>
      <c r="I65" s="132">
        <v>3618.5463917525772</v>
      </c>
      <c r="J65" s="133">
        <v>3943.8089887640444</v>
      </c>
      <c r="K65" s="157">
        <v>30.954999999999998</v>
      </c>
      <c r="L65" s="134"/>
      <c r="M65" s="134">
        <v>0</v>
      </c>
      <c r="N65" s="135">
        <v>5083.6266203200803</v>
      </c>
      <c r="O65" s="142" t="s">
        <v>347</v>
      </c>
      <c r="P65" s="147" t="s">
        <v>300</v>
      </c>
    </row>
    <row r="66" spans="1:16" s="136" customFormat="1" ht="12">
      <c r="A66" s="140" t="s">
        <v>670</v>
      </c>
      <c r="B66" s="25" t="s">
        <v>671</v>
      </c>
      <c r="C66" s="141">
        <v>10000</v>
      </c>
      <c r="D66" s="137">
        <v>3</v>
      </c>
      <c r="E66" s="130">
        <v>15.5</v>
      </c>
      <c r="F66" s="131">
        <v>18.754999999999999</v>
      </c>
      <c r="G66" s="147" t="s">
        <v>905</v>
      </c>
      <c r="H66" s="130">
        <v>0</v>
      </c>
      <c r="I66" s="132">
        <v>10309.278350515464</v>
      </c>
      <c r="J66" s="133">
        <v>11235.955056179775</v>
      </c>
      <c r="K66" s="157">
        <v>30.954999999999998</v>
      </c>
      <c r="L66" s="134"/>
      <c r="M66" s="134">
        <v>0</v>
      </c>
      <c r="N66" s="135">
        <v>14483.307987544355</v>
      </c>
      <c r="O66" s="142" t="s">
        <v>304</v>
      </c>
      <c r="P66" s="147" t="s">
        <v>147</v>
      </c>
    </row>
    <row r="67" spans="1:16" s="136" customFormat="1" ht="12">
      <c r="A67" s="140" t="s">
        <v>676</v>
      </c>
      <c r="B67" s="25" t="s">
        <v>677</v>
      </c>
      <c r="C67" s="141">
        <v>1527.27</v>
      </c>
      <c r="D67" s="137">
        <v>3</v>
      </c>
      <c r="E67" s="130">
        <v>15.5</v>
      </c>
      <c r="F67" s="131">
        <v>18.754999999999999</v>
      </c>
      <c r="G67" s="147" t="s">
        <v>905</v>
      </c>
      <c r="H67" s="130">
        <v>0</v>
      </c>
      <c r="I67" s="132">
        <v>1574.5051546391753</v>
      </c>
      <c r="J67" s="133">
        <v>1716.0337078651685</v>
      </c>
      <c r="K67" s="157">
        <v>30.954999999999998</v>
      </c>
      <c r="L67" s="134"/>
      <c r="M67" s="134">
        <v>0</v>
      </c>
      <c r="N67" s="135">
        <v>2211.9921790136868</v>
      </c>
      <c r="O67" s="142" t="s">
        <v>268</v>
      </c>
      <c r="P67" s="147" t="s">
        <v>147</v>
      </c>
    </row>
    <row r="68" spans="1:16" s="136" customFormat="1" ht="12">
      <c r="A68" s="140" t="s">
        <v>678</v>
      </c>
      <c r="B68" s="25" t="s">
        <v>679</v>
      </c>
      <c r="C68" s="141">
        <v>1514.46</v>
      </c>
      <c r="D68" s="137">
        <v>3</v>
      </c>
      <c r="E68" s="130">
        <v>15.5</v>
      </c>
      <c r="F68" s="131">
        <v>18.754999999999999</v>
      </c>
      <c r="G68" s="147" t="s">
        <v>905</v>
      </c>
      <c r="H68" s="130">
        <v>0</v>
      </c>
      <c r="I68" s="132">
        <v>1561.2989690721649</v>
      </c>
      <c r="J68" s="133">
        <v>1701.6404494382023</v>
      </c>
      <c r="K68" s="157">
        <v>30.954999999999998</v>
      </c>
      <c r="L68" s="134"/>
      <c r="M68" s="134">
        <v>0</v>
      </c>
      <c r="N68" s="135">
        <v>2193.4390614816425</v>
      </c>
      <c r="O68" s="142" t="s">
        <v>148</v>
      </c>
      <c r="P68" s="147" t="s">
        <v>147</v>
      </c>
    </row>
    <row r="69" spans="1:16" s="136" customFormat="1" ht="12">
      <c r="A69" s="140" t="s">
        <v>683</v>
      </c>
      <c r="B69" s="25" t="s">
        <v>684</v>
      </c>
      <c r="C69" s="141">
        <v>8775</v>
      </c>
      <c r="D69" s="137">
        <v>3</v>
      </c>
      <c r="E69" s="130">
        <v>15.5</v>
      </c>
      <c r="F69" s="131">
        <v>18.754999999999999</v>
      </c>
      <c r="G69" s="147" t="s">
        <v>905</v>
      </c>
      <c r="H69" s="130">
        <v>0</v>
      </c>
      <c r="I69" s="132">
        <v>9046.3917525773195</v>
      </c>
      <c r="J69" s="133">
        <v>9859.5505617977524</v>
      </c>
      <c r="K69" s="157">
        <v>30.954999999999998</v>
      </c>
      <c r="L69" s="134"/>
      <c r="M69" s="134">
        <v>0</v>
      </c>
      <c r="N69" s="135">
        <v>12709.102759070171</v>
      </c>
      <c r="O69" s="142" t="s">
        <v>148</v>
      </c>
      <c r="P69" s="147" t="s">
        <v>147</v>
      </c>
    </row>
    <row r="70" spans="1:16" s="136" customFormat="1" ht="12">
      <c r="A70" s="140" t="s">
        <v>685</v>
      </c>
      <c r="B70" s="25" t="s">
        <v>686</v>
      </c>
      <c r="C70" s="141">
        <v>1690.42</v>
      </c>
      <c r="D70" s="137">
        <v>3</v>
      </c>
      <c r="E70" s="130">
        <v>15.5</v>
      </c>
      <c r="F70" s="131">
        <v>18.754999999999999</v>
      </c>
      <c r="G70" s="147" t="s">
        <v>905</v>
      </c>
      <c r="H70" s="130">
        <v>0</v>
      </c>
      <c r="I70" s="132">
        <v>1742.7010309278351</v>
      </c>
      <c r="J70" s="133">
        <v>1899.3483146067417</v>
      </c>
      <c r="K70" s="157">
        <v>30.954999999999998</v>
      </c>
      <c r="L70" s="134"/>
      <c r="M70" s="134">
        <v>0</v>
      </c>
      <c r="N70" s="135">
        <v>2448.2873488304731</v>
      </c>
      <c r="O70" s="142" t="s">
        <v>148</v>
      </c>
      <c r="P70" s="147" t="s">
        <v>300</v>
      </c>
    </row>
    <row r="71" spans="1:16" s="136" customFormat="1" ht="12">
      <c r="A71" s="140" t="s">
        <v>689</v>
      </c>
      <c r="B71" s="25" t="s">
        <v>690</v>
      </c>
      <c r="C71" s="141">
        <v>2096.25</v>
      </c>
      <c r="D71" s="137">
        <v>3</v>
      </c>
      <c r="E71" s="130">
        <v>15.5</v>
      </c>
      <c r="F71" s="131">
        <v>18.754999999999999</v>
      </c>
      <c r="G71" s="147" t="s">
        <v>905</v>
      </c>
      <c r="H71" s="130">
        <v>0</v>
      </c>
      <c r="I71" s="132">
        <v>2161.0824742268042</v>
      </c>
      <c r="J71" s="133">
        <v>2355.3370786516853</v>
      </c>
      <c r="K71" s="157">
        <v>30.954999999999998</v>
      </c>
      <c r="L71" s="134"/>
      <c r="M71" s="134">
        <v>0</v>
      </c>
      <c r="N71" s="135">
        <v>3036.0634368889855</v>
      </c>
      <c r="O71" s="142" t="s">
        <v>148</v>
      </c>
      <c r="P71" s="147" t="s">
        <v>147</v>
      </c>
    </row>
    <row r="72" spans="1:16" s="136" customFormat="1" ht="12">
      <c r="A72" s="140" t="s">
        <v>706</v>
      </c>
      <c r="B72" s="25" t="s">
        <v>707</v>
      </c>
      <c r="C72" s="141">
        <v>218.12</v>
      </c>
      <c r="D72" s="137">
        <v>3</v>
      </c>
      <c r="E72" s="130">
        <v>15.5</v>
      </c>
      <c r="F72" s="131">
        <v>18.754999999999999</v>
      </c>
      <c r="G72" s="147" t="s">
        <v>905</v>
      </c>
      <c r="H72" s="130">
        <v>0</v>
      </c>
      <c r="I72" s="132">
        <v>224.86597938144331</v>
      </c>
      <c r="J72" s="133">
        <v>245.07865168539325</v>
      </c>
      <c r="K72" s="157">
        <v>30.954999999999998</v>
      </c>
      <c r="L72" s="134"/>
      <c r="M72" s="134">
        <v>0</v>
      </c>
      <c r="N72" s="135">
        <v>315.90991382431747</v>
      </c>
      <c r="O72" s="142" t="s">
        <v>148</v>
      </c>
      <c r="P72" s="147" t="s">
        <v>147</v>
      </c>
    </row>
    <row r="73" spans="1:16" s="136" customFormat="1" ht="12">
      <c r="A73" s="140" t="s">
        <v>708</v>
      </c>
      <c r="B73" s="25" t="s">
        <v>709</v>
      </c>
      <c r="C73" s="141">
        <v>218.12</v>
      </c>
      <c r="D73" s="137">
        <v>3</v>
      </c>
      <c r="E73" s="130">
        <v>15.5</v>
      </c>
      <c r="F73" s="131">
        <v>18.754999999999999</v>
      </c>
      <c r="G73" s="147" t="s">
        <v>905</v>
      </c>
      <c r="H73" s="130">
        <v>0</v>
      </c>
      <c r="I73" s="132">
        <v>224.86597938144331</v>
      </c>
      <c r="J73" s="133">
        <v>245.07865168539325</v>
      </c>
      <c r="K73" s="157">
        <v>30.954999999999998</v>
      </c>
      <c r="L73" s="134"/>
      <c r="M73" s="134">
        <v>0</v>
      </c>
      <c r="N73" s="135">
        <v>315.90991382431747</v>
      </c>
      <c r="O73" s="142" t="s">
        <v>148</v>
      </c>
      <c r="P73" s="147" t="s">
        <v>147</v>
      </c>
    </row>
    <row r="74" spans="1:16" s="136" customFormat="1" ht="12">
      <c r="A74" s="140" t="s">
        <v>712</v>
      </c>
      <c r="B74" s="25" t="s">
        <v>713</v>
      </c>
      <c r="C74" s="141">
        <v>6924.5</v>
      </c>
      <c r="D74" s="137">
        <v>3</v>
      </c>
      <c r="E74" s="130">
        <v>15.5</v>
      </c>
      <c r="F74" s="131">
        <v>18.754999999999999</v>
      </c>
      <c r="G74" s="147" t="s">
        <v>905</v>
      </c>
      <c r="H74" s="130">
        <v>0</v>
      </c>
      <c r="I74" s="132">
        <v>7138.6597938144332</v>
      </c>
      <c r="J74" s="133">
        <v>7780.3370786516853</v>
      </c>
      <c r="K74" s="157">
        <v>30.954999999999998</v>
      </c>
      <c r="L74" s="134"/>
      <c r="M74" s="134">
        <v>0</v>
      </c>
      <c r="N74" s="135">
        <v>10028.966615975089</v>
      </c>
      <c r="O74" s="142" t="s">
        <v>148</v>
      </c>
      <c r="P74" s="147" t="s">
        <v>147</v>
      </c>
    </row>
    <row r="75" spans="1:16" s="136" customFormat="1" ht="12">
      <c r="A75" s="140" t="s">
        <v>758</v>
      </c>
      <c r="B75" s="25" t="s">
        <v>759</v>
      </c>
      <c r="C75" s="141">
        <v>218.12</v>
      </c>
      <c r="D75" s="137">
        <v>3</v>
      </c>
      <c r="E75" s="130">
        <v>15.5</v>
      </c>
      <c r="F75" s="131">
        <v>18.754999999999999</v>
      </c>
      <c r="G75" s="147" t="s">
        <v>905</v>
      </c>
      <c r="H75" s="130">
        <v>0</v>
      </c>
      <c r="I75" s="132">
        <v>224.86597938144331</v>
      </c>
      <c r="J75" s="133">
        <v>245.07865168539325</v>
      </c>
      <c r="K75" s="157">
        <v>30.954999999999998</v>
      </c>
      <c r="L75" s="134"/>
      <c r="M75" s="134">
        <v>0</v>
      </c>
      <c r="N75" s="135">
        <v>315.90991382431747</v>
      </c>
      <c r="O75" s="142" t="s">
        <v>148</v>
      </c>
      <c r="P75" s="147" t="s">
        <v>147</v>
      </c>
    </row>
    <row r="76" spans="1:16" s="136" customFormat="1" ht="12">
      <c r="A76" s="140" t="s">
        <v>760</v>
      </c>
      <c r="B76" s="25" t="s">
        <v>761</v>
      </c>
      <c r="C76" s="141">
        <v>5330</v>
      </c>
      <c r="D76" s="137">
        <v>3</v>
      </c>
      <c r="E76" s="130">
        <v>15.5</v>
      </c>
      <c r="F76" s="131">
        <v>18.754999999999999</v>
      </c>
      <c r="G76" s="147" t="s">
        <v>905</v>
      </c>
      <c r="H76" s="130">
        <v>0</v>
      </c>
      <c r="I76" s="132">
        <v>5494.8453608247428</v>
      </c>
      <c r="J76" s="133">
        <v>5988.7640449438204</v>
      </c>
      <c r="K76" s="157">
        <v>30.954999999999998</v>
      </c>
      <c r="L76" s="134"/>
      <c r="M76" s="134">
        <v>0</v>
      </c>
      <c r="N76" s="135">
        <v>7719.6031573611408</v>
      </c>
      <c r="O76" s="142" t="s">
        <v>268</v>
      </c>
      <c r="P76" s="147" t="s">
        <v>147</v>
      </c>
    </row>
    <row r="77" spans="1:16" s="136" customFormat="1" ht="12">
      <c r="A77" s="140" t="s">
        <v>762</v>
      </c>
      <c r="B77" s="25" t="s">
        <v>763</v>
      </c>
      <c r="C77" s="141">
        <v>5330</v>
      </c>
      <c r="D77" s="137">
        <v>3</v>
      </c>
      <c r="E77" s="130">
        <v>15.5</v>
      </c>
      <c r="F77" s="131">
        <v>18.754999999999999</v>
      </c>
      <c r="G77" s="147" t="s">
        <v>905</v>
      </c>
      <c r="H77" s="130">
        <v>0</v>
      </c>
      <c r="I77" s="132">
        <v>5494.8453608247428</v>
      </c>
      <c r="J77" s="133">
        <v>5988.7640449438204</v>
      </c>
      <c r="K77" s="157">
        <v>30.954999999999998</v>
      </c>
      <c r="L77" s="134"/>
      <c r="M77" s="134">
        <v>0</v>
      </c>
      <c r="N77" s="135">
        <v>7719.6031573611408</v>
      </c>
      <c r="O77" s="142" t="s">
        <v>268</v>
      </c>
      <c r="P77" s="147" t="s">
        <v>147</v>
      </c>
    </row>
    <row r="78" spans="1:16" s="136" customFormat="1" ht="12">
      <c r="A78" s="140" t="s">
        <v>764</v>
      </c>
      <c r="B78" s="25" t="s">
        <v>765</v>
      </c>
      <c r="C78" s="141">
        <v>5200</v>
      </c>
      <c r="D78" s="137">
        <v>3</v>
      </c>
      <c r="E78" s="130">
        <v>15.5</v>
      </c>
      <c r="F78" s="131">
        <v>18.754999999999999</v>
      </c>
      <c r="G78" s="147" t="s">
        <v>905</v>
      </c>
      <c r="H78" s="130">
        <v>0</v>
      </c>
      <c r="I78" s="132">
        <v>5360.8247422680415</v>
      </c>
      <c r="J78" s="133">
        <v>5842.696629213483</v>
      </c>
      <c r="K78" s="157">
        <v>30.954999999999998</v>
      </c>
      <c r="L78" s="134"/>
      <c r="M78" s="134">
        <v>0</v>
      </c>
      <c r="N78" s="135">
        <v>7531.3201535230646</v>
      </c>
      <c r="O78" s="142" t="s">
        <v>148</v>
      </c>
      <c r="P78" s="147" t="s">
        <v>147</v>
      </c>
    </row>
    <row r="79" spans="1:16" s="136" customFormat="1" ht="12">
      <c r="A79" s="140" t="s">
        <v>774</v>
      </c>
      <c r="B79" s="25" t="s">
        <v>775</v>
      </c>
      <c r="C79" s="141">
        <v>428.79</v>
      </c>
      <c r="D79" s="137">
        <v>3</v>
      </c>
      <c r="E79" s="130">
        <v>15.5</v>
      </c>
      <c r="F79" s="131">
        <v>18.754999999999999</v>
      </c>
      <c r="G79" s="147" t="s">
        <v>905</v>
      </c>
      <c r="H79" s="130">
        <v>0</v>
      </c>
      <c r="I79" s="132">
        <v>442.05154639175259</v>
      </c>
      <c r="J79" s="133">
        <v>481.7865168539326</v>
      </c>
      <c r="K79" s="157">
        <v>30.954999999999998</v>
      </c>
      <c r="L79" s="134"/>
      <c r="M79" s="134">
        <v>0</v>
      </c>
      <c r="N79" s="135">
        <v>621.02976319791446</v>
      </c>
      <c r="O79" s="142" t="s">
        <v>347</v>
      </c>
      <c r="P79" s="147" t="s">
        <v>147</v>
      </c>
    </row>
    <row r="80" spans="1:16" s="136" customFormat="1" ht="12">
      <c r="A80" s="140" t="s">
        <v>785</v>
      </c>
      <c r="B80" s="25" t="s">
        <v>786</v>
      </c>
      <c r="C80" s="141">
        <v>4485</v>
      </c>
      <c r="D80" s="137">
        <v>3</v>
      </c>
      <c r="E80" s="130">
        <v>15.5</v>
      </c>
      <c r="F80" s="131">
        <v>18.754999999999999</v>
      </c>
      <c r="G80" s="147" t="s">
        <v>905</v>
      </c>
      <c r="H80" s="130">
        <v>0</v>
      </c>
      <c r="I80" s="132">
        <v>4623.7113402061859</v>
      </c>
      <c r="J80" s="133">
        <v>5039.3258426966295</v>
      </c>
      <c r="K80" s="157">
        <v>30.954999999999998</v>
      </c>
      <c r="L80" s="134"/>
      <c r="M80" s="134">
        <v>0</v>
      </c>
      <c r="N80" s="135">
        <v>6495.7636324136429</v>
      </c>
      <c r="O80" s="142" t="s">
        <v>148</v>
      </c>
      <c r="P80" s="147" t="s">
        <v>300</v>
      </c>
    </row>
    <row r="81" spans="1:16" s="136" customFormat="1" ht="12">
      <c r="A81" s="140" t="s">
        <v>787</v>
      </c>
      <c r="B81" s="25" t="s">
        <v>788</v>
      </c>
      <c r="C81" s="141">
        <v>609.73</v>
      </c>
      <c r="D81" s="137">
        <v>3</v>
      </c>
      <c r="E81" s="130">
        <v>15.5</v>
      </c>
      <c r="F81" s="131">
        <v>18.754999999999999</v>
      </c>
      <c r="G81" s="147" t="s">
        <v>905</v>
      </c>
      <c r="H81" s="130">
        <v>0</v>
      </c>
      <c r="I81" s="132">
        <v>628.58762886597947</v>
      </c>
      <c r="J81" s="133">
        <v>685.08988764044943</v>
      </c>
      <c r="K81" s="157">
        <v>30.954999999999998</v>
      </c>
      <c r="L81" s="134"/>
      <c r="M81" s="134">
        <v>0</v>
      </c>
      <c r="N81" s="135">
        <v>883.09073792454194</v>
      </c>
      <c r="O81" s="142" t="s">
        <v>347</v>
      </c>
      <c r="P81" s="147" t="s">
        <v>300</v>
      </c>
    </row>
    <row r="82" spans="1:16" s="136" customFormat="1" ht="12">
      <c r="A82" s="140" t="s">
        <v>800</v>
      </c>
      <c r="B82" s="25" t="s">
        <v>801</v>
      </c>
      <c r="C82" s="141">
        <v>3769.99</v>
      </c>
      <c r="D82" s="137">
        <v>3</v>
      </c>
      <c r="E82" s="130">
        <v>15.5</v>
      </c>
      <c r="F82" s="131">
        <v>18.754999999999999</v>
      </c>
      <c r="G82" s="147" t="s">
        <v>905</v>
      </c>
      <c r="H82" s="130">
        <v>0</v>
      </c>
      <c r="I82" s="132">
        <v>3886.5876288659792</v>
      </c>
      <c r="J82" s="133">
        <v>4235.9438202247184</v>
      </c>
      <c r="K82" s="157">
        <v>30.954999999999998</v>
      </c>
      <c r="L82" s="134"/>
      <c r="M82" s="134">
        <v>0</v>
      </c>
      <c r="N82" s="135">
        <v>5460.1926279962336</v>
      </c>
      <c r="O82" s="142" t="s">
        <v>148</v>
      </c>
      <c r="P82" s="147" t="s">
        <v>147</v>
      </c>
    </row>
    <row r="83" spans="1:16" s="136" customFormat="1" ht="12">
      <c r="A83" s="140" t="s">
        <v>811</v>
      </c>
      <c r="B83" s="25" t="s">
        <v>812</v>
      </c>
      <c r="C83" s="141">
        <v>799.09</v>
      </c>
      <c r="D83" s="137">
        <v>3</v>
      </c>
      <c r="E83" s="130">
        <v>15.5</v>
      </c>
      <c r="F83" s="131">
        <v>18.754999999999999</v>
      </c>
      <c r="G83" s="147" t="s">
        <v>905</v>
      </c>
      <c r="H83" s="130">
        <v>0</v>
      </c>
      <c r="I83" s="132">
        <v>823.80412371134025</v>
      </c>
      <c r="J83" s="133">
        <v>897.85393258426973</v>
      </c>
      <c r="K83" s="157">
        <v>30.954999999999998</v>
      </c>
      <c r="L83" s="134"/>
      <c r="M83" s="134">
        <v>0</v>
      </c>
      <c r="N83" s="135">
        <v>1157.3466579766819</v>
      </c>
      <c r="O83" s="142" t="s">
        <v>148</v>
      </c>
      <c r="P83" s="147" t="s">
        <v>300</v>
      </c>
    </row>
    <row r="84" spans="1:16" s="136" customFormat="1" ht="12">
      <c r="A84" s="140" t="s">
        <v>846</v>
      </c>
      <c r="B84" s="25" t="s">
        <v>847</v>
      </c>
      <c r="C84" s="141">
        <v>1560.62</v>
      </c>
      <c r="D84" s="137">
        <v>3</v>
      </c>
      <c r="E84" s="130">
        <v>15.5</v>
      </c>
      <c r="F84" s="131">
        <v>18.754999999999999</v>
      </c>
      <c r="G84" s="147" t="s">
        <v>905</v>
      </c>
      <c r="H84" s="130">
        <v>0</v>
      </c>
      <c r="I84" s="132">
        <v>1608.8865979381442</v>
      </c>
      <c r="J84" s="133">
        <v>1753.5056179775279</v>
      </c>
      <c r="K84" s="157">
        <v>30.954999999999998</v>
      </c>
      <c r="L84" s="134"/>
      <c r="M84" s="134">
        <v>0</v>
      </c>
      <c r="N84" s="135">
        <v>2260.294011152147</v>
      </c>
      <c r="O84" s="142" t="s">
        <v>268</v>
      </c>
      <c r="P84" s="147" t="s">
        <v>147</v>
      </c>
    </row>
    <row r="85" spans="1:16" s="136" customFormat="1" ht="12">
      <c r="A85" s="140" t="s">
        <v>848</v>
      </c>
      <c r="B85" s="25" t="s">
        <v>849</v>
      </c>
      <c r="C85" s="141">
        <v>348.04</v>
      </c>
      <c r="D85" s="137">
        <v>3</v>
      </c>
      <c r="E85" s="130">
        <v>15.5</v>
      </c>
      <c r="F85" s="131">
        <v>18.754999999999999</v>
      </c>
      <c r="G85" s="147" t="s">
        <v>905</v>
      </c>
      <c r="H85" s="130">
        <v>0</v>
      </c>
      <c r="I85" s="132">
        <v>358.80412371134025</v>
      </c>
      <c r="J85" s="133">
        <v>391.0561797752809</v>
      </c>
      <c r="K85" s="157">
        <v>30.954999999999998</v>
      </c>
      <c r="L85" s="134"/>
      <c r="M85" s="134">
        <v>0</v>
      </c>
      <c r="N85" s="135">
        <v>504.07705119849373</v>
      </c>
      <c r="O85" s="142" t="s">
        <v>347</v>
      </c>
      <c r="P85" s="147" t="s">
        <v>553</v>
      </c>
    </row>
    <row r="86" spans="1:16" s="136" customFormat="1" ht="12">
      <c r="A86" s="140" t="s">
        <v>850</v>
      </c>
      <c r="B86" s="25" t="s">
        <v>851</v>
      </c>
      <c r="C86" s="141">
        <v>348.04</v>
      </c>
      <c r="D86" s="137">
        <v>3</v>
      </c>
      <c r="E86" s="130">
        <v>15.5</v>
      </c>
      <c r="F86" s="131">
        <v>18.754999999999999</v>
      </c>
      <c r="G86" s="147" t="s">
        <v>905</v>
      </c>
      <c r="H86" s="130">
        <v>0</v>
      </c>
      <c r="I86" s="132">
        <v>358.80412371134025</v>
      </c>
      <c r="J86" s="133">
        <v>391.0561797752809</v>
      </c>
      <c r="K86" s="157">
        <v>30.954999999999998</v>
      </c>
      <c r="L86" s="134"/>
      <c r="M86" s="134">
        <v>0</v>
      </c>
      <c r="N86" s="135">
        <v>504.07705119849373</v>
      </c>
      <c r="O86" s="142" t="s">
        <v>347</v>
      </c>
      <c r="P86" s="147" t="s">
        <v>553</v>
      </c>
    </row>
    <row r="87" spans="1:16" s="136" customFormat="1" ht="12">
      <c r="A87" s="140" t="s">
        <v>852</v>
      </c>
      <c r="B87" s="25" t="s">
        <v>853</v>
      </c>
      <c r="C87" s="141">
        <v>348.04</v>
      </c>
      <c r="D87" s="137">
        <v>3</v>
      </c>
      <c r="E87" s="130">
        <v>15.5</v>
      </c>
      <c r="F87" s="131">
        <v>18.754999999999999</v>
      </c>
      <c r="G87" s="147" t="s">
        <v>905</v>
      </c>
      <c r="H87" s="130">
        <v>0</v>
      </c>
      <c r="I87" s="132">
        <v>358.80412371134025</v>
      </c>
      <c r="J87" s="133">
        <v>391.0561797752809</v>
      </c>
      <c r="K87" s="157">
        <v>30.954999999999998</v>
      </c>
      <c r="L87" s="134"/>
      <c r="M87" s="134">
        <v>0</v>
      </c>
      <c r="N87" s="135">
        <v>504.07705119849373</v>
      </c>
      <c r="O87" s="142" t="s">
        <v>347</v>
      </c>
      <c r="P87" s="147" t="s">
        <v>553</v>
      </c>
    </row>
    <row r="88" spans="1:16" s="136" customFormat="1" ht="12">
      <c r="A88" s="140" t="s">
        <v>856</v>
      </c>
      <c r="B88" s="25" t="s">
        <v>857</v>
      </c>
      <c r="C88" s="141">
        <v>609.73</v>
      </c>
      <c r="D88" s="137">
        <v>3</v>
      </c>
      <c r="E88" s="130">
        <v>15.5</v>
      </c>
      <c r="F88" s="131">
        <v>18.754999999999999</v>
      </c>
      <c r="G88" s="147" t="s">
        <v>905</v>
      </c>
      <c r="H88" s="130">
        <v>0</v>
      </c>
      <c r="I88" s="132">
        <v>628.58762886597947</v>
      </c>
      <c r="J88" s="133">
        <v>685.08988764044943</v>
      </c>
      <c r="K88" s="157">
        <v>30.954999999999998</v>
      </c>
      <c r="L88" s="134"/>
      <c r="M88" s="134">
        <v>0</v>
      </c>
      <c r="N88" s="135">
        <v>883.09073792454194</v>
      </c>
      <c r="O88" s="142" t="s">
        <v>347</v>
      </c>
      <c r="P88" s="147" t="s">
        <v>300</v>
      </c>
    </row>
    <row r="89" spans="1:16" s="136" customFormat="1" ht="12">
      <c r="A89" s="140" t="s">
        <v>691</v>
      </c>
      <c r="B89" s="25" t="s">
        <v>692</v>
      </c>
      <c r="C89" s="141">
        <v>8385</v>
      </c>
      <c r="D89" s="137">
        <v>3</v>
      </c>
      <c r="E89" s="130">
        <v>15.5</v>
      </c>
      <c r="F89" s="131">
        <f>E89*1.21</f>
        <v>18.754999999999999</v>
      </c>
      <c r="G89" s="147" t="s">
        <v>905</v>
      </c>
      <c r="H89" s="130">
        <f>(IF(G89='base para costos'!$G$3,'base para costos'!$H$3)+IF(G89='base para costos'!$G$4,'base para costos'!$H$4)+IF(G89='base para costos'!$G$5,'base para costos'!$H$5)+IF(G89='base para costos'!$G$6,'base para costos'!$H$6)+IF(G89='base para costos'!$G$7,'base para costos'!$H$7)+IF(G89='base para costos'!$G$8,'base para costos'!$H$8)+IF(G89='base para costos'!$G$9,'base para costos'!$H$9)+IF(G89='base para costos'!$G$10,'base para costos'!$H$10)+IF(G89='base para costos'!$G$11,'base para costos'!$H$11))</f>
        <v>0</v>
      </c>
      <c r="I89" s="132">
        <f>(C89/(('base para costos'!$J$3-D89)/100))</f>
        <v>8644.3298969072166</v>
      </c>
      <c r="J89" s="133">
        <f>(C89/(('base para costos'!$J$3-D89)/100-(0.08)))</f>
        <v>9421.348314606741</v>
      </c>
      <c r="K89" s="157">
        <f>(D89+8+1.2)+(F89+H89)</f>
        <v>30.954999999999998</v>
      </c>
      <c r="L89" s="134"/>
      <c r="M89" s="134">
        <f>L89*1.21</f>
        <v>0</v>
      </c>
      <c r="N89" s="135">
        <f>C89/((100-K89)/100)+M89</f>
        <v>12144.253747555942</v>
      </c>
      <c r="O89" s="142" t="s">
        <v>693</v>
      </c>
      <c r="P89" s="147" t="s">
        <v>300</v>
      </c>
    </row>
    <row r="90" spans="1:16" s="136" customFormat="1" ht="12">
      <c r="A90" s="140" t="s">
        <v>696</v>
      </c>
      <c r="B90" s="25" t="s">
        <v>697</v>
      </c>
      <c r="C90" s="141">
        <v>8125</v>
      </c>
      <c r="D90" s="137">
        <v>3</v>
      </c>
      <c r="E90" s="130">
        <v>15.5</v>
      </c>
      <c r="F90" s="131">
        <f>E90*1.21</f>
        <v>18.754999999999999</v>
      </c>
      <c r="G90" s="147" t="s">
        <v>905</v>
      </c>
      <c r="H90" s="130">
        <f>(IF(G90='base para costos'!$G$3,'base para costos'!$H$3)+IF(G90='base para costos'!$G$4,'base para costos'!$H$4)+IF(G90='base para costos'!$G$5,'base para costos'!$H$5)+IF(G90='base para costos'!$G$6,'base para costos'!$H$6)+IF(G90='base para costos'!$G$7,'base para costos'!$H$7)+IF(G90='base para costos'!$G$8,'base para costos'!$H$8)+IF(G90='base para costos'!$G$9,'base para costos'!$H$9)+IF(G90='base para costos'!$G$10,'base para costos'!$H$10)+IF(G90='base para costos'!$G$11,'base para costos'!$H$11))</f>
        <v>0</v>
      </c>
      <c r="I90" s="132">
        <f>(C90/(('base para costos'!$J$3-D90)/100))</f>
        <v>8376.2886597938141</v>
      </c>
      <c r="J90" s="133">
        <f>(C90/(('base para costos'!$J$3-D90)/100-(0.08)))</f>
        <v>9129.213483146068</v>
      </c>
      <c r="K90" s="157">
        <f>(D90+8+1.2)+(F90+H90)</f>
        <v>30.954999999999998</v>
      </c>
      <c r="L90" s="134"/>
      <c r="M90" s="134">
        <f>L90*1.21</f>
        <v>0</v>
      </c>
      <c r="N90" s="135">
        <f>C90/((100-K90)/100)+M90</f>
        <v>11767.687739879788</v>
      </c>
      <c r="O90" s="142" t="s">
        <v>148</v>
      </c>
      <c r="P90" s="147" t="s">
        <v>147</v>
      </c>
    </row>
    <row r="91" spans="1:16" s="136" customFormat="1" ht="12">
      <c r="A91" s="140" t="s">
        <v>736</v>
      </c>
      <c r="B91" s="25" t="s">
        <v>737</v>
      </c>
      <c r="C91" s="141">
        <v>6050</v>
      </c>
      <c r="D91" s="137">
        <v>3</v>
      </c>
      <c r="E91" s="130">
        <v>15.5</v>
      </c>
      <c r="F91" s="131">
        <f>E91*1.21</f>
        <v>18.754999999999999</v>
      </c>
      <c r="G91" s="147" t="s">
        <v>905</v>
      </c>
      <c r="H91" s="130">
        <f>(IF(G91='base para costos'!$G$3,'base para costos'!$H$3)+IF(G91='base para costos'!$G$4,'base para costos'!$H$4)+IF(G91='base para costos'!$G$5,'base para costos'!$H$5)+IF(G91='base para costos'!$G$6,'base para costos'!$H$6)+IF(G91='base para costos'!$G$7,'base para costos'!$H$7)+IF(G91='base para costos'!$G$8,'base para costos'!$H$8)+IF(G91='base para costos'!$G$9,'base para costos'!$H$9)+IF(G91='base para costos'!$G$10,'base para costos'!$H$10)+IF(G91='base para costos'!$G$11,'base para costos'!$H$11))</f>
        <v>0</v>
      </c>
      <c r="I91" s="132">
        <f>(C91/(('base para costos'!$J$3-D91)/100))</f>
        <v>6237.1134020618556</v>
      </c>
      <c r="J91" s="133">
        <f>(C91/(('base para costos'!$J$3-D91)/100-(0.08)))</f>
        <v>6797.7528089887637</v>
      </c>
      <c r="K91" s="157">
        <f>(D91+8+1.2)+(F91+H91)</f>
        <v>30.954999999999998</v>
      </c>
      <c r="L91" s="134"/>
      <c r="M91" s="134">
        <f>L91*1.21</f>
        <v>0</v>
      </c>
      <c r="N91" s="135">
        <f>C91/((100-K91)/100)+M91</f>
        <v>8762.4013324643347</v>
      </c>
      <c r="O91" s="142" t="s">
        <v>148</v>
      </c>
      <c r="P91" s="147" t="s">
        <v>300</v>
      </c>
    </row>
    <row r="92" spans="1:16" s="136" customFormat="1" ht="12">
      <c r="A92" s="140" t="s">
        <v>756</v>
      </c>
      <c r="B92" s="25" t="s">
        <v>757</v>
      </c>
      <c r="C92" s="141">
        <v>5491.03</v>
      </c>
      <c r="D92" s="137">
        <v>3</v>
      </c>
      <c r="E92" s="130">
        <v>15.5</v>
      </c>
      <c r="F92" s="131">
        <f>E92*1.21</f>
        <v>18.754999999999999</v>
      </c>
      <c r="G92" s="147" t="s">
        <v>905</v>
      </c>
      <c r="H92" s="130">
        <f>(IF(G92='base para costos'!$G$3,'base para costos'!$H$3)+IF(G92='base para costos'!$G$4,'base para costos'!$H$4)+IF(G92='base para costos'!$G$5,'base para costos'!$H$5)+IF(G92='base para costos'!$G$6,'base para costos'!$H$6)+IF(G92='base para costos'!$G$7,'base para costos'!$H$7)+IF(G92='base para costos'!$G$8,'base para costos'!$H$8)+IF(G92='base para costos'!$G$9,'base para costos'!$H$9)+IF(G92='base para costos'!$G$10,'base para costos'!$H$10)+IF(G92='base para costos'!$G$11,'base para costos'!$H$11))</f>
        <v>0</v>
      </c>
      <c r="I92" s="132">
        <f>(C92/(('base para costos'!$J$3-D92)/100))</f>
        <v>5660.855670103093</v>
      </c>
      <c r="J92" s="133">
        <f>(C92/(('base para costos'!$J$3-D92)/100-(0.08)))</f>
        <v>6169.696629213483</v>
      </c>
      <c r="K92" s="157">
        <f>(D92+8+1.2)+(F92+H92)</f>
        <v>30.954999999999998</v>
      </c>
      <c r="L92" s="134"/>
      <c r="M92" s="134">
        <f>L92*1.21</f>
        <v>0</v>
      </c>
      <c r="N92" s="135">
        <f>C92/((100-K92)/100)+M92</f>
        <v>7952.8278658845675</v>
      </c>
      <c r="O92" s="142" t="s">
        <v>148</v>
      </c>
      <c r="P92" s="147" t="s">
        <v>300</v>
      </c>
    </row>
    <row r="231" spans="1:16" s="136" customFormat="1" ht="12">
      <c r="A231" s="140" t="s">
        <v>863</v>
      </c>
      <c r="B231" s="25" t="s">
        <v>864</v>
      </c>
      <c r="C231" s="141">
        <v>147.91999999999999</v>
      </c>
      <c r="D231" s="137">
        <v>3</v>
      </c>
      <c r="E231" s="130">
        <v>15.5</v>
      </c>
      <c r="F231" s="131">
        <f>E231*1.21</f>
        <v>18.754999999999999</v>
      </c>
      <c r="G231" s="147" t="s">
        <v>905</v>
      </c>
      <c r="H231" s="130">
        <f>(IF(G231='base para costos'!$G$3,'base para costos'!$H$3)+IF(G231='base para costos'!$G$4,'base para costos'!$H$4)+IF(G231='base para costos'!$G$5,'base para costos'!$H$5)+IF(G231='base para costos'!$G$6,'base para costos'!$H$6)+IF(G231='base para costos'!$G$7,'base para costos'!$H$7)+IF(G231='base para costos'!$G$8,'base para costos'!$H$8)+IF(G231='base para costos'!$G$9,'base para costos'!$H$9)+IF(G231='base para costos'!$G$10,'base para costos'!$H$10)+IF(G231='base para costos'!$G$11,'base para costos'!$H$11))</f>
        <v>0</v>
      </c>
      <c r="I231" s="132">
        <f>(C231/(('base para costos'!$J$3-D231)/100))</f>
        <v>152.49484536082474</v>
      </c>
      <c r="J231" s="133">
        <f>(C231/(('base para costos'!$J$3-D231)/100-(0.08)))</f>
        <v>166.20224719101122</v>
      </c>
      <c r="K231" s="157">
        <f>(D231+8+1.2)+(F231+H231)</f>
        <v>30.954999999999998</v>
      </c>
      <c r="L231" s="134"/>
      <c r="M231" s="134">
        <f>L231*1.21</f>
        <v>0</v>
      </c>
      <c r="N231" s="135">
        <f>C231/((100-K231)/100)+M231</f>
        <v>214.23709175175608</v>
      </c>
      <c r="O231" s="142" t="s">
        <v>148</v>
      </c>
      <c r="P231" s="147" t="s">
        <v>553</v>
      </c>
    </row>
    <row r="234" spans="1:16" s="136" customFormat="1" ht="12">
      <c r="A234" s="140" t="s">
        <v>869</v>
      </c>
      <c r="B234" s="25" t="s">
        <v>870</v>
      </c>
      <c r="C234" s="141">
        <v>425.86</v>
      </c>
      <c r="D234" s="137">
        <v>3</v>
      </c>
      <c r="E234" s="130">
        <v>15.5</v>
      </c>
      <c r="F234" s="131">
        <f t="shared" ref="F234:F240" si="4">E234*1.21</f>
        <v>18.754999999999999</v>
      </c>
      <c r="G234" s="147" t="s">
        <v>905</v>
      </c>
      <c r="H234" s="130">
        <f>(IF(G234='base para costos'!$G$3,'base para costos'!$H$3)+IF(G234='base para costos'!$G$4,'base para costos'!$H$4)+IF(G234='base para costos'!$G$5,'base para costos'!$H$5)+IF(G234='base para costos'!$G$6,'base para costos'!$H$6)+IF(G234='base para costos'!$G$7,'base para costos'!$H$7)+IF(G234='base para costos'!$G$8,'base para costos'!$H$8)+IF(G234='base para costos'!$G$9,'base para costos'!$H$9)+IF(G234='base para costos'!$G$10,'base para costos'!$H$10)+IF(G234='base para costos'!$G$11,'base para costos'!$H$11))</f>
        <v>0</v>
      </c>
      <c r="I234" s="132">
        <f>(C234/(('base para costos'!$J$3-D234)/100))</f>
        <v>439.03092783505156</v>
      </c>
      <c r="J234" s="133">
        <f>(C234/(('base para costos'!$J$3-D234)/100-(0.08)))</f>
        <v>478.49438202247194</v>
      </c>
      <c r="K234" s="157">
        <f t="shared" ref="K234:K240" si="5">(D234+8+1.2)+(F234+H234)</f>
        <v>30.954999999999998</v>
      </c>
      <c r="L234" s="134"/>
      <c r="M234" s="134">
        <f t="shared" ref="M234:M240" si="6">L234*1.21</f>
        <v>0</v>
      </c>
      <c r="N234" s="135">
        <f t="shared" ref="N234:N240" si="7">C234/((100-K234)/100)+M234</f>
        <v>616.7861539575639</v>
      </c>
      <c r="O234" s="142" t="s">
        <v>148</v>
      </c>
      <c r="P234" s="147" t="s">
        <v>300</v>
      </c>
    </row>
    <row r="235" spans="1:16" s="136" customFormat="1" ht="12">
      <c r="A235" s="140" t="s">
        <v>871</v>
      </c>
      <c r="B235" s="25" t="s">
        <v>872</v>
      </c>
      <c r="C235" s="141">
        <v>756.03</v>
      </c>
      <c r="D235" s="137">
        <v>3</v>
      </c>
      <c r="E235" s="130">
        <v>15.5</v>
      </c>
      <c r="F235" s="131">
        <f t="shared" si="4"/>
        <v>18.754999999999999</v>
      </c>
      <c r="G235" s="147" t="s">
        <v>905</v>
      </c>
      <c r="H235" s="130">
        <f>(IF(G235='base para costos'!$G$3,'base para costos'!$H$3)+IF(G235='base para costos'!$G$4,'base para costos'!$H$4)+IF(G235='base para costos'!$G$5,'base para costos'!$H$5)+IF(G235='base para costos'!$G$6,'base para costos'!$H$6)+IF(G235='base para costos'!$G$7,'base para costos'!$H$7)+IF(G235='base para costos'!$G$8,'base para costos'!$H$8)+IF(G235='base para costos'!$G$9,'base para costos'!$H$9)+IF(G235='base para costos'!$G$10,'base para costos'!$H$10)+IF(G235='base para costos'!$G$11,'base para costos'!$H$11))</f>
        <v>0</v>
      </c>
      <c r="I235" s="132">
        <f>(C235/(('base para costos'!$J$3-D235)/100))</f>
        <v>779.41237113402065</v>
      </c>
      <c r="J235" s="133">
        <f>(C235/(('base para costos'!$J$3-D235)/100-(0.08)))</f>
        <v>849.47191011235952</v>
      </c>
      <c r="K235" s="157">
        <f t="shared" si="5"/>
        <v>30.954999999999998</v>
      </c>
      <c r="L235" s="134"/>
      <c r="M235" s="134">
        <f t="shared" si="6"/>
        <v>0</v>
      </c>
      <c r="N235" s="135">
        <f t="shared" si="7"/>
        <v>1094.9815337823159</v>
      </c>
      <c r="O235" s="142" t="s">
        <v>148</v>
      </c>
      <c r="P235" s="147" t="s">
        <v>147</v>
      </c>
    </row>
    <row r="236" spans="1:16" s="136" customFormat="1" ht="12">
      <c r="A236" s="140" t="s">
        <v>873</v>
      </c>
      <c r="B236" s="25" t="s">
        <v>874</v>
      </c>
      <c r="C236" s="141">
        <v>655.92</v>
      </c>
      <c r="D236" s="137">
        <v>3</v>
      </c>
      <c r="E236" s="130">
        <v>15.5</v>
      </c>
      <c r="F236" s="131">
        <f t="shared" si="4"/>
        <v>18.754999999999999</v>
      </c>
      <c r="G236" s="147" t="s">
        <v>905</v>
      </c>
      <c r="H236" s="130">
        <f>(IF(G236='base para costos'!$G$3,'base para costos'!$H$3)+IF(G236='base para costos'!$G$4,'base para costos'!$H$4)+IF(G236='base para costos'!$G$5,'base para costos'!$H$5)+IF(G236='base para costos'!$G$6,'base para costos'!$H$6)+IF(G236='base para costos'!$G$7,'base para costos'!$H$7)+IF(G236='base para costos'!$G$8,'base para costos'!$H$8)+IF(G236='base para costos'!$G$9,'base para costos'!$H$9)+IF(G236='base para costos'!$G$10,'base para costos'!$H$10)+IF(G236='base para costos'!$G$11,'base para costos'!$H$11))</f>
        <v>0</v>
      </c>
      <c r="I236" s="132">
        <f>(C236/(('base para costos'!$J$3-D236)/100))</f>
        <v>676.20618556701027</v>
      </c>
      <c r="J236" s="133">
        <f>(C236/(('base para costos'!$J$3-D236)/100-(0.08)))</f>
        <v>736.98876404494376</v>
      </c>
      <c r="K236" s="157">
        <f t="shared" si="5"/>
        <v>30.954999999999998</v>
      </c>
      <c r="L236" s="134"/>
      <c r="M236" s="134">
        <f t="shared" si="6"/>
        <v>0</v>
      </c>
      <c r="N236" s="135">
        <f t="shared" si="7"/>
        <v>949.98913751900932</v>
      </c>
      <c r="O236" s="142" t="s">
        <v>148</v>
      </c>
      <c r="P236" s="147" t="s">
        <v>300</v>
      </c>
    </row>
    <row r="237" spans="1:16" s="136" customFormat="1" ht="12">
      <c r="A237" s="140" t="s">
        <v>875</v>
      </c>
      <c r="B237" s="25" t="s">
        <v>876</v>
      </c>
      <c r="C237" s="141">
        <v>153.86000000000001</v>
      </c>
      <c r="D237" s="137">
        <v>3</v>
      </c>
      <c r="E237" s="130">
        <v>15.5</v>
      </c>
      <c r="F237" s="131">
        <f t="shared" si="4"/>
        <v>18.754999999999999</v>
      </c>
      <c r="G237" s="147" t="s">
        <v>905</v>
      </c>
      <c r="H237" s="130">
        <f>(IF(G237='base para costos'!$G$3,'base para costos'!$H$3)+IF(G237='base para costos'!$G$4,'base para costos'!$H$4)+IF(G237='base para costos'!$G$5,'base para costos'!$H$5)+IF(G237='base para costos'!$G$6,'base para costos'!$H$6)+IF(G237='base para costos'!$G$7,'base para costos'!$H$7)+IF(G237='base para costos'!$G$8,'base para costos'!$H$8)+IF(G237='base para costos'!$G$9,'base para costos'!$H$9)+IF(G237='base para costos'!$G$10,'base para costos'!$H$10)+IF(G237='base para costos'!$G$11,'base para costos'!$H$11))</f>
        <v>0</v>
      </c>
      <c r="I237" s="132">
        <f>(C237/(('base para costos'!$J$3-D237)/100))</f>
        <v>158.61855670103094</v>
      </c>
      <c r="J237" s="133">
        <f>(C237/(('base para costos'!$J$3-D237)/100-(0.08)))</f>
        <v>172.87640449438203</v>
      </c>
      <c r="K237" s="157">
        <f t="shared" si="5"/>
        <v>30.954999999999998</v>
      </c>
      <c r="L237" s="134"/>
      <c r="M237" s="134">
        <f t="shared" si="6"/>
        <v>0</v>
      </c>
      <c r="N237" s="135">
        <f t="shared" si="7"/>
        <v>222.84017669635747</v>
      </c>
      <c r="O237" s="142" t="s">
        <v>148</v>
      </c>
      <c r="P237" s="147" t="s">
        <v>553</v>
      </c>
    </row>
    <row r="238" spans="1:16" s="136" customFormat="1" ht="12">
      <c r="A238" s="140" t="s">
        <v>877</v>
      </c>
      <c r="B238" s="25" t="s">
        <v>878</v>
      </c>
      <c r="C238" s="141">
        <v>609.73</v>
      </c>
      <c r="D238" s="137">
        <v>3</v>
      </c>
      <c r="E238" s="130">
        <v>15.5</v>
      </c>
      <c r="F238" s="131">
        <f t="shared" si="4"/>
        <v>18.754999999999999</v>
      </c>
      <c r="G238" s="147" t="s">
        <v>905</v>
      </c>
      <c r="H238" s="130">
        <f>(IF(G238='base para costos'!$G$3,'base para costos'!$H$3)+IF(G238='base para costos'!$G$4,'base para costos'!$H$4)+IF(G238='base para costos'!$G$5,'base para costos'!$H$5)+IF(G238='base para costos'!$G$6,'base para costos'!$H$6)+IF(G238='base para costos'!$G$7,'base para costos'!$H$7)+IF(G238='base para costos'!$G$8,'base para costos'!$H$8)+IF(G238='base para costos'!$G$9,'base para costos'!$H$9)+IF(G238='base para costos'!$G$10,'base para costos'!$H$10)+IF(G238='base para costos'!$G$11,'base para costos'!$H$11))</f>
        <v>0</v>
      </c>
      <c r="I238" s="132">
        <f>(C238/(('base para costos'!$J$3-D238)/100))</f>
        <v>628.58762886597947</v>
      </c>
      <c r="J238" s="133">
        <f>(C238/(('base para costos'!$J$3-D238)/100-(0.08)))</f>
        <v>685.08988764044943</v>
      </c>
      <c r="K238" s="157">
        <f t="shared" si="5"/>
        <v>30.954999999999998</v>
      </c>
      <c r="L238" s="134"/>
      <c r="M238" s="134">
        <f t="shared" si="6"/>
        <v>0</v>
      </c>
      <c r="N238" s="135">
        <f t="shared" si="7"/>
        <v>883.09073792454194</v>
      </c>
      <c r="O238" s="142" t="s">
        <v>347</v>
      </c>
      <c r="P238" s="147" t="s">
        <v>300</v>
      </c>
    </row>
    <row r="239" spans="1:16" s="136" customFormat="1" ht="12">
      <c r="A239" s="140" t="s">
        <v>890</v>
      </c>
      <c r="B239" s="25" t="s">
        <v>891</v>
      </c>
      <c r="C239" s="141">
        <v>154.81</v>
      </c>
      <c r="D239" s="137">
        <v>10</v>
      </c>
      <c r="E239" s="130">
        <v>15.5</v>
      </c>
      <c r="F239" s="131">
        <f t="shared" si="4"/>
        <v>18.754999999999999</v>
      </c>
      <c r="G239" s="147" t="s">
        <v>905</v>
      </c>
      <c r="H239" s="130">
        <f>(IF(G239='base para costos'!$G$3,'base para costos'!$H$3)+IF(G239='base para costos'!$G$4,'base para costos'!$H$4)+IF(G239='base para costos'!$G$5,'base para costos'!$H$5)+IF(G239='base para costos'!$G$6,'base para costos'!$H$6)+IF(G239='base para costos'!$G$7,'base para costos'!$H$7)+IF(G239='base para costos'!$G$8,'base para costos'!$H$8)+IF(G239='base para costos'!$G$9,'base para costos'!$H$9)+IF(G239='base para costos'!$G$10,'base para costos'!$H$10)+IF(G239='base para costos'!$G$11,'base para costos'!$H$11))</f>
        <v>0</v>
      </c>
      <c r="I239" s="132">
        <f>(C239/(('base para costos'!$J$3-D239)/100))</f>
        <v>172.01111111111112</v>
      </c>
      <c r="J239" s="133">
        <f>(C239/(('base para costos'!$J$3-D239)/100-(0.08)))</f>
        <v>188.79268292682926</v>
      </c>
      <c r="K239" s="157">
        <f t="shared" si="5"/>
        <v>37.954999999999998</v>
      </c>
      <c r="L239" s="134"/>
      <c r="M239" s="134">
        <f t="shared" si="6"/>
        <v>0</v>
      </c>
      <c r="N239" s="135">
        <f t="shared" si="7"/>
        <v>249.51245064066401</v>
      </c>
      <c r="O239" s="142" t="s">
        <v>148</v>
      </c>
      <c r="P239" s="147" t="s">
        <v>553</v>
      </c>
    </row>
    <row r="240" spans="1:16" s="136" customFormat="1" ht="12">
      <c r="A240" s="140" t="s">
        <v>892</v>
      </c>
      <c r="B240" s="25" t="s">
        <v>893</v>
      </c>
      <c r="C240" s="141">
        <v>118.19</v>
      </c>
      <c r="D240" s="137">
        <v>3</v>
      </c>
      <c r="E240" s="130">
        <v>15.5</v>
      </c>
      <c r="F240" s="131">
        <f t="shared" si="4"/>
        <v>18.754999999999999</v>
      </c>
      <c r="G240" s="147" t="s">
        <v>905</v>
      </c>
      <c r="H240" s="130">
        <f>(IF(G240='base para costos'!$G$3,'base para costos'!$H$3)+IF(G240='base para costos'!$G$4,'base para costos'!$H$4)+IF(G240='base para costos'!$G$5,'base para costos'!$H$5)+IF(G240='base para costos'!$G$6,'base para costos'!$H$6)+IF(G240='base para costos'!$G$7,'base para costos'!$H$7)+IF(G240='base para costos'!$G$8,'base para costos'!$H$8)+IF(G240='base para costos'!$G$9,'base para costos'!$H$9)+IF(G240='base para costos'!$G$10,'base para costos'!$H$10)+IF(G240='base para costos'!$G$11,'base para costos'!$H$11))</f>
        <v>0</v>
      </c>
      <c r="I240" s="132">
        <f>(C240/(('base para costos'!$J$3-D240)/100))</f>
        <v>121.84536082474227</v>
      </c>
      <c r="J240" s="133">
        <f>(C240/(('base para costos'!$J$3-D240)/100-(0.08)))</f>
        <v>132.79775280898875</v>
      </c>
      <c r="K240" s="157">
        <f t="shared" si="5"/>
        <v>30.954999999999998</v>
      </c>
      <c r="L240" s="134"/>
      <c r="M240" s="134">
        <f t="shared" si="6"/>
        <v>0</v>
      </c>
      <c r="N240" s="135">
        <f t="shared" ca="1" si="7"/>
        <v>171.17821710478674</v>
      </c>
      <c r="O240" s="142" t="s">
        <v>148</v>
      </c>
      <c r="P240" s="147" t="s">
        <v>553</v>
      </c>
    </row>
  </sheetData>
  <dataValidations count="1">
    <dataValidation type="list" allowBlank="1" showInputMessage="1" showErrorMessage="1" sqref="G234:G240 G6:G92 G231">
      <formula1>$G$3:$G$11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11"/>
  <sheetViews>
    <sheetView workbookViewId="0">
      <selection sqref="A1:O207"/>
    </sheetView>
  </sheetViews>
  <sheetFormatPr baseColWidth="10" defaultRowHeight="11.4"/>
  <cols>
    <col min="1" max="2" width="11.5546875" style="330"/>
    <col min="3" max="3" width="64" style="330" customWidth="1"/>
    <col min="4" max="6" width="9.109375" style="187"/>
    <col min="7" max="8" width="9.109375" style="392"/>
    <col min="9" max="9" width="12.33203125" style="292" bestFit="1" customWidth="1"/>
    <col min="10" max="11" width="24.88671875" style="292" bestFit="1" customWidth="1"/>
    <col min="12" max="12" width="9.109375" style="330"/>
    <col min="13" max="15" width="0" style="330" hidden="1" customWidth="1"/>
    <col min="16" max="16384" width="11.5546875" style="330"/>
  </cols>
  <sheetData>
    <row r="1" spans="2:22" s="331" customFormat="1" ht="17.399999999999999">
      <c r="B1" s="462"/>
      <c r="C1" s="463"/>
      <c r="D1" s="463"/>
      <c r="E1" s="464"/>
      <c r="F1" s="464"/>
      <c r="G1" s="463"/>
      <c r="H1" s="463"/>
      <c r="I1" s="465"/>
      <c r="J1" s="465">
        <v>2167615598.46</v>
      </c>
      <c r="K1" s="465">
        <v>614007768302.74048</v>
      </c>
      <c r="L1" s="466"/>
      <c r="M1" s="450"/>
      <c r="N1" s="450"/>
      <c r="O1" s="450"/>
      <c r="P1" s="430"/>
      <c r="Q1" s="430"/>
      <c r="R1" s="430"/>
      <c r="S1" s="430"/>
      <c r="T1" s="430"/>
      <c r="U1" s="430"/>
      <c r="V1" s="431"/>
    </row>
    <row r="2" spans="2:22" ht="14.4">
      <c r="B2" s="467" t="s">
        <v>0</v>
      </c>
      <c r="C2" s="468" t="s">
        <v>1</v>
      </c>
      <c r="D2" s="468" t="s">
        <v>1302</v>
      </c>
      <c r="E2" s="469" t="s">
        <v>925</v>
      </c>
      <c r="F2" s="469" t="s">
        <v>926</v>
      </c>
      <c r="G2" s="468" t="s">
        <v>927</v>
      </c>
      <c r="H2" s="468" t="s">
        <v>928</v>
      </c>
      <c r="I2" s="470" t="s">
        <v>929</v>
      </c>
      <c r="J2" s="470" t="s">
        <v>930</v>
      </c>
      <c r="K2" s="470" t="s">
        <v>931</v>
      </c>
      <c r="L2" s="471" t="s">
        <v>3</v>
      </c>
      <c r="M2" s="451" t="s">
        <v>1096</v>
      </c>
      <c r="N2" s="451" t="s">
        <v>2</v>
      </c>
      <c r="O2" s="451" t="s">
        <v>1357</v>
      </c>
      <c r="P2" s="426"/>
      <c r="Q2" s="426"/>
      <c r="R2" s="426"/>
      <c r="S2" s="426"/>
      <c r="T2" s="426"/>
      <c r="U2" s="426"/>
      <c r="V2" s="427"/>
    </row>
    <row r="3" spans="2:22" ht="14.4">
      <c r="B3" s="452" t="s">
        <v>1359</v>
      </c>
      <c r="C3" s="453" t="s">
        <v>1520</v>
      </c>
      <c r="D3" s="453" t="s">
        <v>10</v>
      </c>
      <c r="E3" s="454">
        <v>0.14701499999999998</v>
      </c>
      <c r="F3" s="454">
        <v>0.32669999999999999</v>
      </c>
      <c r="G3" s="453">
        <v>705</v>
      </c>
      <c r="H3" s="453">
        <v>717</v>
      </c>
      <c r="I3" s="455">
        <v>186991</v>
      </c>
      <c r="J3" s="455">
        <v>131828655</v>
      </c>
      <c r="K3" s="455">
        <v>94521145635</v>
      </c>
      <c r="L3" s="456" t="s">
        <v>1366</v>
      </c>
      <c r="M3" s="451">
        <v>9943</v>
      </c>
      <c r="N3" s="451" t="s">
        <v>1304</v>
      </c>
      <c r="O3" s="451">
        <v>21</v>
      </c>
      <c r="P3" s="426"/>
      <c r="Q3" s="426"/>
      <c r="R3" s="426"/>
      <c r="S3" s="426"/>
      <c r="T3" s="426"/>
      <c r="U3" s="426"/>
      <c r="V3" s="427"/>
    </row>
    <row r="4" spans="2:22" ht="14.4">
      <c r="B4" s="452" t="s">
        <v>1175</v>
      </c>
      <c r="C4" s="453" t="s">
        <v>1176</v>
      </c>
      <c r="D4" s="453" t="s">
        <v>6</v>
      </c>
      <c r="E4" s="454">
        <v>0.14701499999999998</v>
      </c>
      <c r="F4" s="454">
        <v>0.32669999999999999</v>
      </c>
      <c r="G4" s="453">
        <v>412</v>
      </c>
      <c r="H4" s="453">
        <v>412</v>
      </c>
      <c r="I4" s="455">
        <v>505000</v>
      </c>
      <c r="J4" s="455">
        <v>208060000</v>
      </c>
      <c r="K4" s="455">
        <v>85720720000</v>
      </c>
      <c r="L4" s="456" t="s">
        <v>7</v>
      </c>
      <c r="M4" s="451">
        <v>9837</v>
      </c>
      <c r="N4" s="451" t="s">
        <v>1303</v>
      </c>
      <c r="O4" s="451">
        <v>21</v>
      </c>
      <c r="P4" s="426"/>
      <c r="Q4" s="426"/>
      <c r="R4" s="426"/>
      <c r="S4" s="426"/>
      <c r="T4" s="426"/>
      <c r="U4" s="426"/>
      <c r="V4" s="427"/>
    </row>
    <row r="5" spans="2:22" ht="14.4">
      <c r="B5" s="452" t="s">
        <v>1182</v>
      </c>
      <c r="C5" s="453" t="s">
        <v>1181</v>
      </c>
      <c r="D5" s="453" t="s">
        <v>6</v>
      </c>
      <c r="E5" s="454">
        <v>0.14701499999999998</v>
      </c>
      <c r="F5" s="454">
        <v>0.32669999999999999</v>
      </c>
      <c r="G5" s="453">
        <v>388</v>
      </c>
      <c r="H5" s="453">
        <v>388</v>
      </c>
      <c r="I5" s="455">
        <v>483500</v>
      </c>
      <c r="J5" s="455">
        <v>187598000</v>
      </c>
      <c r="K5" s="455">
        <v>72788024000</v>
      </c>
      <c r="L5" s="456" t="s">
        <v>7</v>
      </c>
      <c r="M5" s="451">
        <v>9839</v>
      </c>
      <c r="N5" s="451" t="s">
        <v>1303</v>
      </c>
      <c r="O5" s="451">
        <v>21</v>
      </c>
      <c r="P5" s="426"/>
      <c r="Q5" s="426"/>
      <c r="R5" s="426"/>
      <c r="S5" s="426"/>
      <c r="T5" s="426"/>
      <c r="U5" s="426"/>
      <c r="V5" s="427"/>
    </row>
    <row r="6" spans="2:22" ht="14.4">
      <c r="B6" s="452" t="s">
        <v>1236</v>
      </c>
      <c r="C6" s="453" t="s">
        <v>1235</v>
      </c>
      <c r="D6" s="453" t="s">
        <v>14</v>
      </c>
      <c r="E6" s="454">
        <v>0.17121499999999998</v>
      </c>
      <c r="F6" s="454">
        <v>0.35089999999999999</v>
      </c>
      <c r="G6" s="453">
        <v>301</v>
      </c>
      <c r="H6" s="453">
        <v>350</v>
      </c>
      <c r="I6" s="455">
        <v>499990</v>
      </c>
      <c r="J6" s="455">
        <v>150496990</v>
      </c>
      <c r="K6" s="455">
        <v>52673946500</v>
      </c>
      <c r="L6" s="456" t="s">
        <v>35</v>
      </c>
      <c r="M6" s="451">
        <v>9866</v>
      </c>
      <c r="N6" s="451" t="s">
        <v>1303</v>
      </c>
      <c r="O6" s="451">
        <v>21</v>
      </c>
      <c r="P6" s="426"/>
      <c r="Q6" s="426"/>
      <c r="R6" s="426"/>
      <c r="S6" s="426"/>
      <c r="T6" s="426"/>
      <c r="U6" s="426"/>
      <c r="V6" s="427"/>
    </row>
    <row r="7" spans="2:22" ht="14.4">
      <c r="B7" s="452" t="s">
        <v>1167</v>
      </c>
      <c r="C7" s="453" t="s">
        <v>1168</v>
      </c>
      <c r="D7" s="453" t="s">
        <v>10</v>
      </c>
      <c r="E7" s="454">
        <v>0.14701499999999998</v>
      </c>
      <c r="F7" s="454">
        <v>0.32669999999999999</v>
      </c>
      <c r="G7" s="453">
        <v>432</v>
      </c>
      <c r="H7" s="453">
        <v>442</v>
      </c>
      <c r="I7" s="455">
        <v>247200</v>
      </c>
      <c r="J7" s="455">
        <v>106790400</v>
      </c>
      <c r="K7" s="455">
        <v>47201356800</v>
      </c>
      <c r="L7" s="456" t="s">
        <v>11</v>
      </c>
      <c r="M7" s="451">
        <v>8260</v>
      </c>
      <c r="N7" s="451" t="s">
        <v>1304</v>
      </c>
      <c r="O7" s="451">
        <v>21</v>
      </c>
      <c r="P7" s="426"/>
      <c r="Q7" s="426"/>
      <c r="R7" s="426"/>
      <c r="S7" s="426"/>
      <c r="T7" s="426"/>
      <c r="U7" s="426"/>
      <c r="V7" s="427"/>
    </row>
    <row r="8" spans="2:22" ht="14.4">
      <c r="B8" s="452" t="s">
        <v>1028</v>
      </c>
      <c r="C8" s="453" t="s">
        <v>1293</v>
      </c>
      <c r="D8" s="453" t="s">
        <v>6</v>
      </c>
      <c r="E8" s="454">
        <v>0.14701499999999998</v>
      </c>
      <c r="F8" s="454">
        <v>0.32669999999999999</v>
      </c>
      <c r="G8" s="453">
        <v>268</v>
      </c>
      <c r="H8" s="453">
        <v>290</v>
      </c>
      <c r="I8" s="455">
        <v>483500</v>
      </c>
      <c r="J8" s="455">
        <v>129578000</v>
      </c>
      <c r="K8" s="455">
        <v>37577620000</v>
      </c>
      <c r="L8" s="456" t="s">
        <v>7</v>
      </c>
      <c r="M8" s="451">
        <v>2820</v>
      </c>
      <c r="N8" s="451" t="s">
        <v>1303</v>
      </c>
      <c r="O8" s="451">
        <v>21</v>
      </c>
      <c r="P8" s="426"/>
      <c r="Q8" s="426"/>
      <c r="R8" s="426"/>
      <c r="S8" s="426"/>
      <c r="T8" s="426"/>
      <c r="U8" s="426"/>
      <c r="V8" s="427"/>
    </row>
    <row r="9" spans="2:22" ht="14.4">
      <c r="B9" s="452" t="s">
        <v>1347</v>
      </c>
      <c r="C9" s="453" t="s">
        <v>1348</v>
      </c>
      <c r="D9" s="453" t="s">
        <v>14</v>
      </c>
      <c r="E9" s="454">
        <v>0.17121499999999998</v>
      </c>
      <c r="F9" s="454">
        <v>0.35089999999999999</v>
      </c>
      <c r="G9" s="453">
        <v>283</v>
      </c>
      <c r="H9" s="453">
        <v>289</v>
      </c>
      <c r="I9" s="455">
        <v>429990</v>
      </c>
      <c r="J9" s="455">
        <v>121687170</v>
      </c>
      <c r="K9" s="455">
        <v>35167592130</v>
      </c>
      <c r="L9" s="456" t="s">
        <v>35</v>
      </c>
      <c r="M9" s="451">
        <v>9843</v>
      </c>
      <c r="N9" s="451" t="s">
        <v>1303</v>
      </c>
      <c r="O9" s="451">
        <v>21</v>
      </c>
      <c r="P9" s="426"/>
      <c r="Q9" s="426"/>
      <c r="R9" s="426"/>
      <c r="S9" s="426"/>
      <c r="T9" s="426"/>
      <c r="U9" s="426"/>
      <c r="V9" s="427"/>
    </row>
    <row r="10" spans="2:22" ht="14.4">
      <c r="B10" s="452" t="s">
        <v>1333</v>
      </c>
      <c r="C10" s="453" t="s">
        <v>1335</v>
      </c>
      <c r="D10" s="453" t="s">
        <v>14</v>
      </c>
      <c r="E10" s="454">
        <v>0.17121499999999998</v>
      </c>
      <c r="F10" s="454">
        <v>0.35089999999999999</v>
      </c>
      <c r="G10" s="453">
        <v>295</v>
      </c>
      <c r="H10" s="453">
        <v>300</v>
      </c>
      <c r="I10" s="455">
        <v>337249</v>
      </c>
      <c r="J10" s="455">
        <v>99488455</v>
      </c>
      <c r="K10" s="455">
        <v>29846536500</v>
      </c>
      <c r="L10" s="456" t="s">
        <v>59</v>
      </c>
      <c r="M10" s="451">
        <v>8310</v>
      </c>
      <c r="N10" s="451" t="s">
        <v>1303</v>
      </c>
      <c r="O10" s="451">
        <v>21</v>
      </c>
      <c r="P10" s="426"/>
      <c r="Q10" s="426"/>
      <c r="R10" s="426"/>
      <c r="S10" s="426"/>
      <c r="T10" s="426"/>
      <c r="U10" s="426"/>
      <c r="V10" s="427"/>
    </row>
    <row r="11" spans="2:22" ht="14.4">
      <c r="B11" s="452" t="s">
        <v>1133</v>
      </c>
      <c r="C11" s="453" t="s">
        <v>1507</v>
      </c>
      <c r="D11" s="453" t="s">
        <v>18</v>
      </c>
      <c r="E11" s="454">
        <v>0.17121499999999998</v>
      </c>
      <c r="F11" s="454">
        <v>0.32669999999999999</v>
      </c>
      <c r="G11" s="453">
        <v>420</v>
      </c>
      <c r="H11" s="453">
        <v>430</v>
      </c>
      <c r="I11" s="455">
        <v>160600</v>
      </c>
      <c r="J11" s="455">
        <v>67452000</v>
      </c>
      <c r="K11" s="455">
        <v>29004360000</v>
      </c>
      <c r="L11" s="456" t="s">
        <v>35</v>
      </c>
      <c r="M11" s="451">
        <v>6016</v>
      </c>
      <c r="N11" s="451" t="s">
        <v>1303</v>
      </c>
      <c r="O11" s="451">
        <v>21</v>
      </c>
      <c r="P11" s="426"/>
      <c r="Q11" s="426"/>
      <c r="R11" s="426"/>
      <c r="S11" s="426"/>
      <c r="T11" s="426"/>
      <c r="U11" s="426"/>
      <c r="V11" s="427"/>
    </row>
    <row r="12" spans="2:22" ht="14.4">
      <c r="B12" s="452" t="s">
        <v>1093</v>
      </c>
      <c r="C12" s="453" t="s">
        <v>1342</v>
      </c>
      <c r="D12" s="453" t="s">
        <v>6</v>
      </c>
      <c r="E12" s="454">
        <v>0.14701499999999998</v>
      </c>
      <c r="F12" s="454">
        <v>0.32669999999999999</v>
      </c>
      <c r="G12" s="453">
        <v>194</v>
      </c>
      <c r="H12" s="453">
        <v>194</v>
      </c>
      <c r="I12" s="455">
        <v>520000</v>
      </c>
      <c r="J12" s="455">
        <v>100880000</v>
      </c>
      <c r="K12" s="455">
        <v>19570720000</v>
      </c>
      <c r="L12" s="456" t="s">
        <v>35</v>
      </c>
      <c r="M12" s="451">
        <v>9172</v>
      </c>
      <c r="N12" s="451" t="s">
        <v>1303</v>
      </c>
      <c r="O12" s="451">
        <v>21</v>
      </c>
      <c r="P12" s="426"/>
      <c r="Q12" s="426"/>
      <c r="R12" s="426"/>
      <c r="S12" s="426"/>
      <c r="T12" s="426"/>
      <c r="U12" s="426"/>
      <c r="V12" s="427"/>
    </row>
    <row r="13" spans="2:22" ht="14.4">
      <c r="B13" s="452" t="s">
        <v>1514</v>
      </c>
      <c r="C13" s="453" t="s">
        <v>1515</v>
      </c>
      <c r="D13" s="453" t="s">
        <v>10</v>
      </c>
      <c r="E13" s="454">
        <v>0.14701499999999998</v>
      </c>
      <c r="F13" s="454">
        <v>0.32669999999999999</v>
      </c>
      <c r="G13" s="453">
        <v>169</v>
      </c>
      <c r="H13" s="453">
        <v>209</v>
      </c>
      <c r="I13" s="455">
        <v>489400</v>
      </c>
      <c r="J13" s="455">
        <v>82708600</v>
      </c>
      <c r="K13" s="455">
        <v>17286097400</v>
      </c>
      <c r="L13" s="456" t="s">
        <v>1366</v>
      </c>
      <c r="M13" s="451">
        <v>9949</v>
      </c>
      <c r="N13" s="451" t="s">
        <v>1304</v>
      </c>
      <c r="O13" s="451">
        <v>21</v>
      </c>
      <c r="P13" s="426"/>
      <c r="Q13" s="426"/>
      <c r="R13" s="426"/>
      <c r="S13" s="426"/>
      <c r="T13" s="426"/>
      <c r="U13" s="426"/>
      <c r="V13" s="427"/>
    </row>
    <row r="14" spans="2:22" ht="14.4">
      <c r="B14" s="452" t="s">
        <v>1066</v>
      </c>
      <c r="C14" s="453" t="s">
        <v>1201</v>
      </c>
      <c r="D14" s="453" t="s">
        <v>6</v>
      </c>
      <c r="E14" s="454">
        <v>0.14701499999999998</v>
      </c>
      <c r="F14" s="454">
        <v>0.32669999999999999</v>
      </c>
      <c r="G14" s="453">
        <v>132</v>
      </c>
      <c r="H14" s="453">
        <v>132</v>
      </c>
      <c r="I14" s="455">
        <v>907469</v>
      </c>
      <c r="J14" s="455">
        <v>119785908</v>
      </c>
      <c r="K14" s="455">
        <v>15811739856</v>
      </c>
      <c r="L14" s="456" t="s">
        <v>35</v>
      </c>
      <c r="M14" s="451">
        <v>9560</v>
      </c>
      <c r="N14" s="451" t="s">
        <v>1303</v>
      </c>
      <c r="O14" s="451">
        <v>21</v>
      </c>
      <c r="P14" s="426"/>
      <c r="Q14" s="426"/>
      <c r="R14" s="426"/>
      <c r="S14" s="426"/>
      <c r="T14" s="426"/>
      <c r="U14" s="426"/>
      <c r="V14" s="427"/>
    </row>
    <row r="15" spans="2:22" ht="14.4">
      <c r="B15" s="452" t="s">
        <v>1502</v>
      </c>
      <c r="C15" s="453" t="s">
        <v>1503</v>
      </c>
      <c r="D15" s="453" t="s">
        <v>18</v>
      </c>
      <c r="E15" s="454">
        <v>0.17121499999999998</v>
      </c>
      <c r="F15" s="454">
        <v>0.32669999999999999</v>
      </c>
      <c r="G15" s="453">
        <v>262</v>
      </c>
      <c r="H15" s="453">
        <v>415</v>
      </c>
      <c r="I15" s="455">
        <v>118800</v>
      </c>
      <c r="J15" s="455">
        <v>31125600</v>
      </c>
      <c r="K15" s="455">
        <v>12917124000</v>
      </c>
      <c r="L15" s="456" t="s">
        <v>35</v>
      </c>
      <c r="M15" s="451">
        <v>6052</v>
      </c>
      <c r="N15" s="451" t="s">
        <v>1303</v>
      </c>
      <c r="O15" s="451">
        <v>21</v>
      </c>
      <c r="P15" s="426"/>
      <c r="Q15" s="426"/>
      <c r="R15" s="426"/>
      <c r="S15" s="426"/>
      <c r="T15" s="426"/>
      <c r="U15" s="426"/>
      <c r="V15" s="427"/>
    </row>
    <row r="16" spans="2:22" ht="14.4">
      <c r="B16" s="452" t="s">
        <v>1106</v>
      </c>
      <c r="C16" s="453" t="s">
        <v>1274</v>
      </c>
      <c r="D16" s="453" t="s">
        <v>38</v>
      </c>
      <c r="E16" s="454">
        <v>0.17121499999999998</v>
      </c>
      <c r="F16" s="454">
        <v>0.35089999999999999</v>
      </c>
      <c r="G16" s="453">
        <v>147</v>
      </c>
      <c r="H16" s="453">
        <v>148</v>
      </c>
      <c r="I16" s="455">
        <v>500593</v>
      </c>
      <c r="J16" s="455">
        <v>73587171</v>
      </c>
      <c r="K16" s="455">
        <v>10890901308</v>
      </c>
      <c r="L16" s="456" t="s">
        <v>15</v>
      </c>
      <c r="M16" s="451">
        <v>9817</v>
      </c>
      <c r="N16" s="451" t="s">
        <v>1303</v>
      </c>
      <c r="O16" s="451">
        <v>21</v>
      </c>
      <c r="P16" s="426"/>
      <c r="Q16" s="426"/>
      <c r="R16" s="426"/>
      <c r="S16" s="426"/>
      <c r="T16" s="426"/>
      <c r="U16" s="426"/>
      <c r="V16" s="427"/>
    </row>
    <row r="17" spans="2:22" ht="14.4">
      <c r="B17" s="452" t="s">
        <v>1364</v>
      </c>
      <c r="C17" s="453" t="s">
        <v>1365</v>
      </c>
      <c r="D17" s="453" t="s">
        <v>14</v>
      </c>
      <c r="E17" s="454">
        <v>0.17121499999999998</v>
      </c>
      <c r="F17" s="454">
        <v>0.35089999999999999</v>
      </c>
      <c r="G17" s="453">
        <v>160</v>
      </c>
      <c r="H17" s="453">
        <v>161</v>
      </c>
      <c r="I17" s="455">
        <v>389990.01</v>
      </c>
      <c r="J17" s="455">
        <v>62398401.600000001</v>
      </c>
      <c r="K17" s="455">
        <v>10046142657.6</v>
      </c>
      <c r="L17" s="456" t="s">
        <v>67</v>
      </c>
      <c r="M17" s="451">
        <v>9941</v>
      </c>
      <c r="N17" s="451" t="s">
        <v>1303</v>
      </c>
      <c r="O17" s="451">
        <v>21</v>
      </c>
      <c r="P17" s="426"/>
      <c r="Q17" s="426"/>
      <c r="R17" s="426"/>
      <c r="S17" s="426"/>
      <c r="T17" s="426"/>
      <c r="U17" s="426"/>
      <c r="V17" s="427"/>
    </row>
    <row r="18" spans="2:22" ht="14.4">
      <c r="B18" s="452" t="s">
        <v>1360</v>
      </c>
      <c r="C18" s="453" t="s">
        <v>1518</v>
      </c>
      <c r="D18" s="453" t="s">
        <v>10</v>
      </c>
      <c r="E18" s="454">
        <v>0.14701499999999998</v>
      </c>
      <c r="F18" s="454">
        <v>0.32669999999999999</v>
      </c>
      <c r="G18" s="453">
        <v>119</v>
      </c>
      <c r="H18" s="453">
        <v>167</v>
      </c>
      <c r="I18" s="455">
        <v>373306.5</v>
      </c>
      <c r="J18" s="455">
        <v>44423473.5</v>
      </c>
      <c r="K18" s="455">
        <v>7418720074.5</v>
      </c>
      <c r="L18" s="456" t="s">
        <v>1366</v>
      </c>
      <c r="M18" s="451">
        <v>9944</v>
      </c>
      <c r="N18" s="451" t="s">
        <v>1304</v>
      </c>
      <c r="O18" s="451">
        <v>21</v>
      </c>
      <c r="P18" s="426"/>
      <c r="Q18" s="426"/>
      <c r="R18" s="426"/>
      <c r="S18" s="426"/>
      <c r="T18" s="426"/>
      <c r="U18" s="426"/>
      <c r="V18" s="427"/>
    </row>
    <row r="19" spans="2:22" ht="14.4">
      <c r="B19" s="452" t="s">
        <v>1496</v>
      </c>
      <c r="C19" s="453" t="s">
        <v>1497</v>
      </c>
      <c r="D19" s="453" t="s">
        <v>38</v>
      </c>
      <c r="E19" s="454">
        <v>0.17121499999999998</v>
      </c>
      <c r="F19" s="454">
        <v>0.35089999999999999</v>
      </c>
      <c r="G19" s="453">
        <v>132</v>
      </c>
      <c r="H19" s="453">
        <v>157</v>
      </c>
      <c r="I19" s="455">
        <v>334183.5</v>
      </c>
      <c r="J19" s="455">
        <v>44112222</v>
      </c>
      <c r="K19" s="455">
        <v>6925618854</v>
      </c>
      <c r="L19" s="456" t="s">
        <v>67</v>
      </c>
      <c r="M19" s="451">
        <v>9946</v>
      </c>
      <c r="N19" s="451" t="s">
        <v>1303</v>
      </c>
      <c r="O19" s="451">
        <v>21</v>
      </c>
      <c r="P19" s="426"/>
      <c r="Q19" s="426"/>
      <c r="R19" s="426"/>
      <c r="S19" s="426"/>
      <c r="T19" s="426"/>
      <c r="U19" s="426"/>
      <c r="V19" s="427"/>
    </row>
    <row r="20" spans="2:22" ht="14.4">
      <c r="B20" s="452" t="s">
        <v>990</v>
      </c>
      <c r="C20" s="453" t="s">
        <v>1089</v>
      </c>
      <c r="D20" s="453" t="s">
        <v>10</v>
      </c>
      <c r="E20" s="454">
        <v>0.14701499999999998</v>
      </c>
      <c r="F20" s="454">
        <v>0.32669999999999999</v>
      </c>
      <c r="G20" s="453">
        <v>149</v>
      </c>
      <c r="H20" s="453">
        <v>149</v>
      </c>
      <c r="I20" s="455">
        <v>229990</v>
      </c>
      <c r="J20" s="455">
        <v>34268510</v>
      </c>
      <c r="K20" s="455">
        <v>5106007990</v>
      </c>
      <c r="L20" s="456" t="s">
        <v>1008</v>
      </c>
      <c r="M20" s="451">
        <v>8749</v>
      </c>
      <c r="N20" s="451" t="s">
        <v>1304</v>
      </c>
      <c r="O20" s="451">
        <v>21</v>
      </c>
      <c r="P20" s="426"/>
      <c r="Q20" s="426"/>
      <c r="R20" s="426"/>
      <c r="S20" s="426"/>
      <c r="T20" s="426"/>
      <c r="U20" s="426"/>
      <c r="V20" s="427"/>
    </row>
    <row r="21" spans="2:22" ht="14.4">
      <c r="B21" s="452" t="s">
        <v>4</v>
      </c>
      <c r="C21" s="453" t="s">
        <v>5</v>
      </c>
      <c r="D21" s="453" t="s">
        <v>6</v>
      </c>
      <c r="E21" s="454">
        <v>0.14701499999999998</v>
      </c>
      <c r="F21" s="454">
        <v>0.32669999999999999</v>
      </c>
      <c r="G21" s="453">
        <v>80</v>
      </c>
      <c r="H21" s="453">
        <v>102</v>
      </c>
      <c r="I21" s="455">
        <v>505000</v>
      </c>
      <c r="J21" s="455">
        <v>40400000</v>
      </c>
      <c r="K21" s="455">
        <v>4120800000</v>
      </c>
      <c r="L21" s="456" t="s">
        <v>7</v>
      </c>
      <c r="M21" s="451">
        <v>2829</v>
      </c>
      <c r="N21" s="451" t="s">
        <v>1303</v>
      </c>
      <c r="O21" s="451">
        <v>21</v>
      </c>
      <c r="P21" s="426"/>
      <c r="Q21" s="426"/>
      <c r="R21" s="426"/>
      <c r="S21" s="426"/>
      <c r="T21" s="426"/>
      <c r="U21" s="426"/>
      <c r="V21" s="427"/>
    </row>
    <row r="22" spans="2:22" ht="14.4">
      <c r="B22" s="452" t="s">
        <v>1513</v>
      </c>
      <c r="C22" s="453" t="s">
        <v>1512</v>
      </c>
      <c r="D22" s="453" t="s">
        <v>10</v>
      </c>
      <c r="E22" s="454">
        <v>0.14701499999999998</v>
      </c>
      <c r="F22" s="454">
        <v>0.32669999999999999</v>
      </c>
      <c r="G22" s="453">
        <v>90</v>
      </c>
      <c r="H22" s="453">
        <v>134</v>
      </c>
      <c r="I22" s="455">
        <v>279240</v>
      </c>
      <c r="J22" s="455">
        <v>25131600</v>
      </c>
      <c r="K22" s="455">
        <v>3367634400</v>
      </c>
      <c r="L22" s="456" t="s">
        <v>1366</v>
      </c>
      <c r="M22" s="451">
        <v>9948</v>
      </c>
      <c r="N22" s="451" t="s">
        <v>1304</v>
      </c>
      <c r="O22" s="451">
        <v>21</v>
      </c>
      <c r="P22" s="426"/>
      <c r="Q22" s="426"/>
      <c r="R22" s="426"/>
      <c r="S22" s="426"/>
      <c r="T22" s="426"/>
      <c r="U22" s="426"/>
      <c r="V22" s="427"/>
    </row>
    <row r="23" spans="2:22" ht="14.4">
      <c r="B23" s="452" t="s">
        <v>1328</v>
      </c>
      <c r="C23" s="453" t="s">
        <v>1501</v>
      </c>
      <c r="D23" s="453" t="s">
        <v>6</v>
      </c>
      <c r="E23" s="454">
        <v>0.14701499999999998</v>
      </c>
      <c r="F23" s="454">
        <v>0.32669999999999999</v>
      </c>
      <c r="G23" s="453">
        <v>47</v>
      </c>
      <c r="H23" s="453">
        <v>47</v>
      </c>
      <c r="I23" s="455">
        <v>1271710</v>
      </c>
      <c r="J23" s="455">
        <v>59770370</v>
      </c>
      <c r="K23" s="455">
        <v>2809207390</v>
      </c>
      <c r="L23" s="456" t="s">
        <v>32</v>
      </c>
      <c r="M23" s="451">
        <v>9889</v>
      </c>
      <c r="N23" s="451" t="s">
        <v>1303</v>
      </c>
      <c r="O23" s="451">
        <v>21</v>
      </c>
      <c r="P23" s="426"/>
      <c r="Q23" s="426"/>
      <c r="R23" s="426"/>
      <c r="S23" s="426"/>
      <c r="T23" s="426"/>
      <c r="U23" s="426"/>
      <c r="V23" s="427"/>
    </row>
    <row r="24" spans="2:22" ht="14.4">
      <c r="B24" s="452" t="s">
        <v>70</v>
      </c>
      <c r="C24" s="453" t="s">
        <v>71</v>
      </c>
      <c r="D24" s="453" t="s">
        <v>72</v>
      </c>
      <c r="E24" s="454">
        <v>0.16940000000000002</v>
      </c>
      <c r="F24" s="454">
        <v>0.35089999999999999</v>
      </c>
      <c r="G24" s="453">
        <v>415</v>
      </c>
      <c r="H24" s="453">
        <v>418</v>
      </c>
      <c r="I24" s="455">
        <v>13907.72</v>
      </c>
      <c r="J24" s="455">
        <v>5771703.7999999998</v>
      </c>
      <c r="K24" s="455">
        <v>2412572188.4000001</v>
      </c>
      <c r="L24" s="456" t="s">
        <v>73</v>
      </c>
      <c r="M24" s="451">
        <v>9496</v>
      </c>
      <c r="N24" s="451" t="s">
        <v>1303</v>
      </c>
      <c r="O24" s="451">
        <v>21</v>
      </c>
      <c r="P24" s="426"/>
      <c r="Q24" s="426"/>
      <c r="R24" s="426"/>
      <c r="S24" s="426"/>
      <c r="T24" s="426"/>
      <c r="U24" s="426"/>
      <c r="V24" s="427"/>
    </row>
    <row r="25" spans="2:22" ht="14.4">
      <c r="B25" s="452" t="s">
        <v>1361</v>
      </c>
      <c r="C25" s="453" t="s">
        <v>1362</v>
      </c>
      <c r="D25" s="453" t="s">
        <v>14</v>
      </c>
      <c r="E25" s="454">
        <v>0.17121499999999998</v>
      </c>
      <c r="F25" s="454">
        <v>0.35089999999999999</v>
      </c>
      <c r="G25" s="453">
        <v>86</v>
      </c>
      <c r="H25" s="453">
        <v>87</v>
      </c>
      <c r="I25" s="455">
        <v>251897.67</v>
      </c>
      <c r="J25" s="455">
        <v>21663199.620000001</v>
      </c>
      <c r="K25" s="455">
        <v>1884698366.9400001</v>
      </c>
      <c r="L25" s="456" t="s">
        <v>1363</v>
      </c>
      <c r="M25" s="451">
        <v>9890</v>
      </c>
      <c r="N25" s="451" t="s">
        <v>1303</v>
      </c>
      <c r="O25" s="451">
        <v>21</v>
      </c>
      <c r="P25" s="426"/>
      <c r="Q25" s="426"/>
      <c r="R25" s="426"/>
      <c r="S25" s="426"/>
      <c r="T25" s="426"/>
      <c r="U25" s="426"/>
      <c r="V25" s="427"/>
    </row>
    <row r="26" spans="2:22" ht="14.4">
      <c r="B26" s="452" t="s">
        <v>168</v>
      </c>
      <c r="C26" s="453" t="s">
        <v>169</v>
      </c>
      <c r="D26" s="453" t="s">
        <v>154</v>
      </c>
      <c r="E26" s="454">
        <v>0.18754999999999999</v>
      </c>
      <c r="F26" s="454">
        <v>0.36899999999999999</v>
      </c>
      <c r="G26" s="453">
        <v>1757</v>
      </c>
      <c r="H26" s="453">
        <v>1757</v>
      </c>
      <c r="I26" s="455">
        <v>390</v>
      </c>
      <c r="J26" s="455">
        <v>685230</v>
      </c>
      <c r="K26" s="455">
        <v>1203949110</v>
      </c>
      <c r="L26" s="456" t="s">
        <v>170</v>
      </c>
      <c r="M26" s="451">
        <v>3775</v>
      </c>
      <c r="N26" s="451" t="s">
        <v>1306</v>
      </c>
      <c r="O26" s="451">
        <v>21</v>
      </c>
      <c r="P26" s="426"/>
      <c r="Q26" s="426"/>
      <c r="R26" s="426"/>
      <c r="S26" s="426"/>
      <c r="T26" s="426"/>
      <c r="U26" s="426"/>
      <c r="V26" s="427"/>
    </row>
    <row r="27" spans="2:22" ht="14.4">
      <c r="B27" s="452" t="s">
        <v>1318</v>
      </c>
      <c r="C27" s="453" t="s">
        <v>1319</v>
      </c>
      <c r="D27" s="453" t="s">
        <v>38</v>
      </c>
      <c r="E27" s="454">
        <v>0.17121499999999998</v>
      </c>
      <c r="F27" s="454">
        <v>0.35089999999999999</v>
      </c>
      <c r="G27" s="453">
        <v>39</v>
      </c>
      <c r="H27" s="453">
        <v>39</v>
      </c>
      <c r="I27" s="455">
        <v>660436</v>
      </c>
      <c r="J27" s="455">
        <v>25757004</v>
      </c>
      <c r="K27" s="455">
        <v>1004523156</v>
      </c>
      <c r="L27" s="456" t="s">
        <v>67</v>
      </c>
      <c r="M27" s="451">
        <v>9884</v>
      </c>
      <c r="N27" s="451" t="s">
        <v>1303</v>
      </c>
      <c r="O27" s="451">
        <v>21</v>
      </c>
      <c r="P27" s="426"/>
      <c r="Q27" s="426"/>
      <c r="R27" s="426"/>
      <c r="S27" s="426"/>
      <c r="T27" s="426"/>
      <c r="U27" s="426"/>
      <c r="V27" s="427"/>
    </row>
    <row r="28" spans="2:22" ht="14.4">
      <c r="B28" s="452" t="s">
        <v>26</v>
      </c>
      <c r="C28" s="453" t="s">
        <v>27</v>
      </c>
      <c r="D28" s="453" t="s">
        <v>28</v>
      </c>
      <c r="E28" s="454">
        <v>0.17121499999999998</v>
      </c>
      <c r="F28" s="454">
        <v>0.35089999999999999</v>
      </c>
      <c r="G28" s="453">
        <v>80</v>
      </c>
      <c r="H28" s="453">
        <v>80</v>
      </c>
      <c r="I28" s="455">
        <v>114286</v>
      </c>
      <c r="J28" s="455">
        <v>9142880</v>
      </c>
      <c r="K28" s="455">
        <v>731430400</v>
      </c>
      <c r="L28" s="456" t="s">
        <v>29</v>
      </c>
      <c r="M28" s="451">
        <v>3476</v>
      </c>
      <c r="N28" s="451" t="s">
        <v>1303</v>
      </c>
      <c r="O28" s="451">
        <v>21</v>
      </c>
      <c r="P28" s="426"/>
      <c r="Q28" s="426"/>
      <c r="R28" s="426"/>
      <c r="S28" s="426"/>
      <c r="T28" s="426"/>
      <c r="U28" s="426"/>
      <c r="V28" s="427"/>
    </row>
    <row r="29" spans="2:22" ht="14.4">
      <c r="B29" s="452" t="s">
        <v>1323</v>
      </c>
      <c r="C29" s="453" t="s">
        <v>1322</v>
      </c>
      <c r="D29" s="453" t="s">
        <v>113</v>
      </c>
      <c r="E29" s="454">
        <v>0.17121499999999998</v>
      </c>
      <c r="F29" s="454">
        <v>0.35089999999999999</v>
      </c>
      <c r="G29" s="453">
        <v>34</v>
      </c>
      <c r="H29" s="453">
        <v>34</v>
      </c>
      <c r="I29" s="455">
        <v>583494</v>
      </c>
      <c r="J29" s="455">
        <v>19838796</v>
      </c>
      <c r="K29" s="455">
        <v>674519064</v>
      </c>
      <c r="L29" s="456" t="s">
        <v>67</v>
      </c>
      <c r="M29" s="451">
        <v>9887</v>
      </c>
      <c r="N29" s="451" t="s">
        <v>1303</v>
      </c>
      <c r="O29" s="451">
        <v>21</v>
      </c>
      <c r="P29" s="426"/>
      <c r="Q29" s="426"/>
      <c r="R29" s="426"/>
      <c r="S29" s="426"/>
      <c r="T29" s="426"/>
      <c r="U29" s="426"/>
      <c r="V29" s="427"/>
    </row>
    <row r="30" spans="2:22" ht="14.4">
      <c r="B30" s="452" t="s">
        <v>1189</v>
      </c>
      <c r="C30" s="453" t="s">
        <v>1190</v>
      </c>
      <c r="D30" s="453" t="s">
        <v>6</v>
      </c>
      <c r="E30" s="454">
        <v>0.14701499999999998</v>
      </c>
      <c r="F30" s="454">
        <v>0.32669999999999999</v>
      </c>
      <c r="G30" s="453">
        <v>22</v>
      </c>
      <c r="H30" s="453">
        <v>34</v>
      </c>
      <c r="I30" s="455">
        <v>796116</v>
      </c>
      <c r="J30" s="455">
        <v>17514552</v>
      </c>
      <c r="K30" s="455">
        <v>595494768</v>
      </c>
      <c r="L30" s="456" t="s">
        <v>35</v>
      </c>
      <c r="M30" s="451">
        <v>9841</v>
      </c>
      <c r="N30" s="451" t="s">
        <v>1303</v>
      </c>
      <c r="O30" s="451">
        <v>21</v>
      </c>
      <c r="P30" s="426"/>
      <c r="Q30" s="426"/>
      <c r="R30" s="426"/>
      <c r="S30" s="426"/>
      <c r="T30" s="426"/>
      <c r="U30" s="426"/>
      <c r="V30" s="427"/>
    </row>
    <row r="31" spans="2:22" ht="14.4">
      <c r="B31" s="452" t="s">
        <v>1349</v>
      </c>
      <c r="C31" s="453" t="s">
        <v>1350</v>
      </c>
      <c r="D31" s="453" t="s">
        <v>14</v>
      </c>
      <c r="E31" s="454">
        <v>0.17121499999999998</v>
      </c>
      <c r="F31" s="454">
        <v>0.35089999999999999</v>
      </c>
      <c r="G31" s="453">
        <v>30</v>
      </c>
      <c r="H31" s="453">
        <v>33</v>
      </c>
      <c r="I31" s="455">
        <v>414990</v>
      </c>
      <c r="J31" s="455">
        <v>12449700</v>
      </c>
      <c r="K31" s="455">
        <v>410840100</v>
      </c>
      <c r="L31" s="456" t="s">
        <v>35</v>
      </c>
      <c r="M31" s="451">
        <v>8800</v>
      </c>
      <c r="N31" s="451" t="s">
        <v>1303</v>
      </c>
      <c r="O31" s="451">
        <v>21</v>
      </c>
      <c r="P31" s="426"/>
      <c r="Q31" s="426"/>
      <c r="R31" s="426"/>
      <c r="S31" s="426"/>
      <c r="T31" s="426"/>
      <c r="U31" s="426"/>
      <c r="V31" s="427"/>
    </row>
    <row r="32" spans="2:22" ht="14.4">
      <c r="B32" s="452" t="s">
        <v>1202</v>
      </c>
      <c r="C32" s="453" t="s">
        <v>1218</v>
      </c>
      <c r="D32" s="453" t="s">
        <v>558</v>
      </c>
      <c r="E32" s="454">
        <v>0.16516500000000001</v>
      </c>
      <c r="F32" s="454">
        <v>0.36899999999999999</v>
      </c>
      <c r="G32" s="453">
        <v>59</v>
      </c>
      <c r="H32" s="453">
        <v>59</v>
      </c>
      <c r="I32" s="455">
        <v>113668.23</v>
      </c>
      <c r="J32" s="455">
        <v>6706425.5699999994</v>
      </c>
      <c r="K32" s="455">
        <v>395679108.62999994</v>
      </c>
      <c r="L32" s="456" t="s">
        <v>155</v>
      </c>
      <c r="M32" s="451">
        <v>9861</v>
      </c>
      <c r="N32" s="451" t="s">
        <v>1305</v>
      </c>
      <c r="O32" s="451">
        <v>21</v>
      </c>
      <c r="P32" s="426"/>
      <c r="Q32" s="426"/>
      <c r="R32" s="426"/>
      <c r="S32" s="426"/>
      <c r="T32" s="426"/>
      <c r="U32" s="426"/>
      <c r="V32" s="427"/>
    </row>
    <row r="33" spans="2:22" ht="14.4">
      <c r="B33" s="452" t="s">
        <v>1509</v>
      </c>
      <c r="C33" s="453" t="s">
        <v>1510</v>
      </c>
      <c r="D33" s="453" t="s">
        <v>1354</v>
      </c>
      <c r="E33" s="454">
        <v>0.14701499999999998</v>
      </c>
      <c r="F33" s="454">
        <v>0.32669999999999999</v>
      </c>
      <c r="G33" s="453">
        <v>36</v>
      </c>
      <c r="H33" s="453">
        <v>42</v>
      </c>
      <c r="I33" s="455">
        <v>225500</v>
      </c>
      <c r="J33" s="455">
        <v>8118000</v>
      </c>
      <c r="K33" s="455">
        <v>340956000</v>
      </c>
      <c r="L33" s="456" t="s">
        <v>441</v>
      </c>
      <c r="M33" s="451">
        <v>9249</v>
      </c>
      <c r="N33" s="451" t="s">
        <v>1307</v>
      </c>
      <c r="O33" s="451">
        <v>10.5</v>
      </c>
      <c r="P33" s="426"/>
      <c r="Q33" s="426"/>
      <c r="R33" s="426"/>
      <c r="S33" s="426"/>
      <c r="T33" s="426"/>
      <c r="U33" s="426"/>
      <c r="V33" s="427"/>
    </row>
    <row r="34" spans="2:22" ht="14.4">
      <c r="B34" s="452" t="s">
        <v>1160</v>
      </c>
      <c r="C34" s="453" t="s">
        <v>1162</v>
      </c>
      <c r="D34" s="453" t="s">
        <v>6</v>
      </c>
      <c r="E34" s="454">
        <v>0.14701499999999998</v>
      </c>
      <c r="F34" s="454">
        <v>0.32669999999999999</v>
      </c>
      <c r="G34" s="453">
        <v>20</v>
      </c>
      <c r="H34" s="453">
        <v>22</v>
      </c>
      <c r="I34" s="455">
        <v>662262</v>
      </c>
      <c r="J34" s="455">
        <v>13245240</v>
      </c>
      <c r="K34" s="455">
        <v>291395280</v>
      </c>
      <c r="L34" s="456" t="s">
        <v>151</v>
      </c>
      <c r="M34" s="451">
        <v>8772</v>
      </c>
      <c r="N34" s="451" t="s">
        <v>1303</v>
      </c>
      <c r="O34" s="451">
        <v>21</v>
      </c>
      <c r="P34" s="426"/>
      <c r="Q34" s="426"/>
      <c r="R34" s="426"/>
      <c r="S34" s="426"/>
      <c r="T34" s="426"/>
      <c r="U34" s="426"/>
      <c r="V34" s="427"/>
    </row>
    <row r="35" spans="2:22" ht="14.4">
      <c r="B35" s="452" t="s">
        <v>1325</v>
      </c>
      <c r="C35" s="453" t="s">
        <v>1324</v>
      </c>
      <c r="D35" s="453" t="s">
        <v>113</v>
      </c>
      <c r="E35" s="454">
        <v>0.17121499999999998</v>
      </c>
      <c r="F35" s="454">
        <v>0.35089999999999999</v>
      </c>
      <c r="G35" s="453">
        <v>27</v>
      </c>
      <c r="H35" s="453">
        <v>27</v>
      </c>
      <c r="I35" s="455">
        <v>397580</v>
      </c>
      <c r="J35" s="455">
        <v>10734660</v>
      </c>
      <c r="K35" s="455">
        <v>289835820</v>
      </c>
      <c r="L35" s="456" t="s">
        <v>67</v>
      </c>
      <c r="M35" s="451">
        <v>9888</v>
      </c>
      <c r="N35" s="451" t="s">
        <v>1303</v>
      </c>
      <c r="O35" s="451">
        <v>21</v>
      </c>
      <c r="P35" s="426"/>
      <c r="Q35" s="426"/>
      <c r="R35" s="426"/>
      <c r="S35" s="426"/>
      <c r="T35" s="426"/>
      <c r="U35" s="426"/>
      <c r="V35" s="427"/>
    </row>
    <row r="36" spans="2:22" ht="14.4">
      <c r="B36" s="452" t="s">
        <v>105</v>
      </c>
      <c r="C36" s="453" t="s">
        <v>106</v>
      </c>
      <c r="D36" s="453" t="s">
        <v>107</v>
      </c>
      <c r="E36" s="454">
        <v>0.19359999999999999</v>
      </c>
      <c r="F36" s="454">
        <v>0.37509999999999999</v>
      </c>
      <c r="G36" s="453">
        <v>78</v>
      </c>
      <c r="H36" s="453">
        <v>78</v>
      </c>
      <c r="I36" s="455">
        <v>43127.09</v>
      </c>
      <c r="J36" s="455">
        <v>3363913.0199999996</v>
      </c>
      <c r="K36" s="455">
        <v>262385215.55999997</v>
      </c>
      <c r="L36" s="456" t="s">
        <v>108</v>
      </c>
      <c r="M36" s="451">
        <v>9703</v>
      </c>
      <c r="N36" s="451" t="s">
        <v>1303</v>
      </c>
      <c r="O36" s="451">
        <v>10.5</v>
      </c>
      <c r="P36" s="426"/>
      <c r="Q36" s="426"/>
      <c r="R36" s="426"/>
      <c r="S36" s="426"/>
      <c r="T36" s="426"/>
      <c r="U36" s="426"/>
      <c r="V36" s="427"/>
    </row>
    <row r="37" spans="2:22" ht="14.4">
      <c r="B37" s="452" t="s">
        <v>152</v>
      </c>
      <c r="C37" s="453" t="s">
        <v>153</v>
      </c>
      <c r="D37" s="453" t="s">
        <v>154</v>
      </c>
      <c r="E37" s="454">
        <v>0.18754999999999999</v>
      </c>
      <c r="F37" s="454">
        <v>0.36899999999999999</v>
      </c>
      <c r="G37" s="453">
        <v>326</v>
      </c>
      <c r="H37" s="453">
        <v>326</v>
      </c>
      <c r="I37" s="455">
        <v>2339.35</v>
      </c>
      <c r="J37" s="455">
        <v>762628.1</v>
      </c>
      <c r="K37" s="455">
        <v>248616760.59999999</v>
      </c>
      <c r="L37" s="456" t="s">
        <v>155</v>
      </c>
      <c r="M37" s="451">
        <v>9587</v>
      </c>
      <c r="N37" s="451" t="s">
        <v>1306</v>
      </c>
      <c r="O37" s="451">
        <v>21</v>
      </c>
      <c r="P37" s="426"/>
      <c r="Q37" s="426"/>
      <c r="R37" s="426"/>
      <c r="S37" s="426"/>
      <c r="T37" s="426"/>
      <c r="U37" s="426"/>
      <c r="V37" s="427"/>
    </row>
    <row r="38" spans="2:22" ht="14.4">
      <c r="B38" s="452" t="s">
        <v>1504</v>
      </c>
      <c r="C38" s="453" t="s">
        <v>1505</v>
      </c>
      <c r="D38" s="453" t="s">
        <v>18</v>
      </c>
      <c r="E38" s="454">
        <v>0.17121499999999998</v>
      </c>
      <c r="F38" s="454">
        <v>0.32669999999999999</v>
      </c>
      <c r="G38" s="453">
        <v>13</v>
      </c>
      <c r="H38" s="453">
        <v>108</v>
      </c>
      <c r="I38" s="455">
        <v>170500</v>
      </c>
      <c r="J38" s="455">
        <v>2216500</v>
      </c>
      <c r="K38" s="455">
        <v>239382000</v>
      </c>
      <c r="L38" s="456" t="s">
        <v>35</v>
      </c>
      <c r="M38" s="451">
        <v>6013</v>
      </c>
      <c r="N38" s="451" t="s">
        <v>1303</v>
      </c>
      <c r="O38" s="451">
        <v>21</v>
      </c>
      <c r="P38" s="426"/>
      <c r="Q38" s="426"/>
      <c r="R38" s="426"/>
      <c r="S38" s="426"/>
      <c r="T38" s="426"/>
      <c r="U38" s="426"/>
      <c r="V38" s="427"/>
    </row>
    <row r="39" spans="2:22" ht="14.4">
      <c r="B39" s="452" t="s">
        <v>39</v>
      </c>
      <c r="C39" s="453" t="s">
        <v>40</v>
      </c>
      <c r="D39" s="453" t="s">
        <v>41</v>
      </c>
      <c r="E39" s="454">
        <v>0.19359999999999999</v>
      </c>
      <c r="F39" s="454">
        <v>0.37509999999999999</v>
      </c>
      <c r="G39" s="453">
        <v>31</v>
      </c>
      <c r="H39" s="453">
        <v>36</v>
      </c>
      <c r="I39" s="455">
        <v>177505.79</v>
      </c>
      <c r="J39" s="455">
        <v>5502679.4900000002</v>
      </c>
      <c r="K39" s="455">
        <v>198096461.64000002</v>
      </c>
      <c r="L39" s="456" t="s">
        <v>42</v>
      </c>
      <c r="M39" s="451">
        <v>7643</v>
      </c>
      <c r="N39" s="451" t="s">
        <v>1303</v>
      </c>
      <c r="O39" s="451">
        <v>21</v>
      </c>
      <c r="P39" s="426"/>
      <c r="Q39" s="426"/>
      <c r="R39" s="426"/>
      <c r="S39" s="426"/>
      <c r="T39" s="426"/>
      <c r="U39" s="426"/>
      <c r="V39" s="427"/>
    </row>
    <row r="40" spans="2:22" ht="14.4">
      <c r="B40" s="452" t="s">
        <v>1212</v>
      </c>
      <c r="C40" s="453" t="s">
        <v>1211</v>
      </c>
      <c r="D40" s="453" t="s">
        <v>184</v>
      </c>
      <c r="E40" s="454">
        <v>0.15911500000000001</v>
      </c>
      <c r="F40" s="454">
        <v>0.36899999999999999</v>
      </c>
      <c r="G40" s="453">
        <v>83</v>
      </c>
      <c r="H40" s="453">
        <v>83</v>
      </c>
      <c r="I40" s="455">
        <v>26793.24</v>
      </c>
      <c r="J40" s="455">
        <v>2223838.92</v>
      </c>
      <c r="K40" s="455">
        <v>184578630.35999998</v>
      </c>
      <c r="L40" s="456" t="s">
        <v>155</v>
      </c>
      <c r="M40" s="451">
        <v>9855</v>
      </c>
      <c r="N40" s="451" t="s">
        <v>1305</v>
      </c>
      <c r="O40" s="451">
        <v>21</v>
      </c>
      <c r="P40" s="426"/>
      <c r="Q40" s="426"/>
      <c r="R40" s="426"/>
      <c r="S40" s="426"/>
      <c r="T40" s="426"/>
      <c r="U40" s="426"/>
      <c r="V40" s="427"/>
    </row>
    <row r="41" spans="2:22" ht="14.4">
      <c r="B41" s="452" t="s">
        <v>1321</v>
      </c>
      <c r="C41" s="453" t="s">
        <v>1320</v>
      </c>
      <c r="D41" s="453" t="s">
        <v>113</v>
      </c>
      <c r="E41" s="454">
        <v>0.17121499999999998</v>
      </c>
      <c r="F41" s="454">
        <v>0.35089999999999999</v>
      </c>
      <c r="G41" s="453">
        <v>17</v>
      </c>
      <c r="H41" s="453">
        <v>16</v>
      </c>
      <c r="I41" s="455">
        <v>604712</v>
      </c>
      <c r="J41" s="455">
        <v>10280104</v>
      </c>
      <c r="K41" s="455">
        <v>164481664</v>
      </c>
      <c r="L41" s="456" t="s">
        <v>67</v>
      </c>
      <c r="M41" s="451">
        <v>9885</v>
      </c>
      <c r="N41" s="451" t="s">
        <v>1303</v>
      </c>
      <c r="O41" s="451">
        <v>21</v>
      </c>
      <c r="P41" s="428"/>
      <c r="Q41" s="428"/>
      <c r="R41" s="428"/>
      <c r="S41" s="428"/>
      <c r="T41" s="428"/>
      <c r="U41" s="428"/>
      <c r="V41" s="429"/>
    </row>
    <row r="42" spans="2:22" ht="14.4">
      <c r="B42" s="452" t="s">
        <v>1210</v>
      </c>
      <c r="C42" s="453" t="s">
        <v>1209</v>
      </c>
      <c r="D42" s="453" t="s">
        <v>184</v>
      </c>
      <c r="E42" s="454">
        <v>0.15911500000000001</v>
      </c>
      <c r="F42" s="454">
        <v>0.36899999999999999</v>
      </c>
      <c r="G42" s="453">
        <v>71</v>
      </c>
      <c r="H42" s="453">
        <v>71</v>
      </c>
      <c r="I42" s="455">
        <v>30040.89</v>
      </c>
      <c r="J42" s="455">
        <v>2132903.19</v>
      </c>
      <c r="K42" s="455">
        <v>151436126.49000001</v>
      </c>
      <c r="L42" s="456" t="s">
        <v>155</v>
      </c>
      <c r="M42" s="451">
        <v>9854</v>
      </c>
      <c r="N42" s="451" t="s">
        <v>1305</v>
      </c>
      <c r="O42" s="451">
        <v>21</v>
      </c>
      <c r="P42" s="425"/>
      <c r="Q42" s="425"/>
      <c r="R42" s="425"/>
      <c r="S42" s="425"/>
      <c r="T42" s="425"/>
      <c r="U42" s="425"/>
      <c r="V42" s="425"/>
    </row>
    <row r="43" spans="2:22" ht="14.4">
      <c r="B43" s="452" t="s">
        <v>123</v>
      </c>
      <c r="C43" s="453" t="s">
        <v>124</v>
      </c>
      <c r="D43" s="453" t="s">
        <v>72</v>
      </c>
      <c r="E43" s="454">
        <v>0.16940000000000002</v>
      </c>
      <c r="F43" s="454">
        <v>0.35089999999999999</v>
      </c>
      <c r="G43" s="453">
        <v>79</v>
      </c>
      <c r="H43" s="453">
        <v>79</v>
      </c>
      <c r="I43" s="455">
        <v>23919.29</v>
      </c>
      <c r="J43" s="455">
        <v>1889623.9100000001</v>
      </c>
      <c r="K43" s="455">
        <v>149280288.89000002</v>
      </c>
      <c r="L43" s="456" t="s">
        <v>73</v>
      </c>
      <c r="M43" s="451">
        <v>9501</v>
      </c>
      <c r="N43" s="451" t="s">
        <v>1303</v>
      </c>
      <c r="O43" s="451">
        <v>21</v>
      </c>
      <c r="P43" s="425"/>
      <c r="Q43" s="425"/>
      <c r="R43" s="425"/>
      <c r="S43" s="425"/>
      <c r="T43" s="425"/>
      <c r="U43" s="425"/>
      <c r="V43" s="425"/>
    </row>
    <row r="44" spans="2:22" ht="14.4">
      <c r="B44" s="452" t="s">
        <v>1345</v>
      </c>
      <c r="C44" s="453" t="s">
        <v>1346</v>
      </c>
      <c r="D44" s="453" t="s">
        <v>14</v>
      </c>
      <c r="E44" s="454">
        <v>0.17121499999999998</v>
      </c>
      <c r="F44" s="454">
        <v>0.35089999999999999</v>
      </c>
      <c r="G44" s="453">
        <v>12</v>
      </c>
      <c r="H44" s="453">
        <v>21</v>
      </c>
      <c r="I44" s="455">
        <v>484990</v>
      </c>
      <c r="J44" s="455">
        <v>5819880</v>
      </c>
      <c r="K44" s="455">
        <v>122217480</v>
      </c>
      <c r="L44" s="456" t="s">
        <v>35</v>
      </c>
      <c r="M44" s="451">
        <v>8674</v>
      </c>
      <c r="N44" s="451" t="s">
        <v>1303</v>
      </c>
      <c r="O44" s="451">
        <v>21</v>
      </c>
      <c r="P44" s="425"/>
      <c r="Q44" s="425"/>
      <c r="R44" s="425"/>
      <c r="S44" s="425"/>
      <c r="T44" s="425"/>
      <c r="U44" s="425"/>
      <c r="V44" s="425"/>
    </row>
    <row r="45" spans="2:22" ht="14.4">
      <c r="B45" s="452" t="s">
        <v>1506</v>
      </c>
      <c r="C45" s="453" t="s">
        <v>1519</v>
      </c>
      <c r="D45" s="453" t="s">
        <v>10</v>
      </c>
      <c r="E45" s="454">
        <v>0.14701499999999998</v>
      </c>
      <c r="F45" s="454">
        <v>0.32669999999999999</v>
      </c>
      <c r="G45" s="453">
        <v>7</v>
      </c>
      <c r="H45" s="453">
        <v>21</v>
      </c>
      <c r="I45" s="455">
        <v>680000</v>
      </c>
      <c r="J45" s="455">
        <v>4760000</v>
      </c>
      <c r="K45" s="455">
        <v>99960000</v>
      </c>
      <c r="L45" s="456" t="s">
        <v>11</v>
      </c>
      <c r="M45" s="451">
        <v>9947</v>
      </c>
      <c r="N45" s="451" t="s">
        <v>1304</v>
      </c>
      <c r="O45" s="451">
        <v>21</v>
      </c>
      <c r="P45" s="425"/>
      <c r="Q45" s="425"/>
      <c r="R45" s="425"/>
      <c r="S45" s="425"/>
      <c r="T45" s="425"/>
      <c r="U45" s="425"/>
      <c r="V45" s="425"/>
    </row>
    <row r="46" spans="2:22" ht="14.4">
      <c r="B46" s="452" t="s">
        <v>125</v>
      </c>
      <c r="C46" s="453" t="s">
        <v>126</v>
      </c>
      <c r="D46" s="453" t="s">
        <v>72</v>
      </c>
      <c r="E46" s="454">
        <v>0.16940000000000002</v>
      </c>
      <c r="F46" s="454">
        <v>0.35089999999999999</v>
      </c>
      <c r="G46" s="453">
        <v>55</v>
      </c>
      <c r="H46" s="453">
        <v>55</v>
      </c>
      <c r="I46" s="455">
        <v>30015.43</v>
      </c>
      <c r="J46" s="455">
        <v>1650848.65</v>
      </c>
      <c r="K46" s="455">
        <v>90796675.75</v>
      </c>
      <c r="L46" s="456" t="s">
        <v>29</v>
      </c>
      <c r="M46" s="451">
        <v>9221</v>
      </c>
      <c r="N46" s="451" t="s">
        <v>1303</v>
      </c>
      <c r="O46" s="451">
        <v>21</v>
      </c>
      <c r="P46" s="425"/>
      <c r="Q46" s="425"/>
      <c r="R46" s="425"/>
      <c r="S46" s="425"/>
      <c r="T46" s="425"/>
      <c r="U46" s="425"/>
      <c r="V46" s="425"/>
    </row>
    <row r="47" spans="2:22" ht="14.4">
      <c r="B47" s="452" t="s">
        <v>1314</v>
      </c>
      <c r="C47" s="453" t="s">
        <v>1316</v>
      </c>
      <c r="D47" s="453" t="s">
        <v>14</v>
      </c>
      <c r="E47" s="454">
        <v>0.17121499999999998</v>
      </c>
      <c r="F47" s="454">
        <v>0.35089999999999999</v>
      </c>
      <c r="G47" s="453">
        <v>15</v>
      </c>
      <c r="H47" s="453">
        <v>18</v>
      </c>
      <c r="I47" s="455">
        <v>329599.99</v>
      </c>
      <c r="J47" s="455">
        <v>4943999.8499999996</v>
      </c>
      <c r="K47" s="455">
        <v>88991997.299999997</v>
      </c>
      <c r="L47" s="456" t="s">
        <v>1317</v>
      </c>
      <c r="M47" s="451">
        <v>9250</v>
      </c>
      <c r="N47" s="451" t="s">
        <v>1303</v>
      </c>
      <c r="O47" s="451">
        <v>21</v>
      </c>
      <c r="P47" s="425"/>
      <c r="Q47" s="425"/>
      <c r="R47" s="425"/>
      <c r="S47" s="425"/>
      <c r="T47" s="425"/>
      <c r="U47" s="425"/>
      <c r="V47" s="425"/>
    </row>
    <row r="48" spans="2:22" ht="14.4">
      <c r="B48" s="452" t="s">
        <v>186</v>
      </c>
      <c r="C48" s="453" t="s">
        <v>187</v>
      </c>
      <c r="D48" s="453" t="s">
        <v>154</v>
      </c>
      <c r="E48" s="454">
        <v>0.18754999999999999</v>
      </c>
      <c r="F48" s="454">
        <v>0.36899999999999999</v>
      </c>
      <c r="G48" s="453">
        <v>166</v>
      </c>
      <c r="H48" s="453">
        <v>166</v>
      </c>
      <c r="I48" s="455">
        <v>2954.55</v>
      </c>
      <c r="J48" s="455">
        <v>490455.30000000005</v>
      </c>
      <c r="K48" s="455">
        <v>81415579.800000012</v>
      </c>
      <c r="L48" s="456" t="s">
        <v>170</v>
      </c>
      <c r="M48" s="451">
        <v>3659</v>
      </c>
      <c r="N48" s="451" t="s">
        <v>1306</v>
      </c>
      <c r="O48" s="451">
        <v>21</v>
      </c>
      <c r="P48" s="425"/>
      <c r="Q48" s="425"/>
      <c r="R48" s="425"/>
      <c r="S48" s="425"/>
      <c r="T48" s="425"/>
      <c r="U48" s="425"/>
      <c r="V48" s="425"/>
    </row>
    <row r="49" spans="1:15" ht="14.4">
      <c r="B49" s="452" t="s">
        <v>1498</v>
      </c>
      <c r="C49" s="453" t="s">
        <v>1499</v>
      </c>
      <c r="D49" s="453" t="s">
        <v>38</v>
      </c>
      <c r="E49" s="454">
        <v>0.17121499999999998</v>
      </c>
      <c r="F49" s="454">
        <v>0.35089999999999999</v>
      </c>
      <c r="G49" s="453">
        <v>13</v>
      </c>
      <c r="H49" s="453">
        <v>14</v>
      </c>
      <c r="I49" s="455">
        <v>406590</v>
      </c>
      <c r="J49" s="455">
        <v>5285670</v>
      </c>
      <c r="K49" s="455">
        <v>73999380</v>
      </c>
      <c r="L49" s="456" t="s">
        <v>67</v>
      </c>
      <c r="M49" s="451">
        <v>9945</v>
      </c>
      <c r="N49" s="451" t="s">
        <v>1303</v>
      </c>
      <c r="O49" s="451">
        <v>21</v>
      </c>
    </row>
    <row r="50" spans="1:15" ht="14.4">
      <c r="B50" s="452" t="s">
        <v>1208</v>
      </c>
      <c r="C50" s="453" t="s">
        <v>1205</v>
      </c>
      <c r="D50" s="453" t="s">
        <v>184</v>
      </c>
      <c r="E50" s="454">
        <v>0.15911500000000001</v>
      </c>
      <c r="F50" s="454">
        <v>0.36899999999999999</v>
      </c>
      <c r="G50" s="453">
        <v>76</v>
      </c>
      <c r="H50" s="453">
        <v>76</v>
      </c>
      <c r="I50" s="455">
        <v>12584.7</v>
      </c>
      <c r="J50" s="455">
        <v>956437.20000000007</v>
      </c>
      <c r="K50" s="455">
        <v>72689227.200000003</v>
      </c>
      <c r="L50" s="456" t="s">
        <v>155</v>
      </c>
      <c r="M50" s="451">
        <v>9859</v>
      </c>
      <c r="N50" s="451" t="s">
        <v>1305</v>
      </c>
      <c r="O50" s="451">
        <v>21</v>
      </c>
    </row>
    <row r="51" spans="1:15" ht="14.4">
      <c r="B51" s="452" t="s">
        <v>896</v>
      </c>
      <c r="C51" s="453" t="s">
        <v>950</v>
      </c>
      <c r="D51" s="453" t="s">
        <v>484</v>
      </c>
      <c r="E51" s="454">
        <v>0.19964999999999999</v>
      </c>
      <c r="F51" s="454">
        <v>0.36899999999999999</v>
      </c>
      <c r="G51" s="453">
        <v>256</v>
      </c>
      <c r="H51" s="453">
        <v>256</v>
      </c>
      <c r="I51" s="455">
        <v>1000</v>
      </c>
      <c r="J51" s="455">
        <v>256000</v>
      </c>
      <c r="K51" s="455">
        <v>65536000</v>
      </c>
      <c r="L51" s="456" t="s">
        <v>951</v>
      </c>
      <c r="M51" s="451">
        <v>5172</v>
      </c>
      <c r="N51" s="451" t="s">
        <v>1305</v>
      </c>
      <c r="O51" s="451">
        <v>21</v>
      </c>
    </row>
    <row r="52" spans="1:15" ht="14.4">
      <c r="B52" s="452" t="s">
        <v>1214</v>
      </c>
      <c r="C52" s="453" t="s">
        <v>1213</v>
      </c>
      <c r="D52" s="453" t="s">
        <v>413</v>
      </c>
      <c r="E52" s="454">
        <v>0.18754999999999999</v>
      </c>
      <c r="F52" s="454">
        <v>0.36899999999999999</v>
      </c>
      <c r="G52" s="453">
        <v>63</v>
      </c>
      <c r="H52" s="453">
        <v>63</v>
      </c>
      <c r="I52" s="455">
        <v>16157.13</v>
      </c>
      <c r="J52" s="455">
        <v>1017899.19</v>
      </c>
      <c r="K52" s="455">
        <v>64127648.969999999</v>
      </c>
      <c r="L52" s="456" t="s">
        <v>155</v>
      </c>
      <c r="M52" s="451">
        <v>9860</v>
      </c>
      <c r="N52" s="451" t="s">
        <v>1304</v>
      </c>
      <c r="O52" s="451">
        <v>21</v>
      </c>
    </row>
    <row r="53" spans="1:15" ht="14.4">
      <c r="B53" s="452" t="s">
        <v>1227</v>
      </c>
      <c r="C53" s="453" t="s">
        <v>1232</v>
      </c>
      <c r="D53" s="453" t="s">
        <v>52</v>
      </c>
      <c r="E53" s="454">
        <v>0.17121499999999998</v>
      </c>
      <c r="F53" s="454">
        <v>0.35089999999999999</v>
      </c>
      <c r="G53" s="453">
        <v>56</v>
      </c>
      <c r="H53" s="453">
        <v>56</v>
      </c>
      <c r="I53" s="455">
        <v>19737</v>
      </c>
      <c r="J53" s="455">
        <v>1105272</v>
      </c>
      <c r="K53" s="455">
        <v>61895232</v>
      </c>
      <c r="L53" s="456" t="s">
        <v>35</v>
      </c>
      <c r="M53" s="451">
        <v>9864</v>
      </c>
      <c r="N53" s="451" t="s">
        <v>1303</v>
      </c>
      <c r="O53" s="451">
        <v>21</v>
      </c>
    </row>
    <row r="54" spans="1:15" ht="14.4">
      <c r="B54" s="452" t="s">
        <v>1376</v>
      </c>
      <c r="C54" s="453" t="s">
        <v>1377</v>
      </c>
      <c r="D54" s="453" t="s">
        <v>28</v>
      </c>
      <c r="E54" s="454">
        <v>0.17121499999999998</v>
      </c>
      <c r="F54" s="454">
        <v>0.35089999999999999</v>
      </c>
      <c r="G54" s="453">
        <v>39</v>
      </c>
      <c r="H54" s="453">
        <v>39</v>
      </c>
      <c r="I54" s="455">
        <v>34868.089999999997</v>
      </c>
      <c r="J54" s="455">
        <v>1359855.5099999998</v>
      </c>
      <c r="K54" s="455">
        <v>53034364.889999993</v>
      </c>
      <c r="L54" s="456" t="s">
        <v>441</v>
      </c>
      <c r="M54" s="451">
        <v>9938</v>
      </c>
      <c r="N54" s="451" t="s">
        <v>1303</v>
      </c>
      <c r="O54" s="451">
        <v>21</v>
      </c>
    </row>
    <row r="55" spans="1:15" ht="14.4">
      <c r="B55" s="452" t="s">
        <v>1090</v>
      </c>
      <c r="C55" s="453" t="s">
        <v>1091</v>
      </c>
      <c r="D55" s="453" t="s">
        <v>10</v>
      </c>
      <c r="E55" s="454">
        <v>0.14701499999999998</v>
      </c>
      <c r="F55" s="454">
        <v>0.32669999999999999</v>
      </c>
      <c r="G55" s="453">
        <v>13</v>
      </c>
      <c r="H55" s="453">
        <v>14</v>
      </c>
      <c r="I55" s="455">
        <v>249990.01</v>
      </c>
      <c r="J55" s="455">
        <v>3249870.13</v>
      </c>
      <c r="K55" s="455">
        <v>45498181.82</v>
      </c>
      <c r="L55" s="456" t="s">
        <v>1008</v>
      </c>
      <c r="M55" s="451">
        <v>9815</v>
      </c>
      <c r="N55" s="451" t="s">
        <v>1304</v>
      </c>
      <c r="O55" s="451">
        <v>21</v>
      </c>
    </row>
    <row r="56" spans="1:15" ht="14.4">
      <c r="B56" s="452" t="s">
        <v>1383</v>
      </c>
      <c r="C56" s="453" t="s">
        <v>1384</v>
      </c>
      <c r="D56" s="453" t="s">
        <v>28</v>
      </c>
      <c r="E56" s="454">
        <v>0.17121499999999998</v>
      </c>
      <c r="F56" s="454">
        <v>0.35089999999999999</v>
      </c>
      <c r="G56" s="453">
        <v>27</v>
      </c>
      <c r="H56" s="453">
        <v>27</v>
      </c>
      <c r="I56" s="455">
        <v>47943.78</v>
      </c>
      <c r="J56" s="455">
        <v>1294482.06</v>
      </c>
      <c r="K56" s="455">
        <v>34951015.620000005</v>
      </c>
      <c r="L56" s="456" t="s">
        <v>441</v>
      </c>
      <c r="M56" s="451">
        <v>9925</v>
      </c>
      <c r="N56" s="451" t="s">
        <v>1303</v>
      </c>
      <c r="O56" s="451">
        <v>21</v>
      </c>
    </row>
    <row r="57" spans="1:15" ht="14.4">
      <c r="B57" s="452" t="s">
        <v>1220</v>
      </c>
      <c r="C57" s="453" t="s">
        <v>1216</v>
      </c>
      <c r="D57" s="453" t="s">
        <v>413</v>
      </c>
      <c r="E57" s="454">
        <v>0.18754999999999999</v>
      </c>
      <c r="F57" s="454">
        <v>0.36899999999999999</v>
      </c>
      <c r="G57" s="453">
        <v>45</v>
      </c>
      <c r="H57" s="453">
        <v>45</v>
      </c>
      <c r="I57" s="455">
        <v>13802.57</v>
      </c>
      <c r="J57" s="455">
        <v>621115.65</v>
      </c>
      <c r="K57" s="455">
        <v>27950204.25</v>
      </c>
      <c r="L57" s="456" t="s">
        <v>155</v>
      </c>
      <c r="M57" s="451">
        <v>9858</v>
      </c>
      <c r="N57" s="451" t="s">
        <v>1304</v>
      </c>
      <c r="O57" s="451">
        <v>21</v>
      </c>
    </row>
    <row r="58" spans="1:15" ht="14.4">
      <c r="B58" s="452" t="s">
        <v>1170</v>
      </c>
      <c r="C58" s="453" t="s">
        <v>1171</v>
      </c>
      <c r="D58" s="453" t="s">
        <v>28</v>
      </c>
      <c r="E58" s="454">
        <v>0.17121499999999998</v>
      </c>
      <c r="F58" s="454">
        <v>0.36899999999999999</v>
      </c>
      <c r="G58" s="453">
        <v>38</v>
      </c>
      <c r="H58" s="453">
        <v>38</v>
      </c>
      <c r="I58" s="455">
        <v>17504.45</v>
      </c>
      <c r="J58" s="455">
        <v>665169.1</v>
      </c>
      <c r="K58" s="455">
        <v>25276425.800000001</v>
      </c>
      <c r="L58" s="456" t="s">
        <v>155</v>
      </c>
      <c r="M58" s="451">
        <v>8726</v>
      </c>
      <c r="N58" s="451" t="s">
        <v>1303</v>
      </c>
      <c r="O58" s="451">
        <v>21</v>
      </c>
    </row>
    <row r="59" spans="1:15" ht="14.4">
      <c r="B59" s="452" t="s">
        <v>1371</v>
      </c>
      <c r="C59" s="453" t="s">
        <v>1372</v>
      </c>
      <c r="D59" s="453" t="s">
        <v>28</v>
      </c>
      <c r="E59" s="454">
        <v>0.17121499999999998</v>
      </c>
      <c r="F59" s="454">
        <v>0.35089999999999999</v>
      </c>
      <c r="G59" s="453">
        <v>37</v>
      </c>
      <c r="H59" s="453">
        <v>37</v>
      </c>
      <c r="I59" s="455">
        <v>17433.830000000002</v>
      </c>
      <c r="J59" s="455">
        <v>645051.71000000008</v>
      </c>
      <c r="K59" s="455">
        <v>23866913.270000003</v>
      </c>
      <c r="L59" s="456" t="s">
        <v>441</v>
      </c>
      <c r="M59" s="451">
        <v>9937</v>
      </c>
      <c r="N59" s="451" t="s">
        <v>1303</v>
      </c>
      <c r="O59" s="451">
        <v>21</v>
      </c>
    </row>
    <row r="60" spans="1:15" ht="14.4">
      <c r="B60" s="452" t="s">
        <v>1219</v>
      </c>
      <c r="C60" s="453" t="s">
        <v>1215</v>
      </c>
      <c r="D60" s="453" t="s">
        <v>413</v>
      </c>
      <c r="E60" s="454">
        <v>0.18754999999999999</v>
      </c>
      <c r="F60" s="454">
        <v>0.36899999999999999</v>
      </c>
      <c r="G60" s="453">
        <v>41</v>
      </c>
      <c r="H60" s="453">
        <v>41</v>
      </c>
      <c r="I60" s="455">
        <v>13802.57</v>
      </c>
      <c r="J60" s="455">
        <v>565905.37</v>
      </c>
      <c r="K60" s="455">
        <v>23202120.169999998</v>
      </c>
      <c r="L60" s="456" t="s">
        <v>155</v>
      </c>
      <c r="M60" s="451">
        <v>9857</v>
      </c>
      <c r="N60" s="451" t="s">
        <v>1304</v>
      </c>
      <c r="O60" s="451">
        <v>21</v>
      </c>
    </row>
    <row r="61" spans="1:15" ht="14.4">
      <c r="B61" s="452" t="s">
        <v>1394</v>
      </c>
      <c r="C61" s="453" t="s">
        <v>1395</v>
      </c>
      <c r="D61" s="453" t="s">
        <v>28</v>
      </c>
      <c r="E61" s="454">
        <v>0.17121499999999998</v>
      </c>
      <c r="F61" s="454">
        <v>0.35089999999999999</v>
      </c>
      <c r="G61" s="453">
        <v>28</v>
      </c>
      <c r="H61" s="453">
        <v>28</v>
      </c>
      <c r="I61" s="455">
        <v>28330.240000000002</v>
      </c>
      <c r="J61" s="455">
        <v>793246.72000000009</v>
      </c>
      <c r="K61" s="455">
        <v>22210908.160000004</v>
      </c>
      <c r="L61" s="456" t="s">
        <v>441</v>
      </c>
      <c r="M61" s="451">
        <v>9924</v>
      </c>
      <c r="N61" s="451" t="s">
        <v>1303</v>
      </c>
      <c r="O61" s="451">
        <v>21</v>
      </c>
    </row>
    <row r="62" spans="1:15" ht="14.4">
      <c r="B62" s="452" t="s">
        <v>1207</v>
      </c>
      <c r="C62" s="453" t="s">
        <v>1206</v>
      </c>
      <c r="D62" s="453" t="s">
        <v>583</v>
      </c>
      <c r="E62" s="454">
        <v>0.19359999999999999</v>
      </c>
      <c r="F62" s="454">
        <v>0.37509999999999999</v>
      </c>
      <c r="G62" s="453">
        <v>39</v>
      </c>
      <c r="H62" s="453">
        <v>39</v>
      </c>
      <c r="I62" s="455">
        <v>11772.78</v>
      </c>
      <c r="J62" s="455">
        <v>459138.42000000004</v>
      </c>
      <c r="K62" s="455">
        <v>17906398.380000003</v>
      </c>
      <c r="L62" s="456" t="s">
        <v>155</v>
      </c>
      <c r="M62" s="451">
        <v>9862</v>
      </c>
      <c r="N62" s="451" t="s">
        <v>1305</v>
      </c>
      <c r="O62" s="451">
        <v>21</v>
      </c>
    </row>
    <row r="63" spans="1:15" ht="14.4">
      <c r="B63" s="452" t="s">
        <v>1340</v>
      </c>
      <c r="C63" s="453" t="s">
        <v>1341</v>
      </c>
      <c r="D63" s="453" t="s">
        <v>1344</v>
      </c>
      <c r="E63" s="454">
        <v>0.18754999999999999</v>
      </c>
      <c r="F63" s="454">
        <v>0.36899999999999999</v>
      </c>
      <c r="G63" s="453">
        <v>25</v>
      </c>
      <c r="H63" s="453">
        <v>25</v>
      </c>
      <c r="I63" s="455">
        <v>28000</v>
      </c>
      <c r="J63" s="455">
        <v>700000</v>
      </c>
      <c r="K63" s="455">
        <v>17500000</v>
      </c>
      <c r="L63" s="456" t="s">
        <v>148</v>
      </c>
      <c r="M63" s="451">
        <v>9892</v>
      </c>
      <c r="N63" s="451" t="s">
        <v>1307</v>
      </c>
      <c r="O63" s="451">
        <v>10.5</v>
      </c>
    </row>
    <row r="64" spans="1:15" ht="14.4">
      <c r="A64" s="432"/>
      <c r="B64" s="452" t="s">
        <v>1387</v>
      </c>
      <c r="C64" s="453" t="s">
        <v>1388</v>
      </c>
      <c r="D64" s="453" t="s">
        <v>28</v>
      </c>
      <c r="E64" s="454">
        <v>0.17121499999999998</v>
      </c>
      <c r="F64" s="454">
        <v>0.35089999999999999</v>
      </c>
      <c r="G64" s="453">
        <v>19</v>
      </c>
      <c r="H64" s="453">
        <v>19</v>
      </c>
      <c r="I64" s="455">
        <v>45764.5</v>
      </c>
      <c r="J64" s="455">
        <v>869525.5</v>
      </c>
      <c r="K64" s="455">
        <v>16520984.5</v>
      </c>
      <c r="L64" s="456" t="s">
        <v>441</v>
      </c>
      <c r="M64" s="451">
        <v>9932</v>
      </c>
      <c r="N64" s="451" t="s">
        <v>1303</v>
      </c>
      <c r="O64" s="451">
        <v>21</v>
      </c>
    </row>
    <row r="65" spans="1:15" ht="14.4">
      <c r="B65" s="452" t="s">
        <v>216</v>
      </c>
      <c r="C65" s="453" t="s">
        <v>217</v>
      </c>
      <c r="D65" s="453" t="s">
        <v>218</v>
      </c>
      <c r="E65" s="454">
        <v>0.18754999999999999</v>
      </c>
      <c r="F65" s="454">
        <v>0.36899999999999999</v>
      </c>
      <c r="G65" s="453">
        <v>83</v>
      </c>
      <c r="H65" s="453">
        <v>83</v>
      </c>
      <c r="I65" s="455">
        <v>2390.46</v>
      </c>
      <c r="J65" s="455">
        <v>198408.18</v>
      </c>
      <c r="K65" s="455">
        <v>16467878.939999999</v>
      </c>
      <c r="L65" s="456" t="s">
        <v>155</v>
      </c>
      <c r="M65" s="451">
        <v>6319</v>
      </c>
      <c r="N65" s="451" t="s">
        <v>1307</v>
      </c>
      <c r="O65" s="451">
        <v>21</v>
      </c>
    </row>
    <row r="66" spans="1:15" ht="14.4">
      <c r="B66" s="452" t="s">
        <v>1396</v>
      </c>
      <c r="C66" s="453" t="s">
        <v>1397</v>
      </c>
      <c r="D66" s="453" t="s">
        <v>28</v>
      </c>
      <c r="E66" s="454">
        <v>0.17121499999999998</v>
      </c>
      <c r="F66" s="454">
        <v>0.35089999999999999</v>
      </c>
      <c r="G66" s="453">
        <v>23</v>
      </c>
      <c r="H66" s="453">
        <v>23</v>
      </c>
      <c r="I66" s="455">
        <v>27022.66</v>
      </c>
      <c r="J66" s="455">
        <v>621521.18000000005</v>
      </c>
      <c r="K66" s="455">
        <v>14294987.140000001</v>
      </c>
      <c r="L66" s="456" t="s">
        <v>441</v>
      </c>
      <c r="M66" s="451">
        <v>9931</v>
      </c>
      <c r="N66" s="451" t="s">
        <v>1303</v>
      </c>
      <c r="O66" s="451">
        <v>21</v>
      </c>
    </row>
    <row r="67" spans="1:15" ht="14.4">
      <c r="B67" s="452" t="s">
        <v>1252</v>
      </c>
      <c r="C67" s="453" t="s">
        <v>1291</v>
      </c>
      <c r="D67" s="453" t="s">
        <v>52</v>
      </c>
      <c r="E67" s="454">
        <v>0.17121499999999998</v>
      </c>
      <c r="F67" s="454">
        <v>0.35089999999999999</v>
      </c>
      <c r="G67" s="453">
        <v>22</v>
      </c>
      <c r="H67" s="453">
        <v>22</v>
      </c>
      <c r="I67" s="455">
        <v>28631</v>
      </c>
      <c r="J67" s="455">
        <v>629882</v>
      </c>
      <c r="K67" s="455">
        <v>13857404</v>
      </c>
      <c r="L67" s="456" t="s">
        <v>35</v>
      </c>
      <c r="M67" s="451">
        <v>9796</v>
      </c>
      <c r="N67" s="451" t="s">
        <v>1303</v>
      </c>
      <c r="O67" s="451">
        <v>21</v>
      </c>
    </row>
    <row r="68" spans="1:15" ht="14.4">
      <c r="B68" s="452" t="s">
        <v>1425</v>
      </c>
      <c r="C68" s="453" t="s">
        <v>1426</v>
      </c>
      <c r="D68" s="453" t="s">
        <v>231</v>
      </c>
      <c r="E68" s="454">
        <v>0.18754999999999999</v>
      </c>
      <c r="F68" s="454">
        <v>0.35089999999999999</v>
      </c>
      <c r="G68" s="453">
        <v>30</v>
      </c>
      <c r="H68" s="453">
        <v>30</v>
      </c>
      <c r="I68" s="455">
        <v>15001.24</v>
      </c>
      <c r="J68" s="455">
        <v>450037.2</v>
      </c>
      <c r="K68" s="455">
        <v>13501116</v>
      </c>
      <c r="L68" s="456" t="s">
        <v>441</v>
      </c>
      <c r="M68" s="451">
        <v>9899</v>
      </c>
      <c r="N68" s="451" t="s">
        <v>1304</v>
      </c>
      <c r="O68" s="451">
        <v>21</v>
      </c>
    </row>
    <row r="69" spans="1:15" ht="14.4">
      <c r="B69" s="452" t="s">
        <v>1065</v>
      </c>
      <c r="C69" s="453" t="s">
        <v>1086</v>
      </c>
      <c r="D69" s="453" t="s">
        <v>6</v>
      </c>
      <c r="E69" s="454">
        <v>0.14701499999999998</v>
      </c>
      <c r="F69" s="454">
        <v>0.32669999999999999</v>
      </c>
      <c r="G69" s="453">
        <v>4</v>
      </c>
      <c r="H69" s="453">
        <v>4</v>
      </c>
      <c r="I69" s="455">
        <v>820986</v>
      </c>
      <c r="J69" s="455">
        <v>3283944</v>
      </c>
      <c r="K69" s="455">
        <v>13135776</v>
      </c>
      <c r="L69" s="456" t="s">
        <v>35</v>
      </c>
      <c r="M69" s="451">
        <v>9545</v>
      </c>
      <c r="N69" s="451" t="s">
        <v>1303</v>
      </c>
      <c r="O69" s="451">
        <v>21</v>
      </c>
    </row>
    <row r="70" spans="1:15" ht="14.4">
      <c r="B70" s="452" t="s">
        <v>229</v>
      </c>
      <c r="C70" s="453" t="s">
        <v>230</v>
      </c>
      <c r="D70" s="453" t="s">
        <v>231</v>
      </c>
      <c r="E70" s="454">
        <v>0.18754999999999999</v>
      </c>
      <c r="F70" s="454">
        <v>0.36899999999999999</v>
      </c>
      <c r="G70" s="453">
        <v>64</v>
      </c>
      <c r="H70" s="453">
        <v>66</v>
      </c>
      <c r="I70" s="455">
        <v>2925.01</v>
      </c>
      <c r="J70" s="455">
        <v>187200.64000000001</v>
      </c>
      <c r="K70" s="455">
        <v>12355242.24</v>
      </c>
      <c r="L70" s="456" t="s">
        <v>232</v>
      </c>
      <c r="M70" s="451">
        <v>9623</v>
      </c>
      <c r="N70" s="451" t="s">
        <v>1304</v>
      </c>
      <c r="O70" s="451">
        <v>21</v>
      </c>
    </row>
    <row r="71" spans="1:15" ht="14.4">
      <c r="B71" s="452" t="s">
        <v>1385</v>
      </c>
      <c r="C71" s="453" t="s">
        <v>1481</v>
      </c>
      <c r="D71" s="453" t="s">
        <v>28</v>
      </c>
      <c r="E71" s="454">
        <v>0.17121499999999998</v>
      </c>
      <c r="F71" s="454">
        <v>0.35089999999999999</v>
      </c>
      <c r="G71" s="453">
        <v>16</v>
      </c>
      <c r="H71" s="453">
        <v>16</v>
      </c>
      <c r="I71" s="455">
        <v>47943.78</v>
      </c>
      <c r="J71" s="455">
        <v>767100.48</v>
      </c>
      <c r="K71" s="455">
        <v>12273607.68</v>
      </c>
      <c r="L71" s="456" t="s">
        <v>441</v>
      </c>
      <c r="M71" s="451">
        <v>9926</v>
      </c>
      <c r="N71" s="451" t="s">
        <v>1303</v>
      </c>
      <c r="O71" s="451">
        <v>21</v>
      </c>
    </row>
    <row r="72" spans="1:15" ht="14.4">
      <c r="B72" s="452" t="s">
        <v>1427</v>
      </c>
      <c r="C72" s="453" t="s">
        <v>1428</v>
      </c>
      <c r="D72" s="453" t="s">
        <v>28</v>
      </c>
      <c r="E72" s="454">
        <v>0.17121499999999998</v>
      </c>
      <c r="F72" s="454">
        <v>0.35089999999999999</v>
      </c>
      <c r="G72" s="453">
        <v>28</v>
      </c>
      <c r="H72" s="453">
        <v>28</v>
      </c>
      <c r="I72" s="455">
        <v>14382.83</v>
      </c>
      <c r="J72" s="455">
        <v>402719.24</v>
      </c>
      <c r="K72" s="455">
        <v>11276138.719999999</v>
      </c>
      <c r="L72" s="456" t="s">
        <v>441</v>
      </c>
      <c r="M72" s="451">
        <v>9923</v>
      </c>
      <c r="N72" s="451" t="s">
        <v>1303</v>
      </c>
      <c r="O72" s="451">
        <v>21</v>
      </c>
    </row>
    <row r="73" spans="1:15" ht="14.4">
      <c r="B73" s="452" t="s">
        <v>249</v>
      </c>
      <c r="C73" s="453" t="s">
        <v>250</v>
      </c>
      <c r="D73" s="453" t="s">
        <v>154</v>
      </c>
      <c r="E73" s="454">
        <v>0.18754999999999999</v>
      </c>
      <c r="F73" s="454">
        <v>0.36899999999999999</v>
      </c>
      <c r="G73" s="453">
        <v>63</v>
      </c>
      <c r="H73" s="453">
        <v>63</v>
      </c>
      <c r="I73" s="455">
        <v>2730</v>
      </c>
      <c r="J73" s="455">
        <v>171990</v>
      </c>
      <c r="K73" s="455">
        <v>10835370</v>
      </c>
      <c r="L73" s="456" t="s">
        <v>170</v>
      </c>
      <c r="M73" s="451">
        <v>3675</v>
      </c>
      <c r="N73" s="451" t="s">
        <v>1306</v>
      </c>
      <c r="O73" s="451">
        <v>21</v>
      </c>
    </row>
    <row r="74" spans="1:15" ht="14.4">
      <c r="B74" s="452" t="s">
        <v>439</v>
      </c>
      <c r="C74" s="453" t="s">
        <v>440</v>
      </c>
      <c r="D74" s="453" t="s">
        <v>231</v>
      </c>
      <c r="E74" s="454">
        <v>0.18754999999999999</v>
      </c>
      <c r="F74" s="454">
        <v>0.36899999999999999</v>
      </c>
      <c r="G74" s="453">
        <v>27</v>
      </c>
      <c r="H74" s="453">
        <v>28</v>
      </c>
      <c r="I74" s="455">
        <v>14092.05</v>
      </c>
      <c r="J74" s="455">
        <v>380485.35</v>
      </c>
      <c r="K74" s="455">
        <v>10653589.799999999</v>
      </c>
      <c r="L74" s="456" t="s">
        <v>441</v>
      </c>
      <c r="M74" s="451">
        <v>9566</v>
      </c>
      <c r="N74" s="451" t="s">
        <v>1304</v>
      </c>
      <c r="O74" s="451">
        <v>10.5</v>
      </c>
    </row>
    <row r="75" spans="1:15" ht="14.4">
      <c r="B75" s="452" t="s">
        <v>1404</v>
      </c>
      <c r="C75" s="453" t="s">
        <v>1405</v>
      </c>
      <c r="D75" s="453" t="s">
        <v>107</v>
      </c>
      <c r="E75" s="454">
        <v>0.19359999999999999</v>
      </c>
      <c r="F75" s="454">
        <v>0.37509999999999999</v>
      </c>
      <c r="G75" s="453">
        <v>19</v>
      </c>
      <c r="H75" s="453">
        <v>19</v>
      </c>
      <c r="I75" s="455">
        <v>23099.95</v>
      </c>
      <c r="J75" s="455">
        <v>438899.05</v>
      </c>
      <c r="K75" s="455">
        <v>8339081.9500000002</v>
      </c>
      <c r="L75" s="456" t="s">
        <v>441</v>
      </c>
      <c r="M75" s="451">
        <v>9918</v>
      </c>
      <c r="N75" s="451" t="s">
        <v>1303</v>
      </c>
      <c r="O75" s="451">
        <v>21</v>
      </c>
    </row>
    <row r="76" spans="1:15" ht="14.4">
      <c r="B76" s="452" t="s">
        <v>1440</v>
      </c>
      <c r="C76" s="453" t="s">
        <v>1441</v>
      </c>
      <c r="D76" s="453" t="s">
        <v>28</v>
      </c>
      <c r="E76" s="454">
        <v>0.17121499999999998</v>
      </c>
      <c r="F76" s="454">
        <v>0.35089999999999999</v>
      </c>
      <c r="G76" s="453">
        <v>18</v>
      </c>
      <c r="H76" s="453">
        <v>18</v>
      </c>
      <c r="I76" s="455">
        <v>23971.67</v>
      </c>
      <c r="J76" s="455">
        <v>431490.05999999994</v>
      </c>
      <c r="K76" s="455">
        <v>7766821.0799999991</v>
      </c>
      <c r="L76" s="456" t="s">
        <v>441</v>
      </c>
      <c r="M76" s="451">
        <v>9929</v>
      </c>
      <c r="N76" s="451" t="s">
        <v>1303</v>
      </c>
      <c r="O76" s="451">
        <v>21</v>
      </c>
    </row>
    <row r="77" spans="1:15" ht="14.4">
      <c r="A77" s="396"/>
      <c r="B77" s="452" t="s">
        <v>1408</v>
      </c>
      <c r="C77" s="453" t="s">
        <v>1409</v>
      </c>
      <c r="D77" s="453" t="s">
        <v>28</v>
      </c>
      <c r="E77" s="454">
        <v>0.17121499999999998</v>
      </c>
      <c r="F77" s="454">
        <v>0.35089999999999999</v>
      </c>
      <c r="G77" s="453">
        <v>18</v>
      </c>
      <c r="H77" s="453">
        <v>19</v>
      </c>
      <c r="I77" s="455">
        <v>22664.1</v>
      </c>
      <c r="J77" s="455">
        <v>407953.8</v>
      </c>
      <c r="K77" s="455">
        <v>7751122.2000000002</v>
      </c>
      <c r="L77" s="456" t="s">
        <v>441</v>
      </c>
      <c r="M77" s="451">
        <v>9930</v>
      </c>
      <c r="N77" s="451" t="s">
        <v>1303</v>
      </c>
      <c r="O77" s="451">
        <v>21</v>
      </c>
    </row>
    <row r="78" spans="1:15" ht="14.4">
      <c r="B78" s="452" t="s">
        <v>1442</v>
      </c>
      <c r="C78" s="453" t="s">
        <v>1443</v>
      </c>
      <c r="D78" s="453" t="s">
        <v>231</v>
      </c>
      <c r="E78" s="454">
        <v>0.18754999999999999</v>
      </c>
      <c r="F78" s="454">
        <v>0.35089999999999999</v>
      </c>
      <c r="G78" s="453">
        <v>25</v>
      </c>
      <c r="H78" s="453">
        <v>26</v>
      </c>
      <c r="I78" s="455">
        <v>11364.47</v>
      </c>
      <c r="J78" s="455">
        <v>284111.75</v>
      </c>
      <c r="K78" s="455">
        <v>7386905.5</v>
      </c>
      <c r="L78" s="456" t="s">
        <v>441</v>
      </c>
      <c r="M78" s="451">
        <v>9900</v>
      </c>
      <c r="N78" s="451" t="s">
        <v>1304</v>
      </c>
      <c r="O78" s="451">
        <v>21</v>
      </c>
    </row>
    <row r="79" spans="1:15" ht="14.4">
      <c r="B79" s="452" t="s">
        <v>1417</v>
      </c>
      <c r="C79" s="453" t="s">
        <v>1418</v>
      </c>
      <c r="D79" s="453" t="s">
        <v>28</v>
      </c>
      <c r="E79" s="454">
        <v>0.17121499999999998</v>
      </c>
      <c r="F79" s="454">
        <v>0.35089999999999999</v>
      </c>
      <c r="G79" s="453">
        <v>12</v>
      </c>
      <c r="H79" s="453">
        <v>14</v>
      </c>
      <c r="I79" s="455">
        <v>34868.089999999997</v>
      </c>
      <c r="J79" s="455">
        <v>418417.07999999996</v>
      </c>
      <c r="K79" s="455">
        <v>5857839.1199999992</v>
      </c>
      <c r="L79" s="456" t="s">
        <v>441</v>
      </c>
      <c r="M79" s="451">
        <v>9928</v>
      </c>
      <c r="N79" s="451" t="s">
        <v>1303</v>
      </c>
      <c r="O79" s="451">
        <v>21</v>
      </c>
    </row>
    <row r="80" spans="1:15" ht="14.4">
      <c r="B80" s="452" t="s">
        <v>1221</v>
      </c>
      <c r="C80" s="453" t="s">
        <v>1217</v>
      </c>
      <c r="D80" s="453" t="s">
        <v>413</v>
      </c>
      <c r="E80" s="454">
        <v>0.18754999999999999</v>
      </c>
      <c r="F80" s="454">
        <v>0.36899999999999999</v>
      </c>
      <c r="G80" s="453">
        <v>20</v>
      </c>
      <c r="H80" s="453">
        <v>21</v>
      </c>
      <c r="I80" s="455">
        <v>13802.57</v>
      </c>
      <c r="J80" s="455">
        <v>276051.40000000002</v>
      </c>
      <c r="K80" s="455">
        <v>5797079.4000000004</v>
      </c>
      <c r="L80" s="456" t="s">
        <v>155</v>
      </c>
      <c r="M80" s="451">
        <v>9856</v>
      </c>
      <c r="N80" s="451" t="s">
        <v>1304</v>
      </c>
      <c r="O80" s="451">
        <v>21</v>
      </c>
    </row>
    <row r="81" spans="1:15" ht="14.4">
      <c r="B81" s="452" t="s">
        <v>1521</v>
      </c>
      <c r="C81" s="453" t="s">
        <v>1522</v>
      </c>
      <c r="D81" s="453" t="s">
        <v>28</v>
      </c>
      <c r="E81" s="454">
        <v>0.17121499999999998</v>
      </c>
      <c r="F81" s="454">
        <v>0.35089999999999999</v>
      </c>
      <c r="G81" s="453">
        <v>10</v>
      </c>
      <c r="H81" s="453">
        <v>10</v>
      </c>
      <c r="I81" s="455">
        <v>54045.78</v>
      </c>
      <c r="J81" s="455">
        <v>540457.80000000005</v>
      </c>
      <c r="K81" s="455">
        <v>5404578</v>
      </c>
      <c r="L81" s="456" t="s">
        <v>441</v>
      </c>
      <c r="M81" s="451">
        <v>9904</v>
      </c>
      <c r="N81" s="451" t="s">
        <v>1304</v>
      </c>
      <c r="O81" s="451">
        <v>21</v>
      </c>
    </row>
    <row r="82" spans="1:15" ht="14.4">
      <c r="B82" s="452" t="s">
        <v>1429</v>
      </c>
      <c r="C82" s="453" t="s">
        <v>1430</v>
      </c>
      <c r="D82" s="453" t="s">
        <v>231</v>
      </c>
      <c r="E82" s="454">
        <v>0.18754999999999999</v>
      </c>
      <c r="F82" s="454">
        <v>0.36899999999999999</v>
      </c>
      <c r="G82" s="453">
        <v>19</v>
      </c>
      <c r="H82" s="453">
        <v>19</v>
      </c>
      <c r="I82" s="455">
        <v>14092.05</v>
      </c>
      <c r="J82" s="455">
        <v>267748.95</v>
      </c>
      <c r="K82" s="455">
        <v>5087230.05</v>
      </c>
      <c r="L82" s="456" t="s">
        <v>441</v>
      </c>
      <c r="M82" s="451">
        <v>9567</v>
      </c>
      <c r="N82" s="451" t="s">
        <v>1304</v>
      </c>
      <c r="O82" s="451">
        <v>10.5</v>
      </c>
    </row>
    <row r="83" spans="1:15" ht="14.4">
      <c r="B83" s="452" t="s">
        <v>1352</v>
      </c>
      <c r="C83" s="453" t="s">
        <v>1353</v>
      </c>
      <c r="D83" s="453" t="s">
        <v>1354</v>
      </c>
      <c r="E83" s="454">
        <v>0.18754999999999999</v>
      </c>
      <c r="F83" s="454">
        <v>0.32669999999999999</v>
      </c>
      <c r="G83" s="453">
        <v>1</v>
      </c>
      <c r="H83" s="453">
        <v>22</v>
      </c>
      <c r="I83" s="455">
        <v>220500</v>
      </c>
      <c r="J83" s="455">
        <v>220500</v>
      </c>
      <c r="K83" s="455">
        <v>4851000</v>
      </c>
      <c r="L83" s="456" t="s">
        <v>1355</v>
      </c>
      <c r="M83" s="451">
        <v>9664</v>
      </c>
      <c r="N83" s="451" t="s">
        <v>1307</v>
      </c>
      <c r="O83" s="451">
        <v>10.5</v>
      </c>
    </row>
    <row r="84" spans="1:15" ht="14.4">
      <c r="B84" s="452" t="s">
        <v>1326</v>
      </c>
      <c r="C84" s="453" t="s">
        <v>1327</v>
      </c>
      <c r="D84" s="453" t="s">
        <v>6</v>
      </c>
      <c r="E84" s="454">
        <v>0.14701499999999998</v>
      </c>
      <c r="F84" s="454">
        <v>0.32669999999999999</v>
      </c>
      <c r="G84" s="453">
        <v>3</v>
      </c>
      <c r="H84" s="453">
        <v>3</v>
      </c>
      <c r="I84" s="455">
        <v>520000</v>
      </c>
      <c r="J84" s="455">
        <v>1560000</v>
      </c>
      <c r="K84" s="455">
        <v>4680000</v>
      </c>
      <c r="L84" s="456" t="s">
        <v>35</v>
      </c>
      <c r="M84" s="451">
        <v>2801</v>
      </c>
      <c r="N84" s="451" t="s">
        <v>1303</v>
      </c>
      <c r="O84" s="451">
        <v>21</v>
      </c>
    </row>
    <row r="85" spans="1:15" ht="14.4">
      <c r="B85" s="452" t="s">
        <v>933</v>
      </c>
      <c r="C85" s="453" t="s">
        <v>934</v>
      </c>
      <c r="D85" s="453" t="s">
        <v>72</v>
      </c>
      <c r="E85" s="454">
        <v>0.16940000000000002</v>
      </c>
      <c r="F85" s="454">
        <v>0.35089999999999999</v>
      </c>
      <c r="G85" s="453">
        <v>19</v>
      </c>
      <c r="H85" s="453">
        <v>19</v>
      </c>
      <c r="I85" s="455">
        <v>12798</v>
      </c>
      <c r="J85" s="455">
        <v>243162</v>
      </c>
      <c r="K85" s="455">
        <v>4620078</v>
      </c>
      <c r="L85" s="456" t="s">
        <v>73</v>
      </c>
      <c r="M85" s="451">
        <v>9426</v>
      </c>
      <c r="N85" s="451" t="s">
        <v>1303</v>
      </c>
      <c r="O85" s="451">
        <v>21</v>
      </c>
    </row>
    <row r="86" spans="1:15" ht="14.4">
      <c r="B86" s="452" t="s">
        <v>953</v>
      </c>
      <c r="C86" s="453" t="s">
        <v>956</v>
      </c>
      <c r="D86" s="453" t="s">
        <v>960</v>
      </c>
      <c r="E86" s="454">
        <v>0.19359999999999999</v>
      </c>
      <c r="F86" s="454">
        <v>0.32669999999999999</v>
      </c>
      <c r="G86" s="453">
        <v>4</v>
      </c>
      <c r="H86" s="453">
        <v>4</v>
      </c>
      <c r="I86" s="455">
        <v>286428.15999999997</v>
      </c>
      <c r="J86" s="455">
        <v>1145712.6399999999</v>
      </c>
      <c r="K86" s="455">
        <v>4582850.5599999996</v>
      </c>
      <c r="L86" s="456" t="s">
        <v>42</v>
      </c>
      <c r="M86" s="451">
        <v>9803</v>
      </c>
      <c r="N86" s="451" t="s">
        <v>1303</v>
      </c>
      <c r="O86" s="451">
        <v>10.5</v>
      </c>
    </row>
    <row r="87" spans="1:15" ht="14.4">
      <c r="B87" s="452" t="s">
        <v>1203</v>
      </c>
      <c r="C87" s="453" t="s">
        <v>1204</v>
      </c>
      <c r="D87" s="453" t="s">
        <v>18</v>
      </c>
      <c r="E87" s="454">
        <v>0.18754999999999999</v>
      </c>
      <c r="F87" s="454">
        <v>0.36899999999999999</v>
      </c>
      <c r="G87" s="453">
        <v>6</v>
      </c>
      <c r="H87" s="453">
        <v>6</v>
      </c>
      <c r="I87" s="455">
        <v>126315</v>
      </c>
      <c r="J87" s="455">
        <v>757890</v>
      </c>
      <c r="K87" s="455">
        <v>4547340</v>
      </c>
      <c r="L87" s="456" t="s">
        <v>1273</v>
      </c>
      <c r="M87" s="451">
        <v>9853</v>
      </c>
      <c r="N87" s="451" t="s">
        <v>1303</v>
      </c>
      <c r="O87" s="451">
        <v>21</v>
      </c>
    </row>
    <row r="88" spans="1:15" ht="14.4">
      <c r="B88" s="452" t="s">
        <v>1474</v>
      </c>
      <c r="C88" s="453" t="s">
        <v>1475</v>
      </c>
      <c r="D88" s="453" t="s">
        <v>28</v>
      </c>
      <c r="E88" s="454">
        <v>0.17121499999999998</v>
      </c>
      <c r="F88" s="454">
        <v>0.35089999999999999</v>
      </c>
      <c r="G88" s="453">
        <v>10</v>
      </c>
      <c r="H88" s="453">
        <v>10</v>
      </c>
      <c r="I88" s="455">
        <v>41405.93</v>
      </c>
      <c r="J88" s="455">
        <v>414059.3</v>
      </c>
      <c r="K88" s="455">
        <v>4140593</v>
      </c>
      <c r="L88" s="456" t="s">
        <v>441</v>
      </c>
      <c r="M88" s="451">
        <v>9936</v>
      </c>
      <c r="N88" s="451" t="s">
        <v>1303</v>
      </c>
      <c r="O88" s="451">
        <v>21</v>
      </c>
    </row>
    <row r="89" spans="1:15" ht="14.4">
      <c r="A89" s="420"/>
      <c r="B89" s="452" t="s">
        <v>1412</v>
      </c>
      <c r="C89" s="453" t="s">
        <v>1413</v>
      </c>
      <c r="D89" s="453" t="s">
        <v>107</v>
      </c>
      <c r="E89" s="454">
        <v>0.19359999999999999</v>
      </c>
      <c r="F89" s="454">
        <v>0.37509999999999999</v>
      </c>
      <c r="G89" s="453">
        <v>14</v>
      </c>
      <c r="H89" s="453">
        <v>14</v>
      </c>
      <c r="I89" s="455">
        <v>20484.82</v>
      </c>
      <c r="J89" s="455">
        <v>286787.48</v>
      </c>
      <c r="K89" s="455">
        <v>4015024.7199999997</v>
      </c>
      <c r="L89" s="456" t="s">
        <v>441</v>
      </c>
      <c r="M89" s="451">
        <v>9917</v>
      </c>
      <c r="N89" s="451" t="s">
        <v>1303</v>
      </c>
      <c r="O89" s="451">
        <v>21</v>
      </c>
    </row>
    <row r="90" spans="1:15" ht="14.4">
      <c r="B90" s="452" t="s">
        <v>1257</v>
      </c>
      <c r="C90" s="453" t="s">
        <v>1258</v>
      </c>
      <c r="D90" s="453" t="s">
        <v>52</v>
      </c>
      <c r="E90" s="454">
        <v>0.17121499999999998</v>
      </c>
      <c r="F90" s="454">
        <v>0.35089999999999999</v>
      </c>
      <c r="G90" s="453">
        <v>14</v>
      </c>
      <c r="H90" s="453">
        <v>14</v>
      </c>
      <c r="I90" s="455">
        <v>20468.75</v>
      </c>
      <c r="J90" s="455">
        <v>286562.5</v>
      </c>
      <c r="K90" s="455">
        <v>4011875</v>
      </c>
      <c r="L90" s="456" t="s">
        <v>35</v>
      </c>
      <c r="M90" s="451">
        <v>9878</v>
      </c>
      <c r="N90" s="451" t="s">
        <v>1303</v>
      </c>
      <c r="O90" s="451">
        <v>21</v>
      </c>
    </row>
    <row r="91" spans="1:15" ht="14.4">
      <c r="B91" s="452" t="s">
        <v>237</v>
      </c>
      <c r="C91" s="453" t="s">
        <v>238</v>
      </c>
      <c r="D91" s="453" t="s">
        <v>239</v>
      </c>
      <c r="E91" s="454">
        <v>0.18754999999999999</v>
      </c>
      <c r="F91" s="454">
        <v>0.36899999999999999</v>
      </c>
      <c r="G91" s="453">
        <v>18</v>
      </c>
      <c r="H91" s="453">
        <v>18</v>
      </c>
      <c r="I91" s="455">
        <v>11700</v>
      </c>
      <c r="J91" s="455">
        <v>210600</v>
      </c>
      <c r="K91" s="455">
        <v>3790800</v>
      </c>
      <c r="L91" s="456" t="s">
        <v>148</v>
      </c>
      <c r="M91" s="451">
        <v>9740</v>
      </c>
      <c r="N91" s="451" t="s">
        <v>1307</v>
      </c>
      <c r="O91" s="451">
        <v>21</v>
      </c>
    </row>
    <row r="92" spans="1:15" ht="14.4">
      <c r="B92" s="452" t="s">
        <v>33</v>
      </c>
      <c r="C92" s="453" t="s">
        <v>34</v>
      </c>
      <c r="D92" s="453" t="s">
        <v>10</v>
      </c>
      <c r="E92" s="454">
        <v>0.14701499999999998</v>
      </c>
      <c r="F92" s="454">
        <v>0.32669999999999999</v>
      </c>
      <c r="G92" s="453">
        <v>4</v>
      </c>
      <c r="H92" s="453">
        <v>4</v>
      </c>
      <c r="I92" s="455">
        <v>211974.01</v>
      </c>
      <c r="J92" s="455">
        <v>847896.04</v>
      </c>
      <c r="K92" s="455">
        <v>3391584.16</v>
      </c>
      <c r="L92" s="456" t="s">
        <v>35</v>
      </c>
      <c r="M92" s="451">
        <v>9652</v>
      </c>
      <c r="N92" s="451" t="s">
        <v>1304</v>
      </c>
      <c r="O92" s="451">
        <v>21</v>
      </c>
    </row>
    <row r="93" spans="1:15" ht="14.4">
      <c r="B93" s="452" t="s">
        <v>324</v>
      </c>
      <c r="C93" s="453" t="s">
        <v>325</v>
      </c>
      <c r="D93" s="453" t="s">
        <v>326</v>
      </c>
      <c r="E93" s="454">
        <v>0.18754999999999999</v>
      </c>
      <c r="F93" s="454">
        <v>0.36899999999999999</v>
      </c>
      <c r="G93" s="453">
        <v>36</v>
      </c>
      <c r="H93" s="453">
        <v>36</v>
      </c>
      <c r="I93" s="455">
        <v>2360</v>
      </c>
      <c r="J93" s="455">
        <v>84960</v>
      </c>
      <c r="K93" s="455">
        <v>3058560</v>
      </c>
      <c r="L93" s="456" t="s">
        <v>155</v>
      </c>
      <c r="M93" s="451">
        <v>6880</v>
      </c>
      <c r="N93" s="451" t="s">
        <v>1306</v>
      </c>
      <c r="O93" s="451">
        <v>21</v>
      </c>
    </row>
    <row r="94" spans="1:15" ht="14.4">
      <c r="B94" s="452" t="s">
        <v>1378</v>
      </c>
      <c r="C94" s="453" t="s">
        <v>1379</v>
      </c>
      <c r="D94" s="453" t="s">
        <v>28</v>
      </c>
      <c r="E94" s="454">
        <v>0.17121499999999998</v>
      </c>
      <c r="F94" s="454">
        <v>0.35089999999999999</v>
      </c>
      <c r="G94" s="453">
        <v>5</v>
      </c>
      <c r="H94" s="453">
        <v>5</v>
      </c>
      <c r="I94" s="455">
        <v>117680.82</v>
      </c>
      <c r="J94" s="455">
        <v>588404.10000000009</v>
      </c>
      <c r="K94" s="455">
        <v>2942020.5000000005</v>
      </c>
      <c r="L94" s="456" t="s">
        <v>441</v>
      </c>
      <c r="M94" s="451">
        <v>9935</v>
      </c>
      <c r="N94" s="451" t="s">
        <v>1303</v>
      </c>
      <c r="O94" s="451">
        <v>21</v>
      </c>
    </row>
    <row r="95" spans="1:15" ht="14.4">
      <c r="B95" s="452" t="s">
        <v>1398</v>
      </c>
      <c r="C95" s="453" t="s">
        <v>1399</v>
      </c>
      <c r="D95" s="453" t="s">
        <v>28</v>
      </c>
      <c r="E95" s="454">
        <v>0.17121499999999998</v>
      </c>
      <c r="F95" s="454">
        <v>0.35089999999999999</v>
      </c>
      <c r="G95" s="453">
        <v>10</v>
      </c>
      <c r="H95" s="453">
        <v>10</v>
      </c>
      <c r="I95" s="455">
        <v>26150.959999999999</v>
      </c>
      <c r="J95" s="455">
        <v>261509.59999999998</v>
      </c>
      <c r="K95" s="455">
        <v>2615096</v>
      </c>
      <c r="L95" s="456" t="s">
        <v>441</v>
      </c>
      <c r="M95" s="451">
        <v>9914</v>
      </c>
      <c r="N95" s="451" t="s">
        <v>1303</v>
      </c>
      <c r="O95" s="451">
        <v>21</v>
      </c>
    </row>
    <row r="96" spans="1:15" ht="14.4">
      <c r="B96" s="452" t="s">
        <v>1400</v>
      </c>
      <c r="C96" s="453" t="s">
        <v>1401</v>
      </c>
      <c r="D96" s="453" t="s">
        <v>28</v>
      </c>
      <c r="E96" s="454">
        <v>0.17121499999999998</v>
      </c>
      <c r="F96" s="454">
        <v>0.35089999999999999</v>
      </c>
      <c r="G96" s="453">
        <v>9</v>
      </c>
      <c r="H96" s="453">
        <v>10</v>
      </c>
      <c r="I96" s="455">
        <v>26150.959999999999</v>
      </c>
      <c r="J96" s="455">
        <v>235358.63999999998</v>
      </c>
      <c r="K96" s="455">
        <v>2353586.4</v>
      </c>
      <c r="L96" s="456" t="s">
        <v>441</v>
      </c>
      <c r="M96" s="451">
        <v>9915</v>
      </c>
      <c r="N96" s="451" t="s">
        <v>1303</v>
      </c>
      <c r="O96" s="451">
        <v>21</v>
      </c>
    </row>
    <row r="97" spans="1:15" ht="14.4">
      <c r="B97" s="452" t="s">
        <v>219</v>
      </c>
      <c r="C97" s="453" t="s">
        <v>220</v>
      </c>
      <c r="D97" s="453" t="s">
        <v>28</v>
      </c>
      <c r="E97" s="454">
        <v>0.17121499999999998</v>
      </c>
      <c r="F97" s="454">
        <v>0.35089999999999999</v>
      </c>
      <c r="G97" s="453">
        <v>9</v>
      </c>
      <c r="H97" s="453">
        <v>9</v>
      </c>
      <c r="I97" s="455">
        <v>28316.63</v>
      </c>
      <c r="J97" s="455">
        <v>254849.67</v>
      </c>
      <c r="K97" s="455">
        <v>2293647.0300000003</v>
      </c>
      <c r="L97" s="456" t="s">
        <v>108</v>
      </c>
      <c r="M97" s="451">
        <v>9385</v>
      </c>
      <c r="N97" s="451" t="s">
        <v>1303</v>
      </c>
      <c r="O97" s="451">
        <v>21</v>
      </c>
    </row>
    <row r="98" spans="1:15" ht="14.4">
      <c r="B98" s="452" t="s">
        <v>1390</v>
      </c>
      <c r="C98" s="453" t="s">
        <v>1391</v>
      </c>
      <c r="D98" s="453" t="s">
        <v>413</v>
      </c>
      <c r="E98" s="454">
        <v>0.17121499999999998</v>
      </c>
      <c r="F98" s="454">
        <v>0.35089999999999999</v>
      </c>
      <c r="G98" s="453">
        <v>3</v>
      </c>
      <c r="H98" s="453">
        <v>3</v>
      </c>
      <c r="I98" s="455">
        <v>239720.64</v>
      </c>
      <c r="J98" s="455">
        <v>719161.92</v>
      </c>
      <c r="K98" s="455">
        <v>2157485.7600000002</v>
      </c>
      <c r="L98" s="456" t="s">
        <v>441</v>
      </c>
      <c r="M98" s="451">
        <v>9902</v>
      </c>
      <c r="N98" s="451" t="s">
        <v>1304</v>
      </c>
      <c r="O98" s="451">
        <v>21</v>
      </c>
    </row>
    <row r="99" spans="1:15" ht="14.4">
      <c r="B99" s="452" t="s">
        <v>1414</v>
      </c>
      <c r="C99" s="453" t="s">
        <v>1415</v>
      </c>
      <c r="D99" s="453" t="s">
        <v>413</v>
      </c>
      <c r="E99" s="454">
        <v>0.17121499999999998</v>
      </c>
      <c r="F99" s="454">
        <v>0.35089999999999999</v>
      </c>
      <c r="G99" s="453">
        <v>5</v>
      </c>
      <c r="H99" s="453">
        <v>5</v>
      </c>
      <c r="I99" s="455">
        <v>73659.31</v>
      </c>
      <c r="J99" s="455">
        <v>368296.55</v>
      </c>
      <c r="K99" s="455">
        <v>1841482.75</v>
      </c>
      <c r="L99" s="456" t="s">
        <v>441</v>
      </c>
      <c r="M99" s="451">
        <v>9905</v>
      </c>
      <c r="N99" s="451" t="s">
        <v>1304</v>
      </c>
      <c r="O99" s="451">
        <v>21</v>
      </c>
    </row>
    <row r="100" spans="1:15" ht="14.4">
      <c r="A100" s="432"/>
      <c r="B100" s="452" t="s">
        <v>156</v>
      </c>
      <c r="C100" s="453" t="s">
        <v>157</v>
      </c>
      <c r="D100" s="453" t="s">
        <v>28</v>
      </c>
      <c r="E100" s="454">
        <v>0.17121499999999998</v>
      </c>
      <c r="F100" s="454">
        <v>0.35089999999999999</v>
      </c>
      <c r="G100" s="453">
        <v>2</v>
      </c>
      <c r="H100" s="453">
        <v>2</v>
      </c>
      <c r="I100" s="455">
        <v>435005.99</v>
      </c>
      <c r="J100" s="455">
        <v>870011.98</v>
      </c>
      <c r="K100" s="455">
        <v>1740023.96</v>
      </c>
      <c r="L100" s="456" t="s">
        <v>158</v>
      </c>
      <c r="M100" s="451">
        <v>2956</v>
      </c>
      <c r="N100" s="451" t="s">
        <v>1306</v>
      </c>
      <c r="O100" s="451">
        <v>21</v>
      </c>
    </row>
    <row r="101" spans="1:15" ht="14.4">
      <c r="B101" s="452" t="s">
        <v>242</v>
      </c>
      <c r="C101" s="453" t="s">
        <v>243</v>
      </c>
      <c r="D101" s="453" t="s">
        <v>244</v>
      </c>
      <c r="E101" s="454">
        <v>0.18754999999999999</v>
      </c>
      <c r="F101" s="454">
        <v>0.36899999999999999</v>
      </c>
      <c r="G101" s="453">
        <v>8</v>
      </c>
      <c r="H101" s="453">
        <v>8</v>
      </c>
      <c r="I101" s="455">
        <v>27168.9</v>
      </c>
      <c r="J101" s="455">
        <v>217351.2</v>
      </c>
      <c r="K101" s="455">
        <v>1738809.6</v>
      </c>
      <c r="L101" s="456" t="s">
        <v>155</v>
      </c>
      <c r="M101" s="451">
        <v>9072</v>
      </c>
      <c r="N101" s="451" t="s">
        <v>1307</v>
      </c>
      <c r="O101" s="451">
        <v>10.5</v>
      </c>
    </row>
    <row r="102" spans="1:15" ht="14.4">
      <c r="B102" s="452" t="s">
        <v>335</v>
      </c>
      <c r="C102" s="453" t="s">
        <v>336</v>
      </c>
      <c r="D102" s="453" t="s">
        <v>154</v>
      </c>
      <c r="E102" s="454">
        <v>0.18754999999999999</v>
      </c>
      <c r="F102" s="454">
        <v>0.36899999999999999</v>
      </c>
      <c r="G102" s="453">
        <v>23</v>
      </c>
      <c r="H102" s="453">
        <v>23</v>
      </c>
      <c r="I102" s="455">
        <v>3250</v>
      </c>
      <c r="J102" s="455">
        <v>74750</v>
      </c>
      <c r="K102" s="455">
        <v>1719250</v>
      </c>
      <c r="L102" s="456" t="s">
        <v>170</v>
      </c>
      <c r="M102" s="451">
        <v>7118</v>
      </c>
      <c r="N102" s="451" t="s">
        <v>1306</v>
      </c>
      <c r="O102" s="451">
        <v>21</v>
      </c>
    </row>
    <row r="103" spans="1:15" ht="14.4">
      <c r="B103" s="452" t="s">
        <v>60</v>
      </c>
      <c r="C103" s="453" t="s">
        <v>61</v>
      </c>
      <c r="D103" s="453" t="s">
        <v>38</v>
      </c>
      <c r="E103" s="454">
        <v>0.17121499999999998</v>
      </c>
      <c r="F103" s="454">
        <v>0.35089999999999999</v>
      </c>
      <c r="G103" s="453">
        <v>1</v>
      </c>
      <c r="H103" s="453">
        <v>1</v>
      </c>
      <c r="I103" s="455">
        <v>1716709</v>
      </c>
      <c r="J103" s="455">
        <v>1716709</v>
      </c>
      <c r="K103" s="455">
        <v>1716709</v>
      </c>
      <c r="L103" s="456" t="s">
        <v>15</v>
      </c>
      <c r="M103" s="451">
        <v>9303</v>
      </c>
      <c r="N103" s="451" t="s">
        <v>1303</v>
      </c>
      <c r="O103" s="451">
        <v>21</v>
      </c>
    </row>
    <row r="104" spans="1:15" ht="14.4">
      <c r="B104" s="452" t="s">
        <v>305</v>
      </c>
      <c r="C104" s="453" t="s">
        <v>306</v>
      </c>
      <c r="D104" s="453" t="s">
        <v>231</v>
      </c>
      <c r="E104" s="454">
        <v>0.18754999999999999</v>
      </c>
      <c r="F104" s="454">
        <v>0.36899999999999999</v>
      </c>
      <c r="G104" s="453">
        <v>16</v>
      </c>
      <c r="H104" s="453">
        <v>16</v>
      </c>
      <c r="I104" s="455">
        <v>6045</v>
      </c>
      <c r="J104" s="455">
        <v>96720</v>
      </c>
      <c r="K104" s="455">
        <v>1547520</v>
      </c>
      <c r="L104" s="456" t="s">
        <v>232</v>
      </c>
      <c r="M104" s="451">
        <v>3143</v>
      </c>
      <c r="N104" s="451" t="s">
        <v>1304</v>
      </c>
      <c r="O104" s="451">
        <v>21</v>
      </c>
    </row>
    <row r="105" spans="1:15" ht="14.4">
      <c r="B105" s="452" t="s">
        <v>1419</v>
      </c>
      <c r="C105" s="453" t="s">
        <v>1420</v>
      </c>
      <c r="D105" s="453" t="s">
        <v>28</v>
      </c>
      <c r="E105" s="454">
        <v>0.17121499999999998</v>
      </c>
      <c r="F105" s="454">
        <v>0.35089999999999999</v>
      </c>
      <c r="G105" s="453">
        <v>9</v>
      </c>
      <c r="H105" s="453">
        <v>9</v>
      </c>
      <c r="I105" s="455">
        <v>17433.830000000002</v>
      </c>
      <c r="J105" s="455">
        <v>156904.47000000003</v>
      </c>
      <c r="K105" s="455">
        <v>1412140.2300000002</v>
      </c>
      <c r="L105" s="456" t="s">
        <v>441</v>
      </c>
      <c r="M105" s="451">
        <v>9939</v>
      </c>
      <c r="N105" s="451" t="s">
        <v>1303</v>
      </c>
      <c r="O105" s="451">
        <v>21</v>
      </c>
    </row>
    <row r="106" spans="1:15" ht="14.4">
      <c r="B106" s="452" t="s">
        <v>1061</v>
      </c>
      <c r="C106" s="453" t="s">
        <v>1255</v>
      </c>
      <c r="D106" s="453" t="s">
        <v>52</v>
      </c>
      <c r="E106" s="454">
        <v>0.17121499999999998</v>
      </c>
      <c r="F106" s="454">
        <v>0.35089999999999999</v>
      </c>
      <c r="G106" s="453">
        <v>6</v>
      </c>
      <c r="H106" s="453">
        <v>6</v>
      </c>
      <c r="I106" s="455">
        <v>35577</v>
      </c>
      <c r="J106" s="455">
        <v>213462</v>
      </c>
      <c r="K106" s="455">
        <v>1280772</v>
      </c>
      <c r="L106" s="456" t="s">
        <v>35</v>
      </c>
      <c r="M106" s="451">
        <v>5406</v>
      </c>
      <c r="N106" s="451" t="s">
        <v>1303</v>
      </c>
      <c r="O106" s="451">
        <v>21</v>
      </c>
    </row>
    <row r="107" spans="1:15" ht="14.4">
      <c r="A107" s="396"/>
      <c r="B107" s="452" t="s">
        <v>48</v>
      </c>
      <c r="C107" s="453" t="s">
        <v>1351</v>
      </c>
      <c r="D107" s="453" t="s">
        <v>38</v>
      </c>
      <c r="E107" s="454">
        <v>0.17121499999999998</v>
      </c>
      <c r="F107" s="454">
        <v>0.35089999999999999</v>
      </c>
      <c r="G107" s="453">
        <v>1</v>
      </c>
      <c r="H107" s="453">
        <v>2</v>
      </c>
      <c r="I107" s="455">
        <v>624316</v>
      </c>
      <c r="J107" s="455">
        <v>624316</v>
      </c>
      <c r="K107" s="455">
        <v>1248632</v>
      </c>
      <c r="L107" s="456" t="s">
        <v>25</v>
      </c>
      <c r="M107" s="451">
        <v>9271</v>
      </c>
      <c r="N107" s="451" t="s">
        <v>1303</v>
      </c>
      <c r="O107" s="451">
        <v>21</v>
      </c>
    </row>
    <row r="108" spans="1:15" s="396" customFormat="1" ht="14.4">
      <c r="A108" s="330"/>
      <c r="B108" s="452" t="s">
        <v>409</v>
      </c>
      <c r="C108" s="453" t="s">
        <v>410</v>
      </c>
      <c r="D108" s="453" t="s">
        <v>72</v>
      </c>
      <c r="E108" s="454">
        <v>0.16940000000000002</v>
      </c>
      <c r="F108" s="454">
        <v>0.35089999999999999</v>
      </c>
      <c r="G108" s="453">
        <v>6</v>
      </c>
      <c r="H108" s="453">
        <v>6</v>
      </c>
      <c r="I108" s="455">
        <v>28600</v>
      </c>
      <c r="J108" s="455">
        <v>171600</v>
      </c>
      <c r="K108" s="455">
        <v>1029600</v>
      </c>
      <c r="L108" s="456" t="s">
        <v>265</v>
      </c>
      <c r="M108" s="451">
        <v>4727</v>
      </c>
      <c r="N108" s="451" t="s">
        <v>1303</v>
      </c>
      <c r="O108" s="451">
        <v>21</v>
      </c>
    </row>
    <row r="109" spans="1:15" ht="14.4">
      <c r="B109" s="452" t="s">
        <v>288</v>
      </c>
      <c r="C109" s="453" t="s">
        <v>289</v>
      </c>
      <c r="D109" s="453" t="s">
        <v>154</v>
      </c>
      <c r="E109" s="454">
        <v>0.18754999999999999</v>
      </c>
      <c r="F109" s="454">
        <v>0.36899999999999999</v>
      </c>
      <c r="G109" s="453">
        <v>10</v>
      </c>
      <c r="H109" s="453">
        <v>10</v>
      </c>
      <c r="I109" s="455">
        <v>9295</v>
      </c>
      <c r="J109" s="455">
        <v>92950</v>
      </c>
      <c r="K109" s="455">
        <v>929500</v>
      </c>
      <c r="L109" s="456" t="s">
        <v>155</v>
      </c>
      <c r="M109" s="451">
        <v>9036</v>
      </c>
      <c r="N109" s="451" t="s">
        <v>1306</v>
      </c>
      <c r="O109" s="451">
        <v>21</v>
      </c>
    </row>
    <row r="110" spans="1:15" ht="14.4">
      <c r="B110" s="452" t="s">
        <v>261</v>
      </c>
      <c r="C110" s="453" t="s">
        <v>262</v>
      </c>
      <c r="D110" s="453" t="s">
        <v>72</v>
      </c>
      <c r="E110" s="454">
        <v>0.16940000000000002</v>
      </c>
      <c r="F110" s="454">
        <v>0.35089999999999999</v>
      </c>
      <c r="G110" s="453">
        <v>5</v>
      </c>
      <c r="H110" s="453">
        <v>5</v>
      </c>
      <c r="I110" s="455">
        <v>35577.35</v>
      </c>
      <c r="J110" s="455">
        <v>177886.75</v>
      </c>
      <c r="K110" s="455">
        <v>889433.75</v>
      </c>
      <c r="L110" s="456" t="s">
        <v>29</v>
      </c>
      <c r="M110" s="451">
        <v>3937</v>
      </c>
      <c r="N110" s="451" t="s">
        <v>1303</v>
      </c>
      <c r="O110" s="451">
        <v>21</v>
      </c>
    </row>
    <row r="111" spans="1:15" ht="14.4">
      <c r="B111" s="452" t="s">
        <v>223</v>
      </c>
      <c r="C111" s="453" t="s">
        <v>224</v>
      </c>
      <c r="D111" s="453" t="s">
        <v>218</v>
      </c>
      <c r="E111" s="454">
        <v>0.18754999999999999</v>
      </c>
      <c r="F111" s="454">
        <v>0.36899999999999999</v>
      </c>
      <c r="G111" s="453">
        <v>19</v>
      </c>
      <c r="H111" s="453">
        <v>19</v>
      </c>
      <c r="I111" s="455">
        <v>2390.46</v>
      </c>
      <c r="J111" s="455">
        <v>45418.74</v>
      </c>
      <c r="K111" s="455">
        <v>862956.05999999994</v>
      </c>
      <c r="L111" s="456" t="s">
        <v>155</v>
      </c>
      <c r="M111" s="451">
        <v>6320</v>
      </c>
      <c r="N111" s="451" t="s">
        <v>1307</v>
      </c>
      <c r="O111" s="451">
        <v>21</v>
      </c>
    </row>
    <row r="112" spans="1:15" ht="14.4">
      <c r="B112" s="452" t="s">
        <v>1129</v>
      </c>
      <c r="C112" s="453" t="s">
        <v>1130</v>
      </c>
      <c r="D112" s="453" t="s">
        <v>10</v>
      </c>
      <c r="E112" s="454">
        <v>0.14701499999999998</v>
      </c>
      <c r="F112" s="454">
        <v>0.32669999999999999</v>
      </c>
      <c r="G112" s="453">
        <v>2</v>
      </c>
      <c r="H112" s="453">
        <v>2</v>
      </c>
      <c r="I112" s="455">
        <v>201600.01</v>
      </c>
      <c r="J112" s="455">
        <v>403200.02</v>
      </c>
      <c r="K112" s="455">
        <v>806400.04</v>
      </c>
      <c r="L112" s="456" t="s">
        <v>32</v>
      </c>
      <c r="M112" s="451">
        <v>9825</v>
      </c>
      <c r="N112" s="451" t="s">
        <v>1304</v>
      </c>
      <c r="O112" s="451">
        <v>21</v>
      </c>
    </row>
    <row r="113" spans="1:15" ht="14.4">
      <c r="B113" s="452" t="s">
        <v>43</v>
      </c>
      <c r="C113" s="453" t="s">
        <v>44</v>
      </c>
      <c r="D113" s="453" t="s">
        <v>45</v>
      </c>
      <c r="E113" s="454">
        <v>0.17121499999999998</v>
      </c>
      <c r="F113" s="454">
        <v>0.35089999999999999</v>
      </c>
      <c r="G113" s="453">
        <v>1</v>
      </c>
      <c r="H113" s="453">
        <v>1</v>
      </c>
      <c r="I113" s="455">
        <v>754281</v>
      </c>
      <c r="J113" s="455">
        <v>754281</v>
      </c>
      <c r="K113" s="455">
        <v>754281</v>
      </c>
      <c r="L113" s="456" t="s">
        <v>15</v>
      </c>
      <c r="M113" s="451">
        <v>8311</v>
      </c>
      <c r="N113" s="451" t="s">
        <v>1303</v>
      </c>
      <c r="O113" s="451">
        <v>21</v>
      </c>
    </row>
    <row r="114" spans="1:15" ht="14.4">
      <c r="B114" s="452" t="s">
        <v>394</v>
      </c>
      <c r="C114" s="453" t="s">
        <v>395</v>
      </c>
      <c r="D114" s="453" t="s">
        <v>154</v>
      </c>
      <c r="E114" s="454">
        <v>0.18754999999999999</v>
      </c>
      <c r="F114" s="454">
        <v>0.36899999999999999</v>
      </c>
      <c r="G114" s="453">
        <v>19</v>
      </c>
      <c r="H114" s="453">
        <v>19</v>
      </c>
      <c r="I114" s="455">
        <v>2080</v>
      </c>
      <c r="J114" s="455">
        <v>39520</v>
      </c>
      <c r="K114" s="455">
        <v>750880</v>
      </c>
      <c r="L114" s="456" t="s">
        <v>170</v>
      </c>
      <c r="M114" s="451">
        <v>3630</v>
      </c>
      <c r="N114" s="451" t="s">
        <v>1306</v>
      </c>
      <c r="O114" s="451">
        <v>21</v>
      </c>
    </row>
    <row r="115" spans="1:15" s="396" customFormat="1" ht="14.4">
      <c r="A115" s="330"/>
      <c r="B115" s="452" t="s">
        <v>256</v>
      </c>
      <c r="C115" s="453" t="s">
        <v>257</v>
      </c>
      <c r="D115" s="453" t="s">
        <v>72</v>
      </c>
      <c r="E115" s="454">
        <v>0.16940000000000002</v>
      </c>
      <c r="F115" s="454">
        <v>0.35089999999999999</v>
      </c>
      <c r="G115" s="453">
        <v>4</v>
      </c>
      <c r="H115" s="453">
        <v>4</v>
      </c>
      <c r="I115" s="455">
        <v>46692.09</v>
      </c>
      <c r="J115" s="455">
        <v>186768.36</v>
      </c>
      <c r="K115" s="455">
        <v>747073.44</v>
      </c>
      <c r="L115" s="456" t="s">
        <v>29</v>
      </c>
      <c r="M115" s="451">
        <v>3927</v>
      </c>
      <c r="N115" s="451" t="s">
        <v>1303</v>
      </c>
      <c r="O115" s="451">
        <v>21</v>
      </c>
    </row>
    <row r="116" spans="1:15" s="396" customFormat="1" ht="14.4">
      <c r="A116" s="330"/>
      <c r="B116" s="452" t="s">
        <v>431</v>
      </c>
      <c r="C116" s="453" t="s">
        <v>432</v>
      </c>
      <c r="D116" s="453" t="s">
        <v>154</v>
      </c>
      <c r="E116" s="454">
        <v>0.18754999999999999</v>
      </c>
      <c r="F116" s="454">
        <v>0.36899999999999999</v>
      </c>
      <c r="G116" s="453">
        <v>19</v>
      </c>
      <c r="H116" s="453">
        <v>19</v>
      </c>
      <c r="I116" s="455">
        <v>1950</v>
      </c>
      <c r="J116" s="455">
        <v>37050</v>
      </c>
      <c r="K116" s="455">
        <v>703950</v>
      </c>
      <c r="L116" s="456" t="s">
        <v>155</v>
      </c>
      <c r="M116" s="451">
        <v>3604</v>
      </c>
      <c r="N116" s="451" t="s">
        <v>1306</v>
      </c>
      <c r="O116" s="451">
        <v>21</v>
      </c>
    </row>
    <row r="117" spans="1:15" ht="14.4">
      <c r="B117" s="452" t="s">
        <v>1421</v>
      </c>
      <c r="C117" s="453" t="s">
        <v>1422</v>
      </c>
      <c r="D117" s="453" t="s">
        <v>28</v>
      </c>
      <c r="E117" s="454">
        <v>0.17121499999999998</v>
      </c>
      <c r="F117" s="454">
        <v>0.35089999999999999</v>
      </c>
      <c r="G117" s="453">
        <v>6</v>
      </c>
      <c r="H117" s="453">
        <v>6</v>
      </c>
      <c r="I117" s="455">
        <v>17433.830000000002</v>
      </c>
      <c r="J117" s="455">
        <v>104602.98000000001</v>
      </c>
      <c r="K117" s="455">
        <v>627617.88000000012</v>
      </c>
      <c r="L117" s="456" t="s">
        <v>441</v>
      </c>
      <c r="M117" s="451">
        <v>9940</v>
      </c>
      <c r="N117" s="451" t="s">
        <v>1303</v>
      </c>
      <c r="O117" s="451">
        <v>21</v>
      </c>
    </row>
    <row r="118" spans="1:15" ht="14.4">
      <c r="B118" s="452" t="s">
        <v>343</v>
      </c>
      <c r="C118" s="453" t="s">
        <v>344</v>
      </c>
      <c r="D118" s="453" t="s">
        <v>231</v>
      </c>
      <c r="E118" s="454">
        <v>0.18754999999999999</v>
      </c>
      <c r="F118" s="454">
        <v>0.36899999999999999</v>
      </c>
      <c r="G118" s="453">
        <v>10</v>
      </c>
      <c r="H118" s="453">
        <v>10</v>
      </c>
      <c r="I118" s="455">
        <v>6045</v>
      </c>
      <c r="J118" s="455">
        <v>60450</v>
      </c>
      <c r="K118" s="455">
        <v>604500</v>
      </c>
      <c r="L118" s="456" t="s">
        <v>232</v>
      </c>
      <c r="M118" s="451">
        <v>3142</v>
      </c>
      <c r="N118" s="451" t="s">
        <v>1304</v>
      </c>
      <c r="O118" s="451">
        <v>21</v>
      </c>
    </row>
    <row r="119" spans="1:15" ht="14.4">
      <c r="B119" s="452" t="s">
        <v>588</v>
      </c>
      <c r="C119" s="453" t="s">
        <v>589</v>
      </c>
      <c r="D119" s="453" t="s">
        <v>72</v>
      </c>
      <c r="E119" s="454">
        <v>0.16940000000000002</v>
      </c>
      <c r="F119" s="454">
        <v>0.35089999999999999</v>
      </c>
      <c r="G119" s="453">
        <v>5</v>
      </c>
      <c r="H119" s="453">
        <v>5</v>
      </c>
      <c r="I119" s="455">
        <v>22050</v>
      </c>
      <c r="J119" s="455">
        <v>110250</v>
      </c>
      <c r="K119" s="455">
        <v>551250</v>
      </c>
      <c r="L119" s="456" t="s">
        <v>73</v>
      </c>
      <c r="M119" s="451">
        <v>9450</v>
      </c>
      <c r="N119" s="451" t="s">
        <v>1303</v>
      </c>
      <c r="O119" s="451">
        <v>21</v>
      </c>
    </row>
    <row r="120" spans="1:15" ht="14.4">
      <c r="B120" s="452" t="s">
        <v>202</v>
      </c>
      <c r="C120" s="453" t="s">
        <v>203</v>
      </c>
      <c r="D120" s="453" t="s">
        <v>204</v>
      </c>
      <c r="E120" s="454">
        <v>0.18754999999999999</v>
      </c>
      <c r="F120" s="454">
        <v>0.35089999999999999</v>
      </c>
      <c r="G120" s="453">
        <v>10</v>
      </c>
      <c r="H120" s="453">
        <v>10</v>
      </c>
      <c r="I120" s="455">
        <v>5148.01</v>
      </c>
      <c r="J120" s="455">
        <v>51480.100000000006</v>
      </c>
      <c r="K120" s="455">
        <v>514801.00000000006</v>
      </c>
      <c r="L120" s="456" t="s">
        <v>205</v>
      </c>
      <c r="M120" s="451">
        <v>7623</v>
      </c>
      <c r="N120" s="451" t="s">
        <v>1303</v>
      </c>
      <c r="O120" s="451">
        <v>21</v>
      </c>
    </row>
    <row r="121" spans="1:15" ht="14.4">
      <c r="B121" s="452" t="s">
        <v>190</v>
      </c>
      <c r="C121" s="453" t="s">
        <v>191</v>
      </c>
      <c r="D121" s="453" t="s">
        <v>45</v>
      </c>
      <c r="E121" s="454">
        <v>0.17121499999999998</v>
      </c>
      <c r="F121" s="454">
        <v>0.35089999999999999</v>
      </c>
      <c r="G121" s="453">
        <v>1</v>
      </c>
      <c r="H121" s="453">
        <v>1</v>
      </c>
      <c r="I121" s="455">
        <v>502645</v>
      </c>
      <c r="J121" s="455">
        <v>502645</v>
      </c>
      <c r="K121" s="455">
        <v>502645</v>
      </c>
      <c r="L121" s="456" t="s">
        <v>192</v>
      </c>
      <c r="M121" s="451">
        <v>9302</v>
      </c>
      <c r="N121" s="451" t="s">
        <v>1303</v>
      </c>
      <c r="O121" s="451">
        <v>21</v>
      </c>
    </row>
    <row r="122" spans="1:15" ht="14.4">
      <c r="B122" s="452" t="s">
        <v>952</v>
      </c>
      <c r="C122" s="453" t="s">
        <v>959</v>
      </c>
      <c r="D122" s="453" t="s">
        <v>960</v>
      </c>
      <c r="E122" s="454">
        <v>0.19359999999999999</v>
      </c>
      <c r="F122" s="454">
        <v>0.32669999999999999</v>
      </c>
      <c r="G122" s="453">
        <v>1</v>
      </c>
      <c r="H122" s="453">
        <v>2</v>
      </c>
      <c r="I122" s="455">
        <v>237616.17</v>
      </c>
      <c r="J122" s="455">
        <v>237616.17</v>
      </c>
      <c r="K122" s="455">
        <v>475232.34</v>
      </c>
      <c r="L122" s="456" t="s">
        <v>42</v>
      </c>
      <c r="M122" s="451">
        <v>8471</v>
      </c>
      <c r="N122" s="451" t="s">
        <v>1303</v>
      </c>
      <c r="O122" s="451">
        <v>21</v>
      </c>
    </row>
    <row r="123" spans="1:15" ht="14.4">
      <c r="B123" s="452" t="s">
        <v>508</v>
      </c>
      <c r="C123" s="453" t="s">
        <v>509</v>
      </c>
      <c r="D123" s="453" t="s">
        <v>510</v>
      </c>
      <c r="E123" s="454">
        <v>0.18754999999999999</v>
      </c>
      <c r="F123" s="454">
        <v>0.36899999999999999</v>
      </c>
      <c r="G123" s="453">
        <v>19</v>
      </c>
      <c r="H123" s="453">
        <v>19</v>
      </c>
      <c r="I123" s="455">
        <v>1310.4100000000001</v>
      </c>
      <c r="J123" s="455">
        <v>24897.79</v>
      </c>
      <c r="K123" s="455">
        <v>473058.01</v>
      </c>
      <c r="L123" s="456" t="s">
        <v>155</v>
      </c>
      <c r="M123" s="451">
        <v>2772</v>
      </c>
      <c r="N123" s="451" t="s">
        <v>1306</v>
      </c>
      <c r="O123" s="451">
        <v>21</v>
      </c>
    </row>
    <row r="124" spans="1:15" ht="14.4">
      <c r="B124" s="452" t="s">
        <v>1009</v>
      </c>
      <c r="C124" s="453" t="s">
        <v>1523</v>
      </c>
      <c r="D124" s="453" t="s">
        <v>10</v>
      </c>
      <c r="E124" s="454">
        <v>0.14701499999999998</v>
      </c>
      <c r="F124" s="454">
        <v>0.32669999999999999</v>
      </c>
      <c r="G124" s="453">
        <v>1</v>
      </c>
      <c r="H124" s="453">
        <v>1</v>
      </c>
      <c r="I124" s="455">
        <v>440895</v>
      </c>
      <c r="J124" s="455">
        <v>440895</v>
      </c>
      <c r="K124" s="455">
        <v>440895</v>
      </c>
      <c r="L124" s="456" t="s">
        <v>11</v>
      </c>
      <c r="M124" s="451">
        <v>7375</v>
      </c>
      <c r="N124" s="451" t="s">
        <v>1304</v>
      </c>
      <c r="O124" s="451">
        <v>21</v>
      </c>
    </row>
    <row r="125" spans="1:15" ht="14.4">
      <c r="B125" s="452" t="s">
        <v>348</v>
      </c>
      <c r="C125" s="453" t="s">
        <v>349</v>
      </c>
      <c r="D125" s="453" t="s">
        <v>235</v>
      </c>
      <c r="E125" s="454">
        <v>0.19359999999999999</v>
      </c>
      <c r="F125" s="454">
        <v>0.37509999999999999</v>
      </c>
      <c r="G125" s="453">
        <v>8</v>
      </c>
      <c r="H125" s="453">
        <v>8</v>
      </c>
      <c r="I125" s="455">
        <v>6303.79</v>
      </c>
      <c r="J125" s="455">
        <v>50430.32</v>
      </c>
      <c r="K125" s="455">
        <v>403442.56</v>
      </c>
      <c r="L125" s="456" t="s">
        <v>350</v>
      </c>
      <c r="M125" s="451">
        <v>4048</v>
      </c>
      <c r="N125" s="451" t="s">
        <v>1306</v>
      </c>
      <c r="O125" s="451">
        <v>21</v>
      </c>
    </row>
    <row r="126" spans="1:15" ht="14.4">
      <c r="A126" s="420"/>
      <c r="B126" s="452" t="s">
        <v>164</v>
      </c>
      <c r="C126" s="453" t="s">
        <v>165</v>
      </c>
      <c r="D126" s="453" t="s">
        <v>38</v>
      </c>
      <c r="E126" s="454">
        <v>0.17121499999999998</v>
      </c>
      <c r="F126" s="454">
        <v>0.35089999999999999</v>
      </c>
      <c r="G126" s="453">
        <v>1</v>
      </c>
      <c r="H126" s="453">
        <v>1</v>
      </c>
      <c r="I126" s="455">
        <v>388396.23</v>
      </c>
      <c r="J126" s="455">
        <v>388396.23</v>
      </c>
      <c r="K126" s="455">
        <v>388396.23</v>
      </c>
      <c r="L126" s="456" t="s">
        <v>15</v>
      </c>
      <c r="M126" s="451">
        <v>9093</v>
      </c>
      <c r="N126" s="451" t="s">
        <v>1303</v>
      </c>
      <c r="O126" s="451">
        <v>21</v>
      </c>
    </row>
    <row r="127" spans="1:15" ht="14.4">
      <c r="B127" s="452" t="s">
        <v>333</v>
      </c>
      <c r="C127" s="453" t="s">
        <v>334</v>
      </c>
      <c r="D127" s="453" t="s">
        <v>154</v>
      </c>
      <c r="E127" s="454">
        <v>0.18754999999999999</v>
      </c>
      <c r="F127" s="454">
        <v>0.36899999999999999</v>
      </c>
      <c r="G127" s="453">
        <v>10</v>
      </c>
      <c r="H127" s="453">
        <v>10</v>
      </c>
      <c r="I127" s="455">
        <v>3639.99</v>
      </c>
      <c r="J127" s="455">
        <v>36399.899999999994</v>
      </c>
      <c r="K127" s="455">
        <v>363998.99999999994</v>
      </c>
      <c r="L127" s="456" t="s">
        <v>170</v>
      </c>
      <c r="M127" s="451">
        <v>3631</v>
      </c>
      <c r="N127" s="451" t="s">
        <v>1306</v>
      </c>
      <c r="O127" s="451">
        <v>21</v>
      </c>
    </row>
    <row r="128" spans="1:15" ht="14.4">
      <c r="B128" s="452" t="s">
        <v>1410</v>
      </c>
      <c r="C128" s="453" t="s">
        <v>1411</v>
      </c>
      <c r="D128" s="453" t="s">
        <v>413</v>
      </c>
      <c r="E128" s="454">
        <v>0.18754999999999999</v>
      </c>
      <c r="F128" s="454">
        <v>0.35089999999999999</v>
      </c>
      <c r="G128" s="453">
        <v>1</v>
      </c>
      <c r="H128" s="453">
        <v>2</v>
      </c>
      <c r="I128" s="455">
        <v>173034.6</v>
      </c>
      <c r="J128" s="455">
        <v>173034.6</v>
      </c>
      <c r="K128" s="455">
        <v>346069.2</v>
      </c>
      <c r="L128" s="456" t="s">
        <v>441</v>
      </c>
      <c r="M128" s="451">
        <v>9908</v>
      </c>
      <c r="N128" s="451" t="s">
        <v>1304</v>
      </c>
      <c r="O128" s="451">
        <v>21</v>
      </c>
    </row>
    <row r="129" spans="1:15" ht="14.4">
      <c r="B129" s="452" t="s">
        <v>450</v>
      </c>
      <c r="C129" s="453" t="s">
        <v>451</v>
      </c>
      <c r="D129" s="453" t="s">
        <v>154</v>
      </c>
      <c r="E129" s="454">
        <v>0.18754999999999999</v>
      </c>
      <c r="F129" s="454">
        <v>0.36899999999999999</v>
      </c>
      <c r="G129" s="453">
        <v>9</v>
      </c>
      <c r="H129" s="453">
        <v>9</v>
      </c>
      <c r="I129" s="455">
        <v>3835</v>
      </c>
      <c r="J129" s="455">
        <v>34515</v>
      </c>
      <c r="K129" s="455">
        <v>310635</v>
      </c>
      <c r="L129" s="456" t="s">
        <v>170</v>
      </c>
      <c r="M129" s="451">
        <v>3636</v>
      </c>
      <c r="N129" s="451" t="s">
        <v>1306</v>
      </c>
      <c r="O129" s="451">
        <v>21</v>
      </c>
    </row>
    <row r="130" spans="1:15" ht="14.4">
      <c r="B130" s="452" t="s">
        <v>501</v>
      </c>
      <c r="C130" s="453" t="s">
        <v>502</v>
      </c>
      <c r="D130" s="453" t="s">
        <v>154</v>
      </c>
      <c r="E130" s="454">
        <v>0.18754999999999999</v>
      </c>
      <c r="F130" s="454">
        <v>0.36899999999999999</v>
      </c>
      <c r="G130" s="453">
        <v>12</v>
      </c>
      <c r="H130" s="453">
        <v>12</v>
      </c>
      <c r="I130" s="455">
        <v>2145</v>
      </c>
      <c r="J130" s="455">
        <v>25740</v>
      </c>
      <c r="K130" s="455">
        <v>308880</v>
      </c>
      <c r="L130" s="456" t="s">
        <v>170</v>
      </c>
      <c r="M130" s="451">
        <v>3785</v>
      </c>
      <c r="N130" s="451" t="s">
        <v>1306</v>
      </c>
      <c r="O130" s="451">
        <v>21</v>
      </c>
    </row>
    <row r="131" spans="1:15" ht="14.4">
      <c r="B131" s="452" t="s">
        <v>1373</v>
      </c>
      <c r="C131" s="453" t="s">
        <v>1482</v>
      </c>
      <c r="D131" s="453" t="s">
        <v>413</v>
      </c>
      <c r="E131" s="454">
        <v>0.18754999999999999</v>
      </c>
      <c r="F131" s="454">
        <v>0.35089999999999999</v>
      </c>
      <c r="G131" s="453">
        <v>1</v>
      </c>
      <c r="H131" s="453">
        <v>1</v>
      </c>
      <c r="I131" s="455">
        <v>307278.40000000002</v>
      </c>
      <c r="J131" s="455">
        <v>307278.40000000002</v>
      </c>
      <c r="K131" s="455">
        <v>307278.40000000002</v>
      </c>
      <c r="L131" s="456" t="s">
        <v>441</v>
      </c>
      <c r="M131" s="451">
        <v>9909</v>
      </c>
      <c r="N131" s="451" t="s">
        <v>1304</v>
      </c>
      <c r="O131" s="451">
        <v>21</v>
      </c>
    </row>
    <row r="132" spans="1:15" ht="14.4">
      <c r="B132" s="452" t="s">
        <v>414</v>
      </c>
      <c r="C132" s="453" t="s">
        <v>415</v>
      </c>
      <c r="D132" s="453" t="s">
        <v>154</v>
      </c>
      <c r="E132" s="454">
        <v>0.18754999999999999</v>
      </c>
      <c r="F132" s="454">
        <v>0.36899999999999999</v>
      </c>
      <c r="G132" s="453">
        <v>18</v>
      </c>
      <c r="H132" s="453">
        <v>18</v>
      </c>
      <c r="I132" s="455">
        <v>780</v>
      </c>
      <c r="J132" s="455">
        <v>14040</v>
      </c>
      <c r="K132" s="455">
        <v>252720</v>
      </c>
      <c r="L132" s="456" t="s">
        <v>170</v>
      </c>
      <c r="M132" s="451">
        <v>3723</v>
      </c>
      <c r="N132" s="451" t="s">
        <v>1306</v>
      </c>
      <c r="O132" s="451">
        <v>21</v>
      </c>
    </row>
    <row r="133" spans="1:15" ht="14.4">
      <c r="B133" s="452" t="s">
        <v>253</v>
      </c>
      <c r="C133" s="453" t="s">
        <v>254</v>
      </c>
      <c r="D133" s="453" t="s">
        <v>255</v>
      </c>
      <c r="E133" s="454">
        <v>0.16940000000000002</v>
      </c>
      <c r="F133" s="454">
        <v>0.35089999999999999</v>
      </c>
      <c r="G133" s="453">
        <v>3</v>
      </c>
      <c r="H133" s="453">
        <v>3</v>
      </c>
      <c r="I133" s="455">
        <v>26918.52</v>
      </c>
      <c r="J133" s="455">
        <v>80755.56</v>
      </c>
      <c r="K133" s="455">
        <v>242266.68</v>
      </c>
      <c r="L133" s="456" t="s">
        <v>73</v>
      </c>
      <c r="M133" s="451">
        <v>9099</v>
      </c>
      <c r="N133" s="451" t="s">
        <v>1303</v>
      </c>
      <c r="O133" s="451">
        <v>21</v>
      </c>
    </row>
    <row r="134" spans="1:15" ht="14.4">
      <c r="A134" s="420"/>
      <c r="B134" s="452" t="s">
        <v>1226</v>
      </c>
      <c r="C134" s="453" t="s">
        <v>1292</v>
      </c>
      <c r="D134" s="453" t="s">
        <v>52</v>
      </c>
      <c r="E134" s="454">
        <v>0.17121499999999998</v>
      </c>
      <c r="F134" s="454">
        <v>0.35089999999999999</v>
      </c>
      <c r="G134" s="453">
        <v>2</v>
      </c>
      <c r="H134" s="453">
        <v>2</v>
      </c>
      <c r="I134" s="455">
        <v>58993.01</v>
      </c>
      <c r="J134" s="455">
        <v>117986.02</v>
      </c>
      <c r="K134" s="455">
        <v>235972.04</v>
      </c>
      <c r="L134" s="456" t="s">
        <v>35</v>
      </c>
      <c r="M134" s="451">
        <v>5386</v>
      </c>
      <c r="N134" s="451" t="s">
        <v>1303</v>
      </c>
      <c r="O134" s="451">
        <v>21</v>
      </c>
    </row>
    <row r="135" spans="1:15" ht="14.4">
      <c r="B135" s="452" t="s">
        <v>292</v>
      </c>
      <c r="C135" s="453" t="s">
        <v>293</v>
      </c>
      <c r="D135" s="453" t="s">
        <v>231</v>
      </c>
      <c r="E135" s="454">
        <v>0.18754999999999999</v>
      </c>
      <c r="F135" s="454">
        <v>0.36899999999999999</v>
      </c>
      <c r="G135" s="453">
        <v>10</v>
      </c>
      <c r="H135" s="453">
        <v>10</v>
      </c>
      <c r="I135" s="455">
        <v>2210</v>
      </c>
      <c r="J135" s="455">
        <v>22100</v>
      </c>
      <c r="K135" s="455">
        <v>221000</v>
      </c>
      <c r="L135" s="456" t="s">
        <v>232</v>
      </c>
      <c r="M135" s="451">
        <v>9625</v>
      </c>
      <c r="N135" s="451" t="s">
        <v>1304</v>
      </c>
      <c r="O135" s="451">
        <v>21</v>
      </c>
    </row>
    <row r="136" spans="1:15" ht="14.4">
      <c r="B136" s="452" t="s">
        <v>935</v>
      </c>
      <c r="C136" s="453" t="s">
        <v>936</v>
      </c>
      <c r="D136" s="453" t="s">
        <v>154</v>
      </c>
      <c r="E136" s="454">
        <v>0.18754999999999999</v>
      </c>
      <c r="F136" s="454">
        <v>0.36899999999999999</v>
      </c>
      <c r="G136" s="453">
        <v>4</v>
      </c>
      <c r="H136" s="453">
        <v>4</v>
      </c>
      <c r="I136" s="455">
        <v>10010</v>
      </c>
      <c r="J136" s="455">
        <v>40040</v>
      </c>
      <c r="K136" s="455">
        <v>160160</v>
      </c>
      <c r="L136" s="456" t="s">
        <v>170</v>
      </c>
      <c r="M136" s="451">
        <v>3793</v>
      </c>
      <c r="N136" s="451" t="s">
        <v>1306</v>
      </c>
      <c r="O136" s="451">
        <v>21</v>
      </c>
    </row>
    <row r="137" spans="1:15" ht="14.4">
      <c r="B137" s="452" t="s">
        <v>206</v>
      </c>
      <c r="C137" s="453" t="s">
        <v>1042</v>
      </c>
      <c r="D137" s="453" t="s">
        <v>208</v>
      </c>
      <c r="E137" s="454">
        <v>0.18754999999999999</v>
      </c>
      <c r="F137" s="454">
        <v>0.36899999999999999</v>
      </c>
      <c r="G137" s="453">
        <v>1</v>
      </c>
      <c r="H137" s="453">
        <v>1</v>
      </c>
      <c r="I137" s="455">
        <v>159250</v>
      </c>
      <c r="J137" s="455">
        <v>159250</v>
      </c>
      <c r="K137" s="455">
        <v>159250</v>
      </c>
      <c r="L137" s="456" t="s">
        <v>209</v>
      </c>
      <c r="M137" s="451">
        <v>1221</v>
      </c>
      <c r="N137" s="451" t="s">
        <v>1307</v>
      </c>
      <c r="O137" s="451">
        <v>10.5</v>
      </c>
    </row>
    <row r="138" spans="1:15" ht="14.4">
      <c r="B138" s="452" t="s">
        <v>493</v>
      </c>
      <c r="C138" s="453" t="s">
        <v>494</v>
      </c>
      <c r="D138" s="453" t="s">
        <v>154</v>
      </c>
      <c r="E138" s="454">
        <v>0.18754999999999999</v>
      </c>
      <c r="F138" s="454">
        <v>0.36899999999999999</v>
      </c>
      <c r="G138" s="453">
        <v>5</v>
      </c>
      <c r="H138" s="453">
        <v>5</v>
      </c>
      <c r="I138" s="455">
        <v>5200</v>
      </c>
      <c r="J138" s="455">
        <v>26000</v>
      </c>
      <c r="K138" s="455">
        <v>130000</v>
      </c>
      <c r="L138" s="456" t="s">
        <v>155</v>
      </c>
      <c r="M138" s="451">
        <v>3802</v>
      </c>
      <c r="N138" s="451" t="s">
        <v>1306</v>
      </c>
      <c r="O138" s="451">
        <v>21</v>
      </c>
    </row>
    <row r="139" spans="1:15" ht="14.4">
      <c r="B139" s="452" t="s">
        <v>322</v>
      </c>
      <c r="C139" s="453" t="s">
        <v>323</v>
      </c>
      <c r="D139" s="453" t="s">
        <v>72</v>
      </c>
      <c r="E139" s="454">
        <v>0.16940000000000002</v>
      </c>
      <c r="F139" s="454">
        <v>0.35089999999999999</v>
      </c>
      <c r="G139" s="453">
        <v>2</v>
      </c>
      <c r="H139" s="453">
        <v>2</v>
      </c>
      <c r="I139" s="455">
        <v>31384</v>
      </c>
      <c r="J139" s="455">
        <v>62768</v>
      </c>
      <c r="K139" s="455">
        <v>125536</v>
      </c>
      <c r="L139" s="456" t="s">
        <v>265</v>
      </c>
      <c r="M139" s="451">
        <v>4533</v>
      </c>
      <c r="N139" s="451" t="s">
        <v>1303</v>
      </c>
      <c r="O139" s="451">
        <v>21</v>
      </c>
    </row>
    <row r="140" spans="1:15" ht="14.4">
      <c r="B140" s="452" t="s">
        <v>1253</v>
      </c>
      <c r="C140" s="453" t="s">
        <v>1254</v>
      </c>
      <c r="D140" s="453" t="s">
        <v>52</v>
      </c>
      <c r="E140" s="454">
        <v>0.17121499999999998</v>
      </c>
      <c r="F140" s="454">
        <v>0.35089999999999999</v>
      </c>
      <c r="G140" s="453">
        <v>2</v>
      </c>
      <c r="H140" s="453">
        <v>2</v>
      </c>
      <c r="I140" s="455">
        <v>30927.5</v>
      </c>
      <c r="J140" s="455">
        <v>61855</v>
      </c>
      <c r="K140" s="455">
        <v>123710</v>
      </c>
      <c r="L140" s="456" t="s">
        <v>35</v>
      </c>
      <c r="M140" s="451">
        <v>9873</v>
      </c>
      <c r="N140" s="451" t="s">
        <v>1303</v>
      </c>
      <c r="O140" s="451">
        <v>21</v>
      </c>
    </row>
    <row r="141" spans="1:15" ht="14.4">
      <c r="B141" s="452" t="s">
        <v>377</v>
      </c>
      <c r="C141" s="453" t="s">
        <v>378</v>
      </c>
      <c r="D141" s="453" t="s">
        <v>235</v>
      </c>
      <c r="E141" s="454">
        <v>0.19359999999999999</v>
      </c>
      <c r="F141" s="454">
        <v>0.37509999999999999</v>
      </c>
      <c r="G141" s="453">
        <v>3</v>
      </c>
      <c r="H141" s="453">
        <v>3</v>
      </c>
      <c r="I141" s="455">
        <v>12998.13</v>
      </c>
      <c r="J141" s="455">
        <v>38994.39</v>
      </c>
      <c r="K141" s="455">
        <v>116983.17</v>
      </c>
      <c r="L141" s="456" t="s">
        <v>350</v>
      </c>
      <c r="M141" s="451">
        <v>4050</v>
      </c>
      <c r="N141" s="451" t="s">
        <v>1306</v>
      </c>
      <c r="O141" s="451">
        <v>21</v>
      </c>
    </row>
    <row r="142" spans="1:15" ht="14.4">
      <c r="B142" s="452" t="s">
        <v>525</v>
      </c>
      <c r="C142" s="453" t="s">
        <v>526</v>
      </c>
      <c r="D142" s="453" t="s">
        <v>154</v>
      </c>
      <c r="E142" s="454">
        <v>0.18754999999999999</v>
      </c>
      <c r="F142" s="454">
        <v>0.36899999999999999</v>
      </c>
      <c r="G142" s="453">
        <v>5</v>
      </c>
      <c r="H142" s="453">
        <v>5</v>
      </c>
      <c r="I142" s="455">
        <v>4451.2</v>
      </c>
      <c r="J142" s="455">
        <v>22256</v>
      </c>
      <c r="K142" s="455">
        <v>111280</v>
      </c>
      <c r="L142" s="456" t="s">
        <v>155</v>
      </c>
      <c r="M142" s="451">
        <v>9035</v>
      </c>
      <c r="N142" s="451" t="s">
        <v>1306</v>
      </c>
      <c r="O142" s="451">
        <v>21</v>
      </c>
    </row>
    <row r="143" spans="1:15" ht="14.4">
      <c r="B143" s="452" t="s">
        <v>939</v>
      </c>
      <c r="C143" s="453" t="s">
        <v>940</v>
      </c>
      <c r="D143" s="453" t="s">
        <v>154</v>
      </c>
      <c r="E143" s="454">
        <v>0.18754999999999999</v>
      </c>
      <c r="F143" s="454">
        <v>0.36899999999999999</v>
      </c>
      <c r="G143" s="453">
        <v>10</v>
      </c>
      <c r="H143" s="453">
        <v>10</v>
      </c>
      <c r="I143" s="455">
        <v>1000</v>
      </c>
      <c r="J143" s="455">
        <v>10000</v>
      </c>
      <c r="K143" s="455">
        <v>100000</v>
      </c>
      <c r="L143" s="456" t="s">
        <v>170</v>
      </c>
      <c r="M143" s="451">
        <v>3777</v>
      </c>
      <c r="N143" s="451" t="s">
        <v>1306</v>
      </c>
      <c r="O143" s="451">
        <v>21</v>
      </c>
    </row>
    <row r="144" spans="1:15" ht="14.4">
      <c r="B144" s="452" t="s">
        <v>618</v>
      </c>
      <c r="C144" s="453" t="s">
        <v>619</v>
      </c>
      <c r="D144" s="453" t="s">
        <v>154</v>
      </c>
      <c r="E144" s="454">
        <v>0.18754999999999999</v>
      </c>
      <c r="F144" s="454">
        <v>0.36899999999999999</v>
      </c>
      <c r="G144" s="453">
        <v>7</v>
      </c>
      <c r="H144" s="453">
        <v>7</v>
      </c>
      <c r="I144" s="455">
        <v>1950</v>
      </c>
      <c r="J144" s="455">
        <v>13650</v>
      </c>
      <c r="K144" s="455">
        <v>95550</v>
      </c>
      <c r="L144" s="456" t="s">
        <v>155</v>
      </c>
      <c r="M144" s="451">
        <v>3806</v>
      </c>
      <c r="N144" s="451" t="s">
        <v>1306</v>
      </c>
      <c r="O144" s="451">
        <v>21</v>
      </c>
    </row>
    <row r="145" spans="1:15" ht="14.4">
      <c r="B145" s="452" t="s">
        <v>282</v>
      </c>
      <c r="C145" s="453" t="s">
        <v>283</v>
      </c>
      <c r="D145" s="453" t="s">
        <v>279</v>
      </c>
      <c r="E145" s="454">
        <v>0.15306500000000001</v>
      </c>
      <c r="F145" s="454">
        <v>0.3327</v>
      </c>
      <c r="G145" s="453">
        <v>4</v>
      </c>
      <c r="H145" s="453">
        <v>4</v>
      </c>
      <c r="I145" s="455">
        <v>5790</v>
      </c>
      <c r="J145" s="455">
        <v>23160</v>
      </c>
      <c r="K145" s="455">
        <v>92640</v>
      </c>
      <c r="L145" s="456" t="s">
        <v>232</v>
      </c>
      <c r="M145" s="451">
        <v>9620</v>
      </c>
      <c r="N145" s="451" t="s">
        <v>1305</v>
      </c>
      <c r="O145" s="451">
        <v>21</v>
      </c>
    </row>
    <row r="146" spans="1:15" ht="14.4">
      <c r="B146" s="452" t="s">
        <v>482</v>
      </c>
      <c r="C146" s="453" t="s">
        <v>483</v>
      </c>
      <c r="D146" s="453" t="s">
        <v>484</v>
      </c>
      <c r="E146" s="454">
        <v>0.19964999999999999</v>
      </c>
      <c r="F146" s="454">
        <v>0.36899999999999999</v>
      </c>
      <c r="G146" s="453">
        <v>3</v>
      </c>
      <c r="H146" s="453">
        <v>3</v>
      </c>
      <c r="I146" s="455">
        <v>10075</v>
      </c>
      <c r="J146" s="455">
        <v>30225</v>
      </c>
      <c r="K146" s="455">
        <v>90675</v>
      </c>
      <c r="L146" s="456" t="s">
        <v>155</v>
      </c>
      <c r="M146" s="451">
        <v>753</v>
      </c>
      <c r="N146" s="451" t="s">
        <v>1305</v>
      </c>
      <c r="O146" s="451">
        <v>10.5</v>
      </c>
    </row>
    <row r="147" spans="1:15" ht="14.4">
      <c r="B147" s="452" t="s">
        <v>284</v>
      </c>
      <c r="C147" s="453" t="s">
        <v>285</v>
      </c>
      <c r="D147" s="453" t="s">
        <v>255</v>
      </c>
      <c r="E147" s="454">
        <v>0.16940000000000002</v>
      </c>
      <c r="F147" s="454">
        <v>0.35089999999999999</v>
      </c>
      <c r="G147" s="453">
        <v>2</v>
      </c>
      <c r="H147" s="453">
        <v>2</v>
      </c>
      <c r="I147" s="455">
        <v>21000</v>
      </c>
      <c r="J147" s="455">
        <v>42000</v>
      </c>
      <c r="K147" s="455">
        <v>84000</v>
      </c>
      <c r="L147" s="456" t="s">
        <v>73</v>
      </c>
      <c r="M147" s="451">
        <v>9067</v>
      </c>
      <c r="N147" s="451" t="s">
        <v>1303</v>
      </c>
      <c r="O147" s="451">
        <v>21</v>
      </c>
    </row>
    <row r="148" spans="1:15" ht="14.4">
      <c r="B148" s="452" t="s">
        <v>586</v>
      </c>
      <c r="C148" s="453" t="s">
        <v>587</v>
      </c>
      <c r="D148" s="453" t="s">
        <v>154</v>
      </c>
      <c r="E148" s="454">
        <v>0.18754999999999999</v>
      </c>
      <c r="F148" s="454">
        <v>0.36899999999999999</v>
      </c>
      <c r="G148" s="453">
        <v>5</v>
      </c>
      <c r="H148" s="453">
        <v>5</v>
      </c>
      <c r="I148" s="455">
        <v>3250</v>
      </c>
      <c r="J148" s="455">
        <v>16250</v>
      </c>
      <c r="K148" s="455">
        <v>81250</v>
      </c>
      <c r="L148" s="456" t="s">
        <v>155</v>
      </c>
      <c r="M148" s="451">
        <v>3732</v>
      </c>
      <c r="N148" s="451" t="s">
        <v>1306</v>
      </c>
      <c r="O148" s="451">
        <v>21</v>
      </c>
    </row>
    <row r="149" spans="1:15" ht="14.4">
      <c r="B149" s="452" t="s">
        <v>418</v>
      </c>
      <c r="C149" s="453" t="s">
        <v>419</v>
      </c>
      <c r="D149" s="453" t="s">
        <v>1062</v>
      </c>
      <c r="E149" s="454">
        <v>0.18754999999999999</v>
      </c>
      <c r="F149" s="454">
        <v>0.36899999999999999</v>
      </c>
      <c r="G149" s="453">
        <v>2</v>
      </c>
      <c r="H149" s="453">
        <v>2</v>
      </c>
      <c r="I149" s="455">
        <v>19499.349999999999</v>
      </c>
      <c r="J149" s="455">
        <v>38998.699999999997</v>
      </c>
      <c r="K149" s="455">
        <v>77997.399999999994</v>
      </c>
      <c r="L149" s="456" t="s">
        <v>420</v>
      </c>
      <c r="M149" s="451">
        <v>4538</v>
      </c>
      <c r="N149" s="451" t="s">
        <v>1307</v>
      </c>
      <c r="O149" s="451">
        <v>10.5</v>
      </c>
    </row>
    <row r="150" spans="1:15" s="396" customFormat="1" ht="14.4">
      <c r="A150" s="330"/>
      <c r="B150" s="452" t="s">
        <v>533</v>
      </c>
      <c r="C150" s="453" t="s">
        <v>534</v>
      </c>
      <c r="D150" s="453" t="s">
        <v>154</v>
      </c>
      <c r="E150" s="454">
        <v>0.18754999999999999</v>
      </c>
      <c r="F150" s="454">
        <v>0.36899999999999999</v>
      </c>
      <c r="G150" s="453">
        <v>5</v>
      </c>
      <c r="H150" s="453">
        <v>5</v>
      </c>
      <c r="I150" s="455">
        <v>2640.95</v>
      </c>
      <c r="J150" s="455">
        <v>13204.75</v>
      </c>
      <c r="K150" s="455">
        <v>66023.75</v>
      </c>
      <c r="L150" s="456" t="s">
        <v>155</v>
      </c>
      <c r="M150" s="451">
        <v>3794</v>
      </c>
      <c r="N150" s="451" t="s">
        <v>1306</v>
      </c>
      <c r="O150" s="451">
        <v>21</v>
      </c>
    </row>
    <row r="151" spans="1:15" ht="14.4">
      <c r="B151" s="452" t="s">
        <v>396</v>
      </c>
      <c r="C151" s="453" t="s">
        <v>397</v>
      </c>
      <c r="D151" s="453" t="s">
        <v>398</v>
      </c>
      <c r="E151" s="454">
        <v>0.18754999999999999</v>
      </c>
      <c r="F151" s="454">
        <v>0.37509999999999999</v>
      </c>
      <c r="G151" s="453">
        <v>2</v>
      </c>
      <c r="H151" s="453">
        <v>2</v>
      </c>
      <c r="I151" s="455">
        <v>14298.7</v>
      </c>
      <c r="J151" s="455">
        <v>28597.4</v>
      </c>
      <c r="K151" s="455">
        <v>57194.8</v>
      </c>
      <c r="L151" s="456" t="s">
        <v>232</v>
      </c>
      <c r="M151" s="451">
        <v>5022</v>
      </c>
      <c r="N151" s="451" t="s">
        <v>1307</v>
      </c>
      <c r="O151" s="451">
        <v>21</v>
      </c>
    </row>
    <row r="152" spans="1:15" ht="14.4">
      <c r="B152" s="452" t="s">
        <v>489</v>
      </c>
      <c r="C152" s="453" t="s">
        <v>490</v>
      </c>
      <c r="D152" s="453" t="s">
        <v>147</v>
      </c>
      <c r="E152" s="454">
        <v>0.18754999999999999</v>
      </c>
      <c r="F152" s="454">
        <v>0.36899999999999999</v>
      </c>
      <c r="G152" s="453">
        <v>2</v>
      </c>
      <c r="H152" s="453">
        <v>2</v>
      </c>
      <c r="I152" s="455">
        <v>14000</v>
      </c>
      <c r="J152" s="455">
        <v>28000</v>
      </c>
      <c r="K152" s="455">
        <v>56000</v>
      </c>
      <c r="L152" s="456" t="s">
        <v>268</v>
      </c>
      <c r="M152" s="451">
        <v>7714</v>
      </c>
      <c r="N152" s="451" t="s">
        <v>1307</v>
      </c>
      <c r="O152" s="451">
        <v>21</v>
      </c>
    </row>
    <row r="153" spans="1:15" ht="14.4">
      <c r="B153" s="452" t="s">
        <v>1074</v>
      </c>
      <c r="C153" s="453" t="s">
        <v>1075</v>
      </c>
      <c r="D153" s="453" t="s">
        <v>107</v>
      </c>
      <c r="E153" s="454">
        <v>0.19359999999999999</v>
      </c>
      <c r="F153" s="454">
        <v>0.37509999999999999</v>
      </c>
      <c r="G153" s="453">
        <v>1</v>
      </c>
      <c r="H153" s="453">
        <v>1</v>
      </c>
      <c r="I153" s="455">
        <v>53665.08</v>
      </c>
      <c r="J153" s="455">
        <v>53665.08</v>
      </c>
      <c r="K153" s="455">
        <v>53665.08</v>
      </c>
      <c r="L153" s="456" t="s">
        <v>108</v>
      </c>
      <c r="M153" s="451">
        <v>8787</v>
      </c>
      <c r="N153" s="451" t="s">
        <v>1303</v>
      </c>
      <c r="O153" s="451">
        <v>21</v>
      </c>
    </row>
    <row r="154" spans="1:15" ht="14.4">
      <c r="B154" s="452" t="s">
        <v>503</v>
      </c>
      <c r="C154" s="453" t="s">
        <v>504</v>
      </c>
      <c r="D154" s="453" t="s">
        <v>235</v>
      </c>
      <c r="E154" s="454">
        <v>0.19359999999999999</v>
      </c>
      <c r="F154" s="454">
        <v>0.37509999999999999</v>
      </c>
      <c r="G154" s="453">
        <v>2</v>
      </c>
      <c r="H154" s="453">
        <v>2</v>
      </c>
      <c r="I154" s="455">
        <v>12720.5</v>
      </c>
      <c r="J154" s="455">
        <v>25441</v>
      </c>
      <c r="K154" s="455">
        <v>50882</v>
      </c>
      <c r="L154" s="456" t="s">
        <v>505</v>
      </c>
      <c r="M154" s="451">
        <v>4952</v>
      </c>
      <c r="N154" s="451" t="s">
        <v>1307</v>
      </c>
      <c r="O154" s="451">
        <v>21</v>
      </c>
    </row>
    <row r="155" spans="1:15" ht="14.4">
      <c r="B155" s="452" t="s">
        <v>444</v>
      </c>
      <c r="C155" s="453" t="s">
        <v>445</v>
      </c>
      <c r="D155" s="453" t="s">
        <v>231</v>
      </c>
      <c r="E155" s="454">
        <v>0.18754999999999999</v>
      </c>
      <c r="F155" s="454">
        <v>0.36899999999999999</v>
      </c>
      <c r="G155" s="453">
        <v>2</v>
      </c>
      <c r="H155" s="453">
        <v>2</v>
      </c>
      <c r="I155" s="455">
        <v>11895</v>
      </c>
      <c r="J155" s="455">
        <v>23790</v>
      </c>
      <c r="K155" s="455">
        <v>47580</v>
      </c>
      <c r="L155" s="456" t="s">
        <v>232</v>
      </c>
      <c r="M155" s="451">
        <v>9600</v>
      </c>
      <c r="N155" s="451" t="s">
        <v>1304</v>
      </c>
      <c r="O155" s="451">
        <v>10.5</v>
      </c>
    </row>
    <row r="156" spans="1:15" ht="14.4">
      <c r="B156" s="452" t="s">
        <v>516</v>
      </c>
      <c r="C156" s="453" t="s">
        <v>517</v>
      </c>
      <c r="D156" s="453" t="s">
        <v>239</v>
      </c>
      <c r="E156" s="454">
        <v>0.18754999999999999</v>
      </c>
      <c r="F156" s="454">
        <v>0.36899999999999999</v>
      </c>
      <c r="G156" s="453">
        <v>2</v>
      </c>
      <c r="H156" s="453">
        <v>2</v>
      </c>
      <c r="I156" s="455">
        <v>11700</v>
      </c>
      <c r="J156" s="455">
        <v>23400</v>
      </c>
      <c r="K156" s="455">
        <v>46800</v>
      </c>
      <c r="L156" s="456" t="s">
        <v>148</v>
      </c>
      <c r="M156" s="451">
        <v>4163</v>
      </c>
      <c r="N156" s="451" t="s">
        <v>1307</v>
      </c>
      <c r="O156" s="451">
        <v>21</v>
      </c>
    </row>
    <row r="157" spans="1:15" ht="14.4">
      <c r="B157" s="452" t="s">
        <v>605</v>
      </c>
      <c r="C157" s="453" t="s">
        <v>606</v>
      </c>
      <c r="D157" s="453" t="s">
        <v>154</v>
      </c>
      <c r="E157" s="454">
        <v>0.18754999999999999</v>
      </c>
      <c r="F157" s="454">
        <v>0.36899999999999999</v>
      </c>
      <c r="G157" s="453">
        <v>3</v>
      </c>
      <c r="H157" s="453">
        <v>3</v>
      </c>
      <c r="I157" s="455">
        <v>4950</v>
      </c>
      <c r="J157" s="455">
        <v>14850</v>
      </c>
      <c r="K157" s="455">
        <v>44550</v>
      </c>
      <c r="L157" s="456" t="s">
        <v>155</v>
      </c>
      <c r="M157" s="451">
        <v>3628</v>
      </c>
      <c r="N157" s="451" t="s">
        <v>1306</v>
      </c>
      <c r="O157" s="451">
        <v>21</v>
      </c>
    </row>
    <row r="158" spans="1:15" ht="14.4">
      <c r="B158" s="452" t="s">
        <v>694</v>
      </c>
      <c r="C158" s="453" t="s">
        <v>695</v>
      </c>
      <c r="D158" s="453" t="s">
        <v>154</v>
      </c>
      <c r="E158" s="454">
        <v>0.18754999999999999</v>
      </c>
      <c r="F158" s="454">
        <v>0.36899999999999999</v>
      </c>
      <c r="G158" s="453">
        <v>5</v>
      </c>
      <c r="H158" s="453">
        <v>5</v>
      </c>
      <c r="I158" s="455">
        <v>1625.01</v>
      </c>
      <c r="J158" s="455">
        <v>8125.05</v>
      </c>
      <c r="K158" s="455">
        <v>40625.25</v>
      </c>
      <c r="L158" s="456" t="s">
        <v>170</v>
      </c>
      <c r="M158" s="451">
        <v>3705</v>
      </c>
      <c r="N158" s="451" t="s">
        <v>1306</v>
      </c>
      <c r="O158" s="451">
        <v>21</v>
      </c>
    </row>
    <row r="159" spans="1:15" ht="14.4">
      <c r="B159" s="452" t="s">
        <v>1248</v>
      </c>
      <c r="C159" s="453" t="s">
        <v>1249</v>
      </c>
      <c r="D159" s="453" t="s">
        <v>52</v>
      </c>
      <c r="E159" s="454">
        <v>0.17121499999999998</v>
      </c>
      <c r="F159" s="454">
        <v>0.35089999999999999</v>
      </c>
      <c r="G159" s="453">
        <v>1</v>
      </c>
      <c r="H159" s="453">
        <v>1</v>
      </c>
      <c r="I159" s="455">
        <v>38659.5</v>
      </c>
      <c r="J159" s="455">
        <v>38659.5</v>
      </c>
      <c r="K159" s="455">
        <v>38659.5</v>
      </c>
      <c r="L159" s="456" t="s">
        <v>35</v>
      </c>
      <c r="M159" s="451">
        <v>9871</v>
      </c>
      <c r="N159" s="451" t="s">
        <v>1303</v>
      </c>
      <c r="O159" s="451">
        <v>21</v>
      </c>
    </row>
    <row r="160" spans="1:15" ht="14.4">
      <c r="B160" s="452" t="s">
        <v>894</v>
      </c>
      <c r="C160" s="453" t="s">
        <v>895</v>
      </c>
      <c r="D160" s="453" t="s">
        <v>484</v>
      </c>
      <c r="E160" s="454">
        <v>0.19964999999999999</v>
      </c>
      <c r="F160" s="454">
        <v>0.36899999999999999</v>
      </c>
      <c r="G160" s="453">
        <v>5</v>
      </c>
      <c r="H160" s="453">
        <v>5</v>
      </c>
      <c r="I160" s="455">
        <v>1430</v>
      </c>
      <c r="J160" s="455">
        <v>7150</v>
      </c>
      <c r="K160" s="455">
        <v>35750</v>
      </c>
      <c r="L160" s="456" t="s">
        <v>301</v>
      </c>
      <c r="M160" s="451">
        <v>8178</v>
      </c>
      <c r="N160" s="451" t="s">
        <v>1305</v>
      </c>
      <c r="O160" s="451">
        <v>21</v>
      </c>
    </row>
    <row r="161" spans="1:15" ht="14.4">
      <c r="B161" s="452" t="s">
        <v>649</v>
      </c>
      <c r="C161" s="453" t="s">
        <v>650</v>
      </c>
      <c r="D161" s="453" t="s">
        <v>218</v>
      </c>
      <c r="E161" s="454">
        <v>0.18754999999999999</v>
      </c>
      <c r="F161" s="454">
        <v>0.36899999999999999</v>
      </c>
      <c r="G161" s="453">
        <v>3</v>
      </c>
      <c r="H161" s="453">
        <v>3</v>
      </c>
      <c r="I161" s="455">
        <v>3900</v>
      </c>
      <c r="J161" s="455">
        <v>11700</v>
      </c>
      <c r="K161" s="455">
        <v>35100</v>
      </c>
      <c r="L161" s="456" t="s">
        <v>155</v>
      </c>
      <c r="M161" s="451">
        <v>6323</v>
      </c>
      <c r="N161" s="451" t="s">
        <v>1307</v>
      </c>
      <c r="O161" s="451">
        <v>21</v>
      </c>
    </row>
    <row r="162" spans="1:15" ht="14.4">
      <c r="B162" s="452" t="s">
        <v>614</v>
      </c>
      <c r="C162" s="453" t="s">
        <v>615</v>
      </c>
      <c r="D162" s="453" t="s">
        <v>235</v>
      </c>
      <c r="E162" s="454">
        <v>0.19359999999999999</v>
      </c>
      <c r="F162" s="454">
        <v>0.37509999999999999</v>
      </c>
      <c r="G162" s="453">
        <v>3</v>
      </c>
      <c r="H162" s="453">
        <v>3</v>
      </c>
      <c r="I162" s="455">
        <v>3595.02</v>
      </c>
      <c r="J162" s="455">
        <v>10785.06</v>
      </c>
      <c r="K162" s="455">
        <v>32355.18</v>
      </c>
      <c r="L162" s="456" t="s">
        <v>232</v>
      </c>
      <c r="M162" s="451">
        <v>209</v>
      </c>
      <c r="N162" s="451" t="s">
        <v>1305</v>
      </c>
      <c r="O162" s="451">
        <v>10.5</v>
      </c>
    </row>
    <row r="163" spans="1:15" ht="14.4">
      <c r="B163" s="452" t="s">
        <v>937</v>
      </c>
      <c r="C163" s="453" t="s">
        <v>938</v>
      </c>
      <c r="D163" s="453" t="s">
        <v>72</v>
      </c>
      <c r="E163" s="454">
        <v>0.16940000000000002</v>
      </c>
      <c r="F163" s="454">
        <v>0.35089999999999999</v>
      </c>
      <c r="G163" s="453">
        <v>1</v>
      </c>
      <c r="H163" s="453">
        <v>1</v>
      </c>
      <c r="I163" s="455">
        <v>30415.49</v>
      </c>
      <c r="J163" s="455">
        <v>30415.49</v>
      </c>
      <c r="K163" s="455">
        <v>30415.49</v>
      </c>
      <c r="L163" s="456" t="s">
        <v>73</v>
      </c>
      <c r="M163" s="451">
        <v>9495</v>
      </c>
      <c r="N163" s="451" t="s">
        <v>1303</v>
      </c>
      <c r="O163" s="451">
        <v>21</v>
      </c>
    </row>
    <row r="164" spans="1:15" ht="14.4">
      <c r="B164" s="452" t="s">
        <v>603</v>
      </c>
      <c r="C164" s="453" t="s">
        <v>604</v>
      </c>
      <c r="D164" s="453" t="s">
        <v>235</v>
      </c>
      <c r="E164" s="454">
        <v>0.19359999999999999</v>
      </c>
      <c r="F164" s="454">
        <v>0.37509999999999999</v>
      </c>
      <c r="G164" s="453">
        <v>2</v>
      </c>
      <c r="H164" s="453">
        <v>2</v>
      </c>
      <c r="I164" s="455">
        <v>7475</v>
      </c>
      <c r="J164" s="455">
        <v>14950</v>
      </c>
      <c r="K164" s="455">
        <v>29900</v>
      </c>
      <c r="L164" s="456" t="s">
        <v>301</v>
      </c>
      <c r="M164" s="451">
        <v>4103</v>
      </c>
      <c r="N164" s="451" t="s">
        <v>1307</v>
      </c>
      <c r="O164" s="451">
        <v>21</v>
      </c>
    </row>
    <row r="165" spans="1:15" ht="14.4">
      <c r="B165" s="452" t="s">
        <v>359</v>
      </c>
      <c r="C165" s="453" t="s">
        <v>360</v>
      </c>
      <c r="D165" s="453" t="s">
        <v>72</v>
      </c>
      <c r="E165" s="454">
        <v>0.16940000000000002</v>
      </c>
      <c r="F165" s="454">
        <v>0.35089999999999999</v>
      </c>
      <c r="G165" s="453">
        <v>1</v>
      </c>
      <c r="H165" s="453">
        <v>1</v>
      </c>
      <c r="I165" s="455">
        <v>26860</v>
      </c>
      <c r="J165" s="455">
        <v>26860</v>
      </c>
      <c r="K165" s="455">
        <v>26860</v>
      </c>
      <c r="L165" s="456" t="s">
        <v>29</v>
      </c>
      <c r="M165" s="451">
        <v>7987</v>
      </c>
      <c r="N165" s="451" t="s">
        <v>1303</v>
      </c>
      <c r="O165" s="451">
        <v>21</v>
      </c>
    </row>
    <row r="166" spans="1:15" ht="14.4">
      <c r="A166" s="396"/>
      <c r="B166" s="452" t="s">
        <v>628</v>
      </c>
      <c r="C166" s="453" t="s">
        <v>629</v>
      </c>
      <c r="D166" s="453" t="s">
        <v>510</v>
      </c>
      <c r="E166" s="454">
        <v>0.18754999999999999</v>
      </c>
      <c r="F166" s="454">
        <v>0.36899999999999999</v>
      </c>
      <c r="G166" s="453">
        <v>2</v>
      </c>
      <c r="H166" s="453">
        <v>2</v>
      </c>
      <c r="I166" s="455">
        <v>6435</v>
      </c>
      <c r="J166" s="455">
        <v>12870</v>
      </c>
      <c r="K166" s="455">
        <v>25740</v>
      </c>
      <c r="L166" s="456" t="s">
        <v>155</v>
      </c>
      <c r="M166" s="451">
        <v>2763</v>
      </c>
      <c r="N166" s="451" t="s">
        <v>1306</v>
      </c>
      <c r="O166" s="451">
        <v>21</v>
      </c>
    </row>
    <row r="167" spans="1:15" ht="14.4">
      <c r="B167" s="452" t="s">
        <v>245</v>
      </c>
      <c r="C167" s="453" t="s">
        <v>246</v>
      </c>
      <c r="D167" s="453" t="s">
        <v>28</v>
      </c>
      <c r="E167" s="454">
        <v>0.17121499999999998</v>
      </c>
      <c r="F167" s="454">
        <v>0.35089999999999999</v>
      </c>
      <c r="G167" s="453">
        <v>1</v>
      </c>
      <c r="H167" s="453">
        <v>1</v>
      </c>
      <c r="I167" s="455">
        <v>23842.05</v>
      </c>
      <c r="J167" s="455">
        <v>23842.05</v>
      </c>
      <c r="K167" s="455">
        <v>23842.05</v>
      </c>
      <c r="L167" s="456" t="s">
        <v>108</v>
      </c>
      <c r="M167" s="451">
        <v>9396</v>
      </c>
      <c r="N167" s="451" t="s">
        <v>1303</v>
      </c>
      <c r="O167" s="451">
        <v>21</v>
      </c>
    </row>
    <row r="168" spans="1:15" ht="14.4">
      <c r="B168" s="452" t="s">
        <v>645</v>
      </c>
      <c r="C168" s="453" t="s">
        <v>646</v>
      </c>
      <c r="D168" s="453" t="s">
        <v>231</v>
      </c>
      <c r="E168" s="454">
        <v>0.18754999999999999</v>
      </c>
      <c r="F168" s="454">
        <v>0.36899999999999999</v>
      </c>
      <c r="G168" s="453">
        <v>2</v>
      </c>
      <c r="H168" s="453">
        <v>2</v>
      </c>
      <c r="I168" s="455">
        <v>5850</v>
      </c>
      <c r="J168" s="455">
        <v>11700</v>
      </c>
      <c r="K168" s="455">
        <v>23400</v>
      </c>
      <c r="L168" s="456" t="s">
        <v>232</v>
      </c>
      <c r="M168" s="451">
        <v>9122</v>
      </c>
      <c r="N168" s="451" t="s">
        <v>1304</v>
      </c>
      <c r="O168" s="451">
        <v>21</v>
      </c>
    </row>
    <row r="169" spans="1:15" ht="14.4">
      <c r="B169" s="452" t="s">
        <v>647</v>
      </c>
      <c r="C169" s="453" t="s">
        <v>648</v>
      </c>
      <c r="D169" s="453" t="s">
        <v>231</v>
      </c>
      <c r="E169" s="454">
        <v>0.18754999999999999</v>
      </c>
      <c r="F169" s="454">
        <v>0.36899999999999999</v>
      </c>
      <c r="G169" s="453">
        <v>2</v>
      </c>
      <c r="H169" s="453">
        <v>2</v>
      </c>
      <c r="I169" s="455">
        <v>5850</v>
      </c>
      <c r="J169" s="455">
        <v>11700</v>
      </c>
      <c r="K169" s="455">
        <v>23400</v>
      </c>
      <c r="L169" s="456" t="s">
        <v>232</v>
      </c>
      <c r="M169" s="451">
        <v>9121</v>
      </c>
      <c r="N169" s="451" t="s">
        <v>1304</v>
      </c>
      <c r="O169" s="451">
        <v>21</v>
      </c>
    </row>
    <row r="170" spans="1:15" ht="14.4">
      <c r="B170" s="452" t="s">
        <v>286</v>
      </c>
      <c r="C170" s="453" t="s">
        <v>287</v>
      </c>
      <c r="D170" s="453" t="s">
        <v>154</v>
      </c>
      <c r="E170" s="454">
        <v>0.18754999999999999</v>
      </c>
      <c r="F170" s="454">
        <v>0.36899999999999999</v>
      </c>
      <c r="G170" s="453">
        <v>2</v>
      </c>
      <c r="H170" s="453">
        <v>2</v>
      </c>
      <c r="I170" s="455">
        <v>5525.01</v>
      </c>
      <c r="J170" s="455">
        <v>11050.02</v>
      </c>
      <c r="K170" s="455">
        <v>22100.04</v>
      </c>
      <c r="L170" s="456" t="s">
        <v>155</v>
      </c>
      <c r="M170" s="451">
        <v>3696</v>
      </c>
      <c r="N170" s="451" t="s">
        <v>1306</v>
      </c>
      <c r="O170" s="451">
        <v>21</v>
      </c>
    </row>
    <row r="171" spans="1:15" ht="14.4">
      <c r="B171" s="452" t="s">
        <v>941</v>
      </c>
      <c r="C171" s="453" t="s">
        <v>942</v>
      </c>
      <c r="D171" s="453" t="s">
        <v>154</v>
      </c>
      <c r="E171" s="454">
        <v>0.18754999999999999</v>
      </c>
      <c r="F171" s="454">
        <v>0.36899999999999999</v>
      </c>
      <c r="G171" s="453">
        <v>4</v>
      </c>
      <c r="H171" s="453">
        <v>4</v>
      </c>
      <c r="I171" s="455">
        <v>1300</v>
      </c>
      <c r="J171" s="455">
        <v>5200</v>
      </c>
      <c r="K171" s="455">
        <v>20800</v>
      </c>
      <c r="L171" s="456" t="s">
        <v>155</v>
      </c>
      <c r="M171" s="451">
        <v>3625</v>
      </c>
      <c r="N171" s="451" t="s">
        <v>1306</v>
      </c>
      <c r="O171" s="451">
        <v>21</v>
      </c>
    </row>
    <row r="172" spans="1:15" ht="14.4">
      <c r="B172" s="452" t="s">
        <v>768</v>
      </c>
      <c r="C172" s="453" t="s">
        <v>769</v>
      </c>
      <c r="D172" s="453" t="s">
        <v>231</v>
      </c>
      <c r="E172" s="454">
        <v>0.18754999999999999</v>
      </c>
      <c r="F172" s="454">
        <v>0.36899999999999999</v>
      </c>
      <c r="G172" s="453">
        <v>2</v>
      </c>
      <c r="H172" s="453">
        <v>2</v>
      </c>
      <c r="I172" s="455">
        <v>5003</v>
      </c>
      <c r="J172" s="455">
        <v>10006</v>
      </c>
      <c r="K172" s="455">
        <v>20012</v>
      </c>
      <c r="L172" s="456" t="s">
        <v>232</v>
      </c>
      <c r="M172" s="451">
        <v>8281</v>
      </c>
      <c r="N172" s="451" t="s">
        <v>1304</v>
      </c>
      <c r="O172" s="451">
        <v>10.5</v>
      </c>
    </row>
    <row r="173" spans="1:15" ht="14.4">
      <c r="A173" s="396"/>
      <c r="B173" s="452" t="s">
        <v>562</v>
      </c>
      <c r="C173" s="453" t="s">
        <v>563</v>
      </c>
      <c r="D173" s="453" t="s">
        <v>107</v>
      </c>
      <c r="E173" s="454">
        <v>0.19359999999999999</v>
      </c>
      <c r="F173" s="454">
        <v>0.37509999999999999</v>
      </c>
      <c r="G173" s="453">
        <v>1</v>
      </c>
      <c r="H173" s="453">
        <v>1</v>
      </c>
      <c r="I173" s="455">
        <v>18638.71</v>
      </c>
      <c r="J173" s="455">
        <v>18638.71</v>
      </c>
      <c r="K173" s="455">
        <v>18638.71</v>
      </c>
      <c r="L173" s="456" t="s">
        <v>108</v>
      </c>
      <c r="M173" s="451">
        <v>9363</v>
      </c>
      <c r="N173" s="451" t="s">
        <v>1303</v>
      </c>
      <c r="O173" s="451">
        <v>21</v>
      </c>
    </row>
    <row r="174" spans="1:15" ht="14.4">
      <c r="B174" s="452" t="s">
        <v>221</v>
      </c>
      <c r="C174" s="453" t="s">
        <v>222</v>
      </c>
      <c r="D174" s="453" t="s">
        <v>28</v>
      </c>
      <c r="E174" s="454">
        <v>0.17121499999999998</v>
      </c>
      <c r="F174" s="454">
        <v>0.35089999999999999</v>
      </c>
      <c r="G174" s="453">
        <v>1</v>
      </c>
      <c r="H174" s="453">
        <v>1</v>
      </c>
      <c r="I174" s="455">
        <v>18052.16</v>
      </c>
      <c r="J174" s="455">
        <v>18052.16</v>
      </c>
      <c r="K174" s="455">
        <v>18052.16</v>
      </c>
      <c r="L174" s="456" t="s">
        <v>108</v>
      </c>
      <c r="M174" s="451">
        <v>9381</v>
      </c>
      <c r="N174" s="451" t="s">
        <v>1303</v>
      </c>
      <c r="O174" s="451">
        <v>21</v>
      </c>
    </row>
    <row r="175" spans="1:15" ht="14.4">
      <c r="B175" s="452" t="s">
        <v>740</v>
      </c>
      <c r="C175" s="453" t="s">
        <v>741</v>
      </c>
      <c r="D175" s="453" t="s">
        <v>154</v>
      </c>
      <c r="E175" s="454">
        <v>0.18754999999999999</v>
      </c>
      <c r="F175" s="454">
        <v>0.36899999999999999</v>
      </c>
      <c r="G175" s="453">
        <v>3</v>
      </c>
      <c r="H175" s="453">
        <v>3</v>
      </c>
      <c r="I175" s="455">
        <v>1950</v>
      </c>
      <c r="J175" s="455">
        <v>5850</v>
      </c>
      <c r="K175" s="455">
        <v>17550</v>
      </c>
      <c r="L175" s="456" t="s">
        <v>232</v>
      </c>
      <c r="M175" s="451">
        <v>3760</v>
      </c>
      <c r="N175" s="451" t="s">
        <v>1306</v>
      </c>
      <c r="O175" s="451">
        <v>21</v>
      </c>
    </row>
    <row r="176" spans="1:15" ht="14.4">
      <c r="B176" s="452" t="s">
        <v>460</v>
      </c>
      <c r="C176" s="453" t="s">
        <v>461</v>
      </c>
      <c r="D176" s="453" t="s">
        <v>231</v>
      </c>
      <c r="E176" s="454">
        <v>0.18754999999999999</v>
      </c>
      <c r="F176" s="454">
        <v>0.36899999999999999</v>
      </c>
      <c r="G176" s="453">
        <v>3</v>
      </c>
      <c r="H176" s="453">
        <v>3</v>
      </c>
      <c r="I176" s="455">
        <v>1949.35</v>
      </c>
      <c r="J176" s="455">
        <v>5848.0499999999993</v>
      </c>
      <c r="K176" s="455">
        <v>17544.149999999998</v>
      </c>
      <c r="L176" s="456" t="s">
        <v>232</v>
      </c>
      <c r="M176" s="451">
        <v>9624</v>
      </c>
      <c r="N176" s="451" t="s">
        <v>1304</v>
      </c>
      <c r="O176" s="451">
        <v>21</v>
      </c>
    </row>
    <row r="177" spans="1:15" ht="14.4">
      <c r="B177" s="452" t="s">
        <v>698</v>
      </c>
      <c r="C177" s="453" t="s">
        <v>699</v>
      </c>
      <c r="D177" s="453" t="s">
        <v>154</v>
      </c>
      <c r="E177" s="454">
        <v>0.18754999999999999</v>
      </c>
      <c r="F177" s="454">
        <v>0.36899999999999999</v>
      </c>
      <c r="G177" s="453">
        <v>2</v>
      </c>
      <c r="H177" s="453">
        <v>2</v>
      </c>
      <c r="I177" s="455">
        <v>4030</v>
      </c>
      <c r="J177" s="455">
        <v>8060</v>
      </c>
      <c r="K177" s="455">
        <v>16120</v>
      </c>
      <c r="L177" s="456" t="s">
        <v>170</v>
      </c>
      <c r="M177" s="451">
        <v>3776</v>
      </c>
      <c r="N177" s="451" t="s">
        <v>1306</v>
      </c>
      <c r="O177" s="451">
        <v>21</v>
      </c>
    </row>
    <row r="178" spans="1:15" ht="14.4">
      <c r="B178" s="452" t="s">
        <v>592</v>
      </c>
      <c r="C178" s="453" t="s">
        <v>593</v>
      </c>
      <c r="D178" s="453" t="s">
        <v>184</v>
      </c>
      <c r="E178" s="454">
        <v>0.15911500000000001</v>
      </c>
      <c r="F178" s="454">
        <v>0.36899999999999999</v>
      </c>
      <c r="G178" s="453">
        <v>1</v>
      </c>
      <c r="H178" s="453">
        <v>1</v>
      </c>
      <c r="I178" s="455">
        <v>16055.01</v>
      </c>
      <c r="J178" s="455">
        <v>16055.01</v>
      </c>
      <c r="K178" s="455">
        <v>16055.01</v>
      </c>
      <c r="L178" s="456" t="s">
        <v>155</v>
      </c>
      <c r="M178" s="451">
        <v>4492</v>
      </c>
      <c r="N178" s="451" t="s">
        <v>1305</v>
      </c>
      <c r="O178" s="451">
        <v>21</v>
      </c>
    </row>
    <row r="179" spans="1:15" ht="14.4">
      <c r="B179" s="452" t="s">
        <v>718</v>
      </c>
      <c r="C179" s="453" t="s">
        <v>719</v>
      </c>
      <c r="D179" s="453" t="s">
        <v>510</v>
      </c>
      <c r="E179" s="454">
        <v>0.18754999999999999</v>
      </c>
      <c r="F179" s="454">
        <v>0.36899999999999999</v>
      </c>
      <c r="G179" s="453">
        <v>2</v>
      </c>
      <c r="H179" s="453">
        <v>2</v>
      </c>
      <c r="I179" s="455">
        <v>3250</v>
      </c>
      <c r="J179" s="455">
        <v>6500</v>
      </c>
      <c r="K179" s="455">
        <v>13000</v>
      </c>
      <c r="L179" s="456" t="s">
        <v>155</v>
      </c>
      <c r="M179" s="451">
        <v>2757</v>
      </c>
      <c r="N179" s="451" t="s">
        <v>1306</v>
      </c>
      <c r="O179" s="451">
        <v>21</v>
      </c>
    </row>
    <row r="180" spans="1:15" ht="14.4">
      <c r="B180" s="452" t="s">
        <v>720</v>
      </c>
      <c r="C180" s="453" t="s">
        <v>721</v>
      </c>
      <c r="D180" s="453" t="s">
        <v>154</v>
      </c>
      <c r="E180" s="454">
        <v>0.18754999999999999</v>
      </c>
      <c r="F180" s="454">
        <v>0.36899999999999999</v>
      </c>
      <c r="G180" s="453">
        <v>2</v>
      </c>
      <c r="H180" s="453">
        <v>2</v>
      </c>
      <c r="I180" s="455">
        <v>3250</v>
      </c>
      <c r="J180" s="455">
        <v>6500</v>
      </c>
      <c r="K180" s="455">
        <v>13000</v>
      </c>
      <c r="L180" s="456" t="s">
        <v>170</v>
      </c>
      <c r="M180" s="451">
        <v>3673</v>
      </c>
      <c r="N180" s="451" t="s">
        <v>1306</v>
      </c>
      <c r="O180" s="451">
        <v>21</v>
      </c>
    </row>
    <row r="181" spans="1:15" ht="14.4">
      <c r="A181" s="432"/>
      <c r="B181" s="452" t="s">
        <v>747</v>
      </c>
      <c r="C181" s="453" t="s">
        <v>748</v>
      </c>
      <c r="D181" s="453" t="s">
        <v>510</v>
      </c>
      <c r="E181" s="454">
        <v>0.18754999999999999</v>
      </c>
      <c r="F181" s="454">
        <v>0.36899999999999999</v>
      </c>
      <c r="G181" s="453">
        <v>2</v>
      </c>
      <c r="H181" s="453">
        <v>2</v>
      </c>
      <c r="I181" s="455">
        <v>2828.29</v>
      </c>
      <c r="J181" s="455">
        <v>5656.58</v>
      </c>
      <c r="K181" s="455">
        <v>11313.16</v>
      </c>
      <c r="L181" s="456" t="s">
        <v>155</v>
      </c>
      <c r="M181" s="451">
        <v>4832</v>
      </c>
      <c r="N181" s="451" t="s">
        <v>1306</v>
      </c>
      <c r="O181" s="451">
        <v>21</v>
      </c>
    </row>
    <row r="182" spans="1:15" ht="14.4">
      <c r="B182" s="452" t="s">
        <v>653</v>
      </c>
      <c r="C182" s="453" t="s">
        <v>654</v>
      </c>
      <c r="D182" s="453" t="s">
        <v>154</v>
      </c>
      <c r="E182" s="454">
        <v>0.18754999999999999</v>
      </c>
      <c r="F182" s="454">
        <v>0.36899999999999999</v>
      </c>
      <c r="G182" s="453">
        <v>1</v>
      </c>
      <c r="H182" s="453">
        <v>1</v>
      </c>
      <c r="I182" s="455">
        <v>11231.99</v>
      </c>
      <c r="J182" s="455">
        <v>11231.99</v>
      </c>
      <c r="K182" s="455">
        <v>11231.99</v>
      </c>
      <c r="L182" s="456" t="s">
        <v>155</v>
      </c>
      <c r="M182" s="451">
        <v>3607</v>
      </c>
      <c r="N182" s="451" t="s">
        <v>1306</v>
      </c>
      <c r="O182" s="451">
        <v>21</v>
      </c>
    </row>
    <row r="183" spans="1:15" ht="14.4">
      <c r="B183" s="452" t="s">
        <v>776</v>
      </c>
      <c r="C183" s="453" t="s">
        <v>777</v>
      </c>
      <c r="D183" s="453" t="s">
        <v>510</v>
      </c>
      <c r="E183" s="454">
        <v>0.18754999999999999</v>
      </c>
      <c r="F183" s="454">
        <v>0.36899999999999999</v>
      </c>
      <c r="G183" s="453">
        <v>2</v>
      </c>
      <c r="H183" s="453">
        <v>2</v>
      </c>
      <c r="I183" s="455">
        <v>2275.0100000000002</v>
      </c>
      <c r="J183" s="455">
        <v>4550.0200000000004</v>
      </c>
      <c r="K183" s="455">
        <v>9100.0400000000009</v>
      </c>
      <c r="L183" s="456" t="s">
        <v>350</v>
      </c>
      <c r="M183" s="451">
        <v>2756</v>
      </c>
      <c r="N183" s="451" t="s">
        <v>1306</v>
      </c>
      <c r="O183" s="451">
        <v>21</v>
      </c>
    </row>
    <row r="184" spans="1:15" ht="14.4">
      <c r="B184" s="452" t="s">
        <v>778</v>
      </c>
      <c r="C184" s="453" t="s">
        <v>779</v>
      </c>
      <c r="D184" s="453" t="s">
        <v>154</v>
      </c>
      <c r="E184" s="454">
        <v>0.18754999999999999</v>
      </c>
      <c r="F184" s="454">
        <v>0.36899999999999999</v>
      </c>
      <c r="G184" s="453">
        <v>2</v>
      </c>
      <c r="H184" s="453">
        <v>2</v>
      </c>
      <c r="I184" s="455">
        <v>2275.0100000000002</v>
      </c>
      <c r="J184" s="455">
        <v>4550.0200000000004</v>
      </c>
      <c r="K184" s="455">
        <v>9100.0400000000009</v>
      </c>
      <c r="L184" s="456" t="s">
        <v>780</v>
      </c>
      <c r="M184" s="451">
        <v>2731</v>
      </c>
      <c r="N184" s="451" t="s">
        <v>1306</v>
      </c>
      <c r="O184" s="451">
        <v>21</v>
      </c>
    </row>
    <row r="185" spans="1:15" ht="14.4">
      <c r="B185" s="452" t="s">
        <v>363</v>
      </c>
      <c r="C185" s="453" t="s">
        <v>364</v>
      </c>
      <c r="D185" s="453" t="s">
        <v>231</v>
      </c>
      <c r="E185" s="454">
        <v>0.18754999999999999</v>
      </c>
      <c r="F185" s="454">
        <v>0.36899999999999999</v>
      </c>
      <c r="G185" s="453">
        <v>2</v>
      </c>
      <c r="H185" s="453">
        <v>2</v>
      </c>
      <c r="I185" s="455">
        <v>2210</v>
      </c>
      <c r="J185" s="455">
        <v>4420</v>
      </c>
      <c r="K185" s="455">
        <v>8840</v>
      </c>
      <c r="L185" s="456" t="s">
        <v>232</v>
      </c>
      <c r="M185" s="451">
        <v>9626</v>
      </c>
      <c r="N185" s="451" t="s">
        <v>1304</v>
      </c>
      <c r="O185" s="451">
        <v>21</v>
      </c>
    </row>
    <row r="186" spans="1:15" ht="14.4">
      <c r="A186" s="420"/>
      <c r="B186" s="452" t="s">
        <v>802</v>
      </c>
      <c r="C186" s="453" t="s">
        <v>803</v>
      </c>
      <c r="D186" s="453" t="s">
        <v>510</v>
      </c>
      <c r="E186" s="454">
        <v>0.18754999999999999</v>
      </c>
      <c r="F186" s="454">
        <v>0.36899999999999999</v>
      </c>
      <c r="G186" s="453">
        <v>2</v>
      </c>
      <c r="H186" s="453">
        <v>2</v>
      </c>
      <c r="I186" s="455">
        <v>1852.5</v>
      </c>
      <c r="J186" s="455">
        <v>3705</v>
      </c>
      <c r="K186" s="455">
        <v>7410</v>
      </c>
      <c r="L186" s="456" t="s">
        <v>350</v>
      </c>
      <c r="M186" s="451">
        <v>2727</v>
      </c>
      <c r="N186" s="451" t="s">
        <v>1306</v>
      </c>
      <c r="O186" s="451">
        <v>21</v>
      </c>
    </row>
    <row r="187" spans="1:15" ht="14.4">
      <c r="B187" s="452" t="s">
        <v>726</v>
      </c>
      <c r="C187" s="453" t="s">
        <v>727</v>
      </c>
      <c r="D187" s="453" t="s">
        <v>609</v>
      </c>
      <c r="E187" s="454">
        <v>0.16335</v>
      </c>
      <c r="F187" s="454">
        <v>0.35089999999999999</v>
      </c>
      <c r="G187" s="453">
        <v>1</v>
      </c>
      <c r="H187" s="453">
        <v>1</v>
      </c>
      <c r="I187" s="455">
        <v>6500</v>
      </c>
      <c r="J187" s="455">
        <v>6500</v>
      </c>
      <c r="K187" s="455">
        <v>6500</v>
      </c>
      <c r="L187" s="456" t="s">
        <v>610</v>
      </c>
      <c r="M187" s="451">
        <v>8509</v>
      </c>
      <c r="N187" s="451" t="s">
        <v>1306</v>
      </c>
      <c r="O187" s="451">
        <v>21</v>
      </c>
    </row>
    <row r="188" spans="1:15" ht="14.4">
      <c r="B188" s="452" t="s">
        <v>624</v>
      </c>
      <c r="C188" s="453" t="s">
        <v>625</v>
      </c>
      <c r="D188" s="453" t="s">
        <v>609</v>
      </c>
      <c r="E188" s="454">
        <v>0.16335</v>
      </c>
      <c r="F188" s="454">
        <v>0.35089999999999999</v>
      </c>
      <c r="G188" s="453">
        <v>1</v>
      </c>
      <c r="H188" s="453">
        <v>1</v>
      </c>
      <c r="I188" s="455">
        <v>6500</v>
      </c>
      <c r="J188" s="455">
        <v>6500</v>
      </c>
      <c r="K188" s="455">
        <v>6500</v>
      </c>
      <c r="L188" s="456" t="s">
        <v>610</v>
      </c>
      <c r="M188" s="451">
        <v>8502</v>
      </c>
      <c r="N188" s="451" t="s">
        <v>1306</v>
      </c>
      <c r="O188" s="451">
        <v>21</v>
      </c>
    </row>
    <row r="189" spans="1:15" ht="14.4">
      <c r="B189" s="452" t="s">
        <v>738</v>
      </c>
      <c r="C189" s="453" t="s">
        <v>739</v>
      </c>
      <c r="D189" s="453" t="s">
        <v>154</v>
      </c>
      <c r="E189" s="454">
        <v>0.18754999999999999</v>
      </c>
      <c r="F189" s="454">
        <v>0.36899999999999999</v>
      </c>
      <c r="G189" s="453">
        <v>1</v>
      </c>
      <c r="H189" s="453">
        <v>1</v>
      </c>
      <c r="I189" s="455">
        <v>5980</v>
      </c>
      <c r="J189" s="455">
        <v>5980</v>
      </c>
      <c r="K189" s="455">
        <v>5980</v>
      </c>
      <c r="L189" s="456" t="s">
        <v>155</v>
      </c>
      <c r="M189" s="451">
        <v>8398</v>
      </c>
      <c r="N189" s="451" t="s">
        <v>1306</v>
      </c>
      <c r="O189" s="451">
        <v>21</v>
      </c>
    </row>
    <row r="190" spans="1:15" ht="14.4">
      <c r="B190" s="452" t="s">
        <v>898</v>
      </c>
      <c r="C190" s="453" t="s">
        <v>899</v>
      </c>
      <c r="D190" s="453" t="s">
        <v>484</v>
      </c>
      <c r="E190" s="454">
        <v>0.19964999999999999</v>
      </c>
      <c r="F190" s="454">
        <v>0.36899999999999999</v>
      </c>
      <c r="G190" s="453">
        <v>2</v>
      </c>
      <c r="H190" s="453">
        <v>2</v>
      </c>
      <c r="I190" s="455">
        <v>1430</v>
      </c>
      <c r="J190" s="455">
        <v>2860</v>
      </c>
      <c r="K190" s="455">
        <v>5720</v>
      </c>
      <c r="L190" s="456" t="s">
        <v>301</v>
      </c>
      <c r="M190" s="451">
        <v>8176</v>
      </c>
      <c r="N190" s="451" t="s">
        <v>1305</v>
      </c>
      <c r="O190" s="451">
        <v>21</v>
      </c>
    </row>
    <row r="191" spans="1:15" ht="14.4">
      <c r="B191" s="452" t="s">
        <v>900</v>
      </c>
      <c r="C191" s="453" t="s">
        <v>901</v>
      </c>
      <c r="D191" s="453" t="s">
        <v>484</v>
      </c>
      <c r="E191" s="454">
        <v>0.19964999999999999</v>
      </c>
      <c r="F191" s="454">
        <v>0.36899999999999999</v>
      </c>
      <c r="G191" s="453">
        <v>2</v>
      </c>
      <c r="H191" s="453">
        <v>2</v>
      </c>
      <c r="I191" s="455">
        <v>1430</v>
      </c>
      <c r="J191" s="455">
        <v>2860</v>
      </c>
      <c r="K191" s="455">
        <v>5720</v>
      </c>
      <c r="L191" s="456" t="s">
        <v>301</v>
      </c>
      <c r="M191" s="451">
        <v>8182</v>
      </c>
      <c r="N191" s="451" t="s">
        <v>1305</v>
      </c>
      <c r="O191" s="451">
        <v>21</v>
      </c>
    </row>
    <row r="192" spans="1:15" ht="14.4">
      <c r="A192" s="432"/>
      <c r="B192" s="452" t="s">
        <v>753</v>
      </c>
      <c r="C192" s="453" t="s">
        <v>754</v>
      </c>
      <c r="D192" s="453" t="s">
        <v>755</v>
      </c>
      <c r="E192" s="454">
        <v>0.15306500000000001</v>
      </c>
      <c r="F192" s="454">
        <v>0.36899999999999999</v>
      </c>
      <c r="G192" s="453">
        <v>1</v>
      </c>
      <c r="H192" s="453">
        <v>1</v>
      </c>
      <c r="I192" s="455">
        <v>5525.01</v>
      </c>
      <c r="J192" s="455">
        <v>5525.01</v>
      </c>
      <c r="K192" s="455">
        <v>5525.01</v>
      </c>
      <c r="L192" s="456" t="s">
        <v>170</v>
      </c>
      <c r="M192" s="451">
        <v>7499</v>
      </c>
      <c r="N192" s="451" t="s">
        <v>1306</v>
      </c>
      <c r="O192" s="451">
        <v>21</v>
      </c>
    </row>
    <row r="193" spans="2:15" ht="14.4">
      <c r="B193" s="452" t="s">
        <v>467</v>
      </c>
      <c r="C193" s="453" t="s">
        <v>468</v>
      </c>
      <c r="D193" s="453" t="s">
        <v>218</v>
      </c>
      <c r="E193" s="454">
        <v>0.18754999999999999</v>
      </c>
      <c r="F193" s="454">
        <v>0.36899999999999999</v>
      </c>
      <c r="G193" s="453">
        <v>1</v>
      </c>
      <c r="H193" s="453">
        <v>1</v>
      </c>
      <c r="I193" s="455">
        <v>5200</v>
      </c>
      <c r="J193" s="455">
        <v>5200</v>
      </c>
      <c r="K193" s="455">
        <v>5200</v>
      </c>
      <c r="L193" s="456" t="s">
        <v>232</v>
      </c>
      <c r="M193" s="451">
        <v>8286</v>
      </c>
      <c r="N193" s="451" t="s">
        <v>1307</v>
      </c>
      <c r="O193" s="451">
        <v>21</v>
      </c>
    </row>
    <row r="194" spans="2:15" ht="14.4">
      <c r="B194" s="452" t="s">
        <v>772</v>
      </c>
      <c r="C194" s="453" t="s">
        <v>773</v>
      </c>
      <c r="D194" s="453" t="s">
        <v>154</v>
      </c>
      <c r="E194" s="454">
        <v>0.18754999999999999</v>
      </c>
      <c r="F194" s="454">
        <v>0.36899999999999999</v>
      </c>
      <c r="G194" s="453">
        <v>1</v>
      </c>
      <c r="H194" s="453">
        <v>1</v>
      </c>
      <c r="I194" s="455">
        <v>4810</v>
      </c>
      <c r="J194" s="455">
        <v>4810</v>
      </c>
      <c r="K194" s="455">
        <v>4810</v>
      </c>
      <c r="L194" s="456" t="s">
        <v>170</v>
      </c>
      <c r="M194" s="451">
        <v>3595</v>
      </c>
      <c r="N194" s="451" t="s">
        <v>1306</v>
      </c>
      <c r="O194" s="451">
        <v>21</v>
      </c>
    </row>
    <row r="195" spans="2:15" ht="14.4">
      <c r="B195" s="452" t="s">
        <v>781</v>
      </c>
      <c r="C195" s="453" t="s">
        <v>782</v>
      </c>
      <c r="D195" s="453" t="s">
        <v>218</v>
      </c>
      <c r="E195" s="454">
        <v>0.18754999999999999</v>
      </c>
      <c r="F195" s="454">
        <v>0.36899999999999999</v>
      </c>
      <c r="G195" s="453">
        <v>1</v>
      </c>
      <c r="H195" s="453">
        <v>1</v>
      </c>
      <c r="I195" s="455">
        <v>4550</v>
      </c>
      <c r="J195" s="455">
        <v>4550</v>
      </c>
      <c r="K195" s="455">
        <v>4550</v>
      </c>
      <c r="L195" s="456" t="s">
        <v>155</v>
      </c>
      <c r="M195" s="451">
        <v>6327</v>
      </c>
      <c r="N195" s="451" t="s">
        <v>1307</v>
      </c>
      <c r="O195" s="451">
        <v>21</v>
      </c>
    </row>
    <row r="196" spans="2:15" ht="14.4">
      <c r="B196" s="452" t="s">
        <v>783</v>
      </c>
      <c r="C196" s="453" t="s">
        <v>784</v>
      </c>
      <c r="D196" s="453" t="s">
        <v>231</v>
      </c>
      <c r="E196" s="454">
        <v>0.18754999999999999</v>
      </c>
      <c r="F196" s="454">
        <v>0.36899999999999999</v>
      </c>
      <c r="G196" s="453">
        <v>1</v>
      </c>
      <c r="H196" s="453">
        <v>1</v>
      </c>
      <c r="I196" s="455">
        <v>4485</v>
      </c>
      <c r="J196" s="455">
        <v>4485</v>
      </c>
      <c r="K196" s="455">
        <v>4485</v>
      </c>
      <c r="L196" s="456" t="s">
        <v>232</v>
      </c>
      <c r="M196" s="451">
        <v>9766</v>
      </c>
      <c r="N196" s="451" t="s">
        <v>1304</v>
      </c>
      <c r="O196" s="451">
        <v>21</v>
      </c>
    </row>
    <row r="197" spans="2:15" ht="14.4">
      <c r="B197" s="452" t="s">
        <v>594</v>
      </c>
      <c r="C197" s="453" t="s">
        <v>595</v>
      </c>
      <c r="D197" s="453" t="s">
        <v>484</v>
      </c>
      <c r="E197" s="454">
        <v>0.19964999999999999</v>
      </c>
      <c r="F197" s="454">
        <v>0.36899999999999999</v>
      </c>
      <c r="G197" s="453">
        <v>1</v>
      </c>
      <c r="H197" s="453">
        <v>1</v>
      </c>
      <c r="I197" s="455">
        <v>3900</v>
      </c>
      <c r="J197" s="455">
        <v>3900</v>
      </c>
      <c r="K197" s="455">
        <v>3900</v>
      </c>
      <c r="L197" s="456" t="s">
        <v>232</v>
      </c>
      <c r="M197" s="451">
        <v>5141</v>
      </c>
      <c r="N197" s="451" t="s">
        <v>1307</v>
      </c>
      <c r="O197" s="451">
        <v>21</v>
      </c>
    </row>
    <row r="198" spans="2:15" ht="14.4">
      <c r="B198" s="452" t="s">
        <v>403</v>
      </c>
      <c r="C198" s="453" t="s">
        <v>1036</v>
      </c>
      <c r="D198" s="453" t="s">
        <v>218</v>
      </c>
      <c r="E198" s="454">
        <v>0.18754999999999999</v>
      </c>
      <c r="F198" s="454">
        <v>0.36899999999999999</v>
      </c>
      <c r="G198" s="453">
        <v>1</v>
      </c>
      <c r="H198" s="453">
        <v>1</v>
      </c>
      <c r="I198" s="455">
        <v>3500</v>
      </c>
      <c r="J198" s="455">
        <v>3500</v>
      </c>
      <c r="K198" s="455">
        <v>3500</v>
      </c>
      <c r="L198" s="456" t="s">
        <v>155</v>
      </c>
      <c r="M198" s="451">
        <v>9584</v>
      </c>
      <c r="N198" s="451" t="s">
        <v>1307</v>
      </c>
      <c r="O198" s="451">
        <v>21</v>
      </c>
    </row>
    <row r="199" spans="2:15" ht="14.4">
      <c r="B199" s="452" t="s">
        <v>842</v>
      </c>
      <c r="C199" s="453" t="s">
        <v>843</v>
      </c>
      <c r="D199" s="453" t="s">
        <v>235</v>
      </c>
      <c r="E199" s="454">
        <v>0.19359999999999999</v>
      </c>
      <c r="F199" s="454">
        <v>0.37509999999999999</v>
      </c>
      <c r="G199" s="453">
        <v>2</v>
      </c>
      <c r="H199" s="453">
        <v>2</v>
      </c>
      <c r="I199" s="455">
        <v>858</v>
      </c>
      <c r="J199" s="455">
        <v>1716</v>
      </c>
      <c r="K199" s="455">
        <v>3432</v>
      </c>
      <c r="L199" s="456" t="s">
        <v>505</v>
      </c>
      <c r="M199" s="451">
        <v>4957</v>
      </c>
      <c r="N199" s="451" t="s">
        <v>1307</v>
      </c>
      <c r="O199" s="451">
        <v>21</v>
      </c>
    </row>
    <row r="200" spans="2:15" ht="14.4">
      <c r="B200" s="452" t="s">
        <v>655</v>
      </c>
      <c r="C200" s="453" t="s">
        <v>656</v>
      </c>
      <c r="D200" s="453" t="s">
        <v>484</v>
      </c>
      <c r="E200" s="454">
        <v>0.19964999999999999</v>
      </c>
      <c r="F200" s="454">
        <v>0.36899999999999999</v>
      </c>
      <c r="G200" s="453">
        <v>1</v>
      </c>
      <c r="H200" s="453">
        <v>1</v>
      </c>
      <c r="I200" s="455">
        <v>2800</v>
      </c>
      <c r="J200" s="455">
        <v>2800</v>
      </c>
      <c r="K200" s="455">
        <v>2800</v>
      </c>
      <c r="L200" s="456" t="s">
        <v>232</v>
      </c>
      <c r="M200" s="451">
        <v>5158</v>
      </c>
      <c r="N200" s="451" t="s">
        <v>1307</v>
      </c>
      <c r="O200" s="451">
        <v>21</v>
      </c>
    </row>
    <row r="201" spans="2:15" ht="14.4">
      <c r="B201" s="452" t="s">
        <v>822</v>
      </c>
      <c r="C201" s="453" t="s">
        <v>823</v>
      </c>
      <c r="D201" s="453" t="s">
        <v>231</v>
      </c>
      <c r="E201" s="454">
        <v>0.18754999999999999</v>
      </c>
      <c r="F201" s="454">
        <v>0.36899999999999999</v>
      </c>
      <c r="G201" s="453">
        <v>1</v>
      </c>
      <c r="H201" s="453">
        <v>1</v>
      </c>
      <c r="I201" s="455">
        <v>2600</v>
      </c>
      <c r="J201" s="455">
        <v>2600</v>
      </c>
      <c r="K201" s="455">
        <v>2600</v>
      </c>
      <c r="L201" s="456" t="s">
        <v>155</v>
      </c>
      <c r="M201" s="451">
        <v>3255</v>
      </c>
      <c r="N201" s="451" t="s">
        <v>1304</v>
      </c>
      <c r="O201" s="451">
        <v>21</v>
      </c>
    </row>
    <row r="202" spans="2:15" ht="14.4">
      <c r="B202" s="452" t="s">
        <v>828</v>
      </c>
      <c r="C202" s="453" t="s">
        <v>829</v>
      </c>
      <c r="D202" s="453" t="s">
        <v>154</v>
      </c>
      <c r="E202" s="454">
        <v>0.18754999999999999</v>
      </c>
      <c r="F202" s="454">
        <v>0.36899999999999999</v>
      </c>
      <c r="G202" s="453">
        <v>1</v>
      </c>
      <c r="H202" s="453">
        <v>1</v>
      </c>
      <c r="I202" s="455">
        <v>2600</v>
      </c>
      <c r="J202" s="455">
        <v>2600</v>
      </c>
      <c r="K202" s="455">
        <v>2600</v>
      </c>
      <c r="L202" s="456" t="s">
        <v>170</v>
      </c>
      <c r="M202" s="451">
        <v>3787</v>
      </c>
      <c r="N202" s="451" t="s">
        <v>1306</v>
      </c>
      <c r="O202" s="451">
        <v>21</v>
      </c>
    </row>
    <row r="203" spans="2:15" ht="14.4">
      <c r="B203" s="452" t="s">
        <v>405</v>
      </c>
      <c r="C203" s="453" t="s">
        <v>406</v>
      </c>
      <c r="D203" s="453" t="s">
        <v>218</v>
      </c>
      <c r="E203" s="454">
        <v>0.18754999999999999</v>
      </c>
      <c r="F203" s="454">
        <v>0.36899999999999999</v>
      </c>
      <c r="G203" s="453">
        <v>1</v>
      </c>
      <c r="H203" s="453">
        <v>1</v>
      </c>
      <c r="I203" s="455">
        <v>2390.46</v>
      </c>
      <c r="J203" s="455">
        <v>2390.46</v>
      </c>
      <c r="K203" s="455">
        <v>2390.46</v>
      </c>
      <c r="L203" s="456" t="s">
        <v>155</v>
      </c>
      <c r="M203" s="451">
        <v>6318</v>
      </c>
      <c r="N203" s="451" t="s">
        <v>1307</v>
      </c>
      <c r="O203" s="451">
        <v>21</v>
      </c>
    </row>
    <row r="204" spans="2:15" ht="14.4">
      <c r="B204" s="452" t="s">
        <v>943</v>
      </c>
      <c r="C204" s="453" t="s">
        <v>944</v>
      </c>
      <c r="D204" s="453" t="s">
        <v>154</v>
      </c>
      <c r="E204" s="454">
        <v>0.18754999999999999</v>
      </c>
      <c r="F204" s="454">
        <v>0.36899999999999999</v>
      </c>
      <c r="G204" s="453">
        <v>1</v>
      </c>
      <c r="H204" s="453">
        <v>1</v>
      </c>
      <c r="I204" s="455">
        <v>2339.9899999999998</v>
      </c>
      <c r="J204" s="455">
        <v>2339.9899999999998</v>
      </c>
      <c r="K204" s="455">
        <v>2339.9899999999998</v>
      </c>
      <c r="L204" s="456" t="s">
        <v>155</v>
      </c>
      <c r="M204" s="451">
        <v>3722</v>
      </c>
      <c r="N204" s="451" t="s">
        <v>1306</v>
      </c>
      <c r="O204" s="451">
        <v>21</v>
      </c>
    </row>
    <row r="205" spans="2:15" ht="14.4">
      <c r="B205" s="452" t="s">
        <v>714</v>
      </c>
      <c r="C205" s="453" t="s">
        <v>715</v>
      </c>
      <c r="D205" s="453" t="s">
        <v>218</v>
      </c>
      <c r="E205" s="454">
        <v>0.18754999999999999</v>
      </c>
      <c r="F205" s="454">
        <v>0.36899999999999999</v>
      </c>
      <c r="G205" s="453">
        <v>1</v>
      </c>
      <c r="H205" s="453">
        <v>1</v>
      </c>
      <c r="I205" s="455">
        <v>2266.69</v>
      </c>
      <c r="J205" s="455">
        <v>2266.69</v>
      </c>
      <c r="K205" s="455">
        <v>2266.69</v>
      </c>
      <c r="L205" s="456" t="s">
        <v>232</v>
      </c>
      <c r="M205" s="451">
        <v>6302</v>
      </c>
      <c r="N205" s="451" t="s">
        <v>1307</v>
      </c>
      <c r="O205" s="451">
        <v>21</v>
      </c>
    </row>
    <row r="206" spans="2:15" ht="14.4">
      <c r="B206" s="452" t="s">
        <v>838</v>
      </c>
      <c r="C206" s="453" t="s">
        <v>839</v>
      </c>
      <c r="D206" s="453" t="s">
        <v>154</v>
      </c>
      <c r="E206" s="454">
        <v>0.18754999999999999</v>
      </c>
      <c r="F206" s="454">
        <v>0.36899999999999999</v>
      </c>
      <c r="G206" s="453">
        <v>1</v>
      </c>
      <c r="H206" s="453">
        <v>1</v>
      </c>
      <c r="I206" s="455">
        <v>1989</v>
      </c>
      <c r="J206" s="455">
        <v>1989</v>
      </c>
      <c r="K206" s="455">
        <v>1989</v>
      </c>
      <c r="L206" s="456" t="s">
        <v>155</v>
      </c>
      <c r="M206" s="451">
        <v>3660</v>
      </c>
      <c r="N206" s="451" t="s">
        <v>1306</v>
      </c>
      <c r="O206" s="451">
        <v>21</v>
      </c>
    </row>
    <row r="207" spans="2:15" ht="14.4">
      <c r="B207" s="457" t="s">
        <v>840</v>
      </c>
      <c r="C207" s="458" t="s">
        <v>841</v>
      </c>
      <c r="D207" s="458" t="s">
        <v>154</v>
      </c>
      <c r="E207" s="459">
        <v>0.18754999999999999</v>
      </c>
      <c r="F207" s="459">
        <v>0.36899999999999999</v>
      </c>
      <c r="G207" s="458">
        <v>1</v>
      </c>
      <c r="H207" s="458">
        <v>1</v>
      </c>
      <c r="I207" s="460">
        <v>1729.01</v>
      </c>
      <c r="J207" s="460">
        <v>1729.01</v>
      </c>
      <c r="K207" s="460">
        <v>1729.01</v>
      </c>
      <c r="L207" s="461" t="s">
        <v>155</v>
      </c>
      <c r="M207" s="451">
        <v>8539</v>
      </c>
      <c r="N207" s="451" t="s">
        <v>1306</v>
      </c>
      <c r="O207" s="451">
        <v>21</v>
      </c>
    </row>
    <row r="208" spans="2:15">
      <c r="B208" s="437" t="s">
        <v>838</v>
      </c>
      <c r="C208" s="438" t="s">
        <v>839</v>
      </c>
      <c r="D208" s="438" t="s">
        <v>154</v>
      </c>
      <c r="E208" s="439">
        <v>0.18754999999999999</v>
      </c>
      <c r="F208" s="439">
        <v>0.36899999999999999</v>
      </c>
      <c r="G208" s="438">
        <v>1</v>
      </c>
      <c r="H208" s="438">
        <v>1</v>
      </c>
      <c r="I208" s="440">
        <v>1989</v>
      </c>
      <c r="J208" s="440">
        <v>1989</v>
      </c>
      <c r="K208" s="440">
        <v>1989</v>
      </c>
      <c r="L208" s="441" t="s">
        <v>155</v>
      </c>
      <c r="M208" s="436">
        <v>3660</v>
      </c>
      <c r="N208" s="436" t="s">
        <v>1306</v>
      </c>
      <c r="O208" s="436">
        <v>21</v>
      </c>
    </row>
    <row r="209" spans="2:15">
      <c r="B209" s="442" t="s">
        <v>840</v>
      </c>
      <c r="C209" s="443" t="s">
        <v>841</v>
      </c>
      <c r="D209" s="443" t="s">
        <v>154</v>
      </c>
      <c r="E209" s="444">
        <v>0.18754999999999999</v>
      </c>
      <c r="F209" s="444">
        <v>0.36899999999999999</v>
      </c>
      <c r="G209" s="443">
        <v>1</v>
      </c>
      <c r="H209" s="443">
        <v>1</v>
      </c>
      <c r="I209" s="445">
        <v>1729.01</v>
      </c>
      <c r="J209" s="445">
        <v>1729.01</v>
      </c>
      <c r="K209" s="445">
        <v>1729.01</v>
      </c>
      <c r="L209" s="446" t="s">
        <v>155</v>
      </c>
      <c r="M209" s="436">
        <v>8539</v>
      </c>
      <c r="N209" s="436" t="s">
        <v>1306</v>
      </c>
      <c r="O209" s="436">
        <v>21</v>
      </c>
    </row>
    <row r="210" spans="2:15">
      <c r="B210" s="412" t="s">
        <v>403</v>
      </c>
      <c r="C210" s="413" t="s">
        <v>1036</v>
      </c>
      <c r="D210" s="413" t="s">
        <v>218</v>
      </c>
      <c r="E210" s="414">
        <v>0.18754999999999999</v>
      </c>
      <c r="F210" s="414">
        <v>0.36899999999999999</v>
      </c>
      <c r="G210" s="413">
        <v>0</v>
      </c>
      <c r="H210" s="413">
        <v>1</v>
      </c>
      <c r="I210" s="415">
        <v>3500</v>
      </c>
      <c r="J210" s="415">
        <v>0</v>
      </c>
      <c r="K210" s="415">
        <v>3500</v>
      </c>
      <c r="L210" s="413" t="s">
        <v>155</v>
      </c>
      <c r="M210" s="413">
        <v>8539</v>
      </c>
      <c r="N210" s="413" t="s">
        <v>1306</v>
      </c>
      <c r="O210" s="416">
        <v>21</v>
      </c>
    </row>
    <row r="211" spans="2:15">
      <c r="B211" s="421" t="s">
        <v>710</v>
      </c>
      <c r="C211" s="422" t="s">
        <v>711</v>
      </c>
      <c r="D211" s="422" t="s">
        <v>154</v>
      </c>
      <c r="E211" s="423">
        <v>0.18754999999999999</v>
      </c>
      <c r="F211" s="423">
        <v>0.36899999999999999</v>
      </c>
      <c r="G211" s="422">
        <v>-1</v>
      </c>
      <c r="H211" s="422">
        <v>4</v>
      </c>
      <c r="I211" s="424">
        <v>1420.25</v>
      </c>
      <c r="J211" s="424">
        <v>-1420.25</v>
      </c>
      <c r="K211" s="424">
        <v>5681</v>
      </c>
      <c r="L211" s="422" t="s">
        <v>155</v>
      </c>
      <c r="M211" s="417">
        <v>4957</v>
      </c>
      <c r="N211" s="417" t="s">
        <v>1307</v>
      </c>
      <c r="O211" s="418">
        <v>21</v>
      </c>
    </row>
  </sheetData>
  <autoFilter ref="A2:L233">
    <filterColumn colId="3"/>
    <filterColumn colId="11"/>
    <sortState ref="A3:L211">
      <sortCondition descending="1" ref="G2:G233"/>
    </sortState>
  </autoFilter>
  <sortState ref="B3:N180">
    <sortCondition ref="M1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5"/>
  <sheetViews>
    <sheetView topLeftCell="A12" workbookViewId="0">
      <selection activeCell="B14" sqref="B14"/>
    </sheetView>
  </sheetViews>
  <sheetFormatPr baseColWidth="10" defaultColWidth="9.109375" defaultRowHeight="14.4"/>
  <cols>
    <col min="1" max="1" width="24.109375" customWidth="1"/>
    <col min="2" max="2" width="9.5546875" bestFit="1" customWidth="1"/>
    <col min="3" max="4" width="10.6640625" customWidth="1"/>
    <col min="5" max="5" width="25.6640625" customWidth="1"/>
    <col min="6" max="6" width="9.109375" style="5"/>
    <col min="7" max="7" width="14.33203125" customWidth="1"/>
    <col min="8" max="8" width="17.109375" bestFit="1" customWidth="1"/>
    <col min="9" max="9" width="12.5546875" style="18" bestFit="1" customWidth="1"/>
    <col min="10" max="10" width="13" style="18" bestFit="1" customWidth="1"/>
    <col min="11" max="11" width="14" customWidth="1"/>
    <col min="12" max="12" width="14.5546875" bestFit="1" customWidth="1"/>
  </cols>
  <sheetData>
    <row r="1" spans="1:12" hidden="1">
      <c r="A1" s="183" t="s">
        <v>904</v>
      </c>
      <c r="C1" s="185">
        <v>0</v>
      </c>
      <c r="D1">
        <v>100</v>
      </c>
    </row>
    <row r="2" spans="1:12" hidden="1">
      <c r="A2" s="183" t="s">
        <v>905</v>
      </c>
      <c r="C2" s="185">
        <v>0</v>
      </c>
    </row>
    <row r="3" spans="1:12" hidden="1">
      <c r="A3" s="183" t="s">
        <v>1245</v>
      </c>
      <c r="B3">
        <v>4</v>
      </c>
      <c r="C3" s="185">
        <f>B3*1.21</f>
        <v>4.84</v>
      </c>
    </row>
    <row r="4" spans="1:12" hidden="1">
      <c r="A4" s="183" t="s">
        <v>1491</v>
      </c>
      <c r="B4">
        <v>8.5</v>
      </c>
      <c r="C4" s="185">
        <f>B4*1.21</f>
        <v>10.285</v>
      </c>
    </row>
    <row r="5" spans="1:12" hidden="1">
      <c r="A5" s="183" t="s">
        <v>1488</v>
      </c>
      <c r="B5">
        <v>14</v>
      </c>
      <c r="C5" s="185">
        <f>B5*1.21</f>
        <v>16.939999999999998</v>
      </c>
    </row>
    <row r="6" spans="1:12" hidden="1">
      <c r="A6" s="183" t="s">
        <v>1489</v>
      </c>
      <c r="B6">
        <v>19.5</v>
      </c>
      <c r="C6" s="185">
        <f>B6*1.21</f>
        <v>23.594999999999999</v>
      </c>
    </row>
    <row r="7" spans="1:12" hidden="1">
      <c r="A7" s="183" t="s">
        <v>1490</v>
      </c>
      <c r="B7">
        <v>24.5</v>
      </c>
      <c r="C7" s="185">
        <f>B7*1.21</f>
        <v>29.645</v>
      </c>
    </row>
    <row r="8" spans="1:12" hidden="1">
      <c r="A8" s="184" t="s">
        <v>1295</v>
      </c>
      <c r="C8" s="185">
        <v>7.9255000000000004</v>
      </c>
    </row>
    <row r="9" spans="1:12" hidden="1">
      <c r="A9" s="184" t="s">
        <v>1296</v>
      </c>
      <c r="C9" s="185">
        <v>15.1008</v>
      </c>
      <c r="L9" s="4"/>
    </row>
    <row r="10" spans="1:12" hidden="1"/>
    <row r="11" spans="1:12" ht="15" hidden="1" thickBot="1">
      <c r="A11" s="26"/>
      <c r="C11" s="28"/>
      <c r="E11" s="29"/>
    </row>
    <row r="12" spans="1:12" s="12" customFormat="1" ht="36">
      <c r="A12" s="30" t="s">
        <v>920</v>
      </c>
      <c r="B12" s="31" t="s">
        <v>967</v>
      </c>
      <c r="C12" s="32" t="s">
        <v>915</v>
      </c>
      <c r="D12" s="33" t="s">
        <v>916</v>
      </c>
      <c r="E12" s="34" t="s">
        <v>968</v>
      </c>
      <c r="F12" s="35" t="s">
        <v>969</v>
      </c>
      <c r="G12" s="36" t="s">
        <v>970</v>
      </c>
      <c r="H12" s="37" t="s">
        <v>971</v>
      </c>
      <c r="I12" s="38" t="s">
        <v>918</v>
      </c>
      <c r="J12" s="38" t="s">
        <v>972</v>
      </c>
      <c r="K12" s="39" t="s">
        <v>973</v>
      </c>
      <c r="L12" s="40" t="s">
        <v>974</v>
      </c>
    </row>
    <row r="13" spans="1:12" ht="15" thickBot="1">
      <c r="A13" s="41">
        <v>429990</v>
      </c>
      <c r="B13" s="42">
        <v>12</v>
      </c>
      <c r="C13" s="43">
        <v>14.5</v>
      </c>
      <c r="D13" s="44">
        <f>C13*1.21</f>
        <v>17.544999999999998</v>
      </c>
      <c r="E13" s="98" t="s">
        <v>1490</v>
      </c>
      <c r="F13" s="45">
        <f>(IF(E13=$A$1,$C$1)+IF(E13=$A$2,$C$2)+IF(E13=$A$3,$C$3)+IF(E13=$A$4,$C$4)+IF(E13=$A$5,$C$5)+IF(E13=$A$6,$C$6)+IF(E13=$A$7,$C$7)+IF(E13=$A$8,$C$8)+IF(E13=$A$9,$C$9))</f>
        <v>29.645</v>
      </c>
      <c r="G13" s="46">
        <f>(A13/(($D$1-B13)/100))</f>
        <v>488625</v>
      </c>
      <c r="H13" s="47">
        <f>(A13/(($D$1-B13)/100-(0.08)))</f>
        <v>537487.5</v>
      </c>
      <c r="I13" s="48">
        <f>(B13+8+1.2)+(D13+F13)</f>
        <v>68.39</v>
      </c>
      <c r="J13" s="49">
        <v>5200</v>
      </c>
      <c r="K13" s="50">
        <f>J13*1.21</f>
        <v>6292</v>
      </c>
      <c r="L13" s="51">
        <f>A13/((100-I13)/100)+K13</f>
        <v>1366589.3742486555</v>
      </c>
    </row>
    <row r="14" spans="1:12" ht="15" thickBot="1">
      <c r="B14" s="52"/>
      <c r="C14" s="53"/>
      <c r="D14" s="54"/>
      <c r="E14" s="55" t="s">
        <v>975</v>
      </c>
    </row>
    <row r="15" spans="1:12" ht="15.6" thickTop="1" thickBot="1">
      <c r="B15" s="56"/>
      <c r="C15" s="57" t="s">
        <v>976</v>
      </c>
      <c r="E15" s="23"/>
    </row>
    <row r="16" spans="1:12" ht="15" thickTop="1">
      <c r="E16" s="23"/>
    </row>
    <row r="17" spans="2:10">
      <c r="E17" s="153" t="s">
        <v>977</v>
      </c>
      <c r="F17" s="153">
        <v>14.15</v>
      </c>
    </row>
    <row r="18" spans="2:10">
      <c r="E18" s="153" t="s">
        <v>1329</v>
      </c>
      <c r="F18" s="153">
        <v>14.15</v>
      </c>
    </row>
    <row r="19" spans="2:10">
      <c r="B19" s="58"/>
      <c r="E19" s="153" t="s">
        <v>1195</v>
      </c>
      <c r="F19" s="153">
        <v>13.65</v>
      </c>
    </row>
    <row r="20" spans="2:10" s="108" customFormat="1">
      <c r="B20" s="58"/>
      <c r="E20" s="153" t="s">
        <v>1196</v>
      </c>
      <c r="F20" s="153">
        <v>13.15</v>
      </c>
      <c r="I20" s="18"/>
      <c r="J20" s="18"/>
    </row>
    <row r="21" spans="2:10">
      <c r="E21" s="153" t="s">
        <v>978</v>
      </c>
      <c r="F21" s="153">
        <v>12.65</v>
      </c>
    </row>
    <row r="22" spans="2:10">
      <c r="E22" s="154" t="s">
        <v>1192</v>
      </c>
      <c r="F22" s="155">
        <v>12.15</v>
      </c>
    </row>
    <row r="23" spans="2:10" s="108" customFormat="1">
      <c r="E23" s="154" t="s">
        <v>1193</v>
      </c>
      <c r="F23" s="155">
        <v>12.15</v>
      </c>
      <c r="I23" s="18"/>
      <c r="J23" s="18"/>
    </row>
    <row r="24" spans="2:10">
      <c r="E24" s="153" t="s">
        <v>1194</v>
      </c>
      <c r="F24" s="156">
        <v>12.15</v>
      </c>
    </row>
    <row r="25" spans="2:10">
      <c r="E25" s="153" t="s">
        <v>988</v>
      </c>
      <c r="F25" s="156">
        <v>15.5</v>
      </c>
    </row>
    <row r="26" spans="2:10">
      <c r="E26" s="153" t="s">
        <v>979</v>
      </c>
      <c r="F26" s="156">
        <v>16</v>
      </c>
    </row>
    <row r="27" spans="2:10">
      <c r="E27" s="153" t="s">
        <v>980</v>
      </c>
      <c r="F27" s="153">
        <v>12.15</v>
      </c>
    </row>
    <row r="28" spans="2:10">
      <c r="E28" s="153" t="s">
        <v>981</v>
      </c>
      <c r="F28" s="156">
        <v>15.5</v>
      </c>
    </row>
    <row r="29" spans="2:10">
      <c r="E29" s="153" t="s">
        <v>982</v>
      </c>
      <c r="F29" s="156">
        <v>16</v>
      </c>
    </row>
    <row r="30" spans="2:10">
      <c r="E30" s="153" t="s">
        <v>609</v>
      </c>
      <c r="F30" s="156">
        <v>13.5</v>
      </c>
    </row>
    <row r="31" spans="2:10">
      <c r="E31" s="153" t="s">
        <v>983</v>
      </c>
      <c r="F31" s="156">
        <v>14.5</v>
      </c>
    </row>
    <row r="32" spans="2:10">
      <c r="E32" s="154" t="s">
        <v>984</v>
      </c>
      <c r="F32" s="156">
        <v>14.5</v>
      </c>
    </row>
    <row r="33" spans="5:6">
      <c r="E33" s="154" t="s">
        <v>1338</v>
      </c>
      <c r="F33" s="156">
        <v>12.65</v>
      </c>
    </row>
    <row r="34" spans="5:6">
      <c r="E34" s="154" t="s">
        <v>1058</v>
      </c>
      <c r="F34" s="155">
        <v>14</v>
      </c>
    </row>
    <row r="35" spans="5:6">
      <c r="E35" s="154" t="s">
        <v>1172</v>
      </c>
      <c r="F35" s="155">
        <v>14.15</v>
      </c>
    </row>
  </sheetData>
  <dataValidations count="2">
    <dataValidation type="list" errorStyle="information" showInputMessage="1" showErrorMessage="1" promptTitle="Tipo de publicacion" sqref="E14:E16">
      <formula1>#REF!</formula1>
    </dataValidation>
    <dataValidation type="list" allowBlank="1" showInputMessage="1" showErrorMessage="1" sqref="E13">
      <formula1>$A$1:$A$9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G6" sqref="G6"/>
    </sheetView>
  </sheetViews>
  <sheetFormatPr baseColWidth="10" defaultRowHeight="14.4"/>
  <cols>
    <col min="5" max="5" width="21.33203125" bestFit="1" customWidth="1"/>
    <col min="6" max="6" width="14.6640625" bestFit="1" customWidth="1"/>
    <col min="7" max="7" width="17.33203125" bestFit="1" customWidth="1"/>
  </cols>
  <sheetData>
    <row r="1" spans="1:7">
      <c r="A1" s="60"/>
      <c r="B1" s="60"/>
      <c r="C1" s="60"/>
      <c r="D1" s="60"/>
      <c r="E1" s="60"/>
    </row>
    <row r="2" spans="1:7">
      <c r="A2" s="60"/>
      <c r="B2" s="60"/>
      <c r="C2" s="60"/>
      <c r="D2" s="60"/>
      <c r="E2" s="60"/>
    </row>
    <row r="3" spans="1:7">
      <c r="A3" s="59"/>
      <c r="B3" s="60"/>
      <c r="C3" s="61"/>
      <c r="D3" s="61"/>
      <c r="E3" s="62"/>
      <c r="F3" s="63" t="s">
        <v>996</v>
      </c>
      <c r="G3" s="63" t="s">
        <v>997</v>
      </c>
    </row>
    <row r="4" spans="1:7">
      <c r="A4" s="59"/>
      <c r="B4" s="60"/>
      <c r="C4" s="61"/>
      <c r="D4" s="61"/>
      <c r="E4" s="63" t="s">
        <v>998</v>
      </c>
      <c r="F4" s="64">
        <v>454500</v>
      </c>
      <c r="G4" s="65">
        <v>0.92</v>
      </c>
    </row>
    <row r="5" spans="1:7">
      <c r="A5" s="60"/>
      <c r="B5" s="60"/>
      <c r="C5" s="61"/>
      <c r="D5" s="61"/>
      <c r="E5" s="63" t="s">
        <v>999</v>
      </c>
      <c r="F5" s="66">
        <f>F4</f>
        <v>454500</v>
      </c>
      <c r="G5" s="65">
        <v>0.92</v>
      </c>
    </row>
    <row r="6" spans="1:7">
      <c r="A6" s="60"/>
      <c r="B6" s="60"/>
      <c r="C6" s="61"/>
      <c r="D6" s="61"/>
      <c r="E6" s="61"/>
      <c r="F6" s="61"/>
      <c r="G6" s="61"/>
    </row>
    <row r="7" spans="1:7">
      <c r="A7" s="60"/>
      <c r="B7" s="60"/>
      <c r="C7" s="61"/>
      <c r="D7" s="61"/>
      <c r="E7" s="61"/>
      <c r="F7" s="61"/>
      <c r="G7" s="61"/>
    </row>
    <row r="8" spans="1:7">
      <c r="A8" s="60"/>
      <c r="B8" s="60"/>
      <c r="C8" s="67"/>
      <c r="D8" s="61"/>
      <c r="E8" s="67"/>
      <c r="F8" s="394" t="s">
        <v>1000</v>
      </c>
      <c r="G8" s="395"/>
    </row>
    <row r="9" spans="1:7">
      <c r="A9" s="59"/>
      <c r="B9" s="59"/>
      <c r="C9" s="61"/>
      <c r="D9" s="61"/>
      <c r="E9" s="61"/>
      <c r="F9" s="63" t="s">
        <v>1001</v>
      </c>
      <c r="G9" s="63" t="s">
        <v>999</v>
      </c>
    </row>
    <row r="10" spans="1:7">
      <c r="A10" s="60"/>
      <c r="B10" s="60"/>
      <c r="C10" s="61"/>
      <c r="D10" s="61"/>
      <c r="E10" s="61"/>
      <c r="F10" s="68">
        <f>F4/(G4+(-0.07))</f>
        <v>534705.88235294109</v>
      </c>
      <c r="G10" s="68">
        <f>F5/G5</f>
        <v>494021.73913043475</v>
      </c>
    </row>
    <row r="11" spans="1:7">
      <c r="A11" s="60"/>
      <c r="B11" s="60"/>
      <c r="C11" s="61"/>
      <c r="D11" s="61"/>
      <c r="E11" s="61"/>
      <c r="F11" s="69"/>
      <c r="G11" s="69"/>
    </row>
    <row r="12" spans="1:7">
      <c r="A12" s="60"/>
      <c r="B12" s="60"/>
      <c r="C12" s="61"/>
      <c r="D12" s="61"/>
      <c r="E12" s="61"/>
      <c r="F12" s="69"/>
      <c r="G12" s="69"/>
    </row>
    <row r="13" spans="1:7">
      <c r="A13" s="60"/>
      <c r="B13" s="59"/>
      <c r="C13" s="67" t="s">
        <v>1002</v>
      </c>
      <c r="D13" s="61"/>
      <c r="E13" s="61"/>
      <c r="F13" s="63" t="s">
        <v>1003</v>
      </c>
      <c r="G13" s="63" t="s">
        <v>1004</v>
      </c>
    </row>
    <row r="14" spans="1:7">
      <c r="A14" s="60"/>
      <c r="B14" s="60"/>
      <c r="C14" s="61"/>
      <c r="D14" s="61"/>
      <c r="E14" s="61"/>
      <c r="F14" s="70">
        <v>40</v>
      </c>
      <c r="G14" s="71">
        <f>AVERAGE(G19/F14)</f>
        <v>514363.81074168795</v>
      </c>
    </row>
    <row r="15" spans="1:7">
      <c r="A15" s="60"/>
      <c r="B15" s="59"/>
      <c r="C15" s="61"/>
      <c r="D15" s="61"/>
      <c r="E15" s="61"/>
      <c r="F15" s="69"/>
      <c r="G15" s="61"/>
    </row>
    <row r="16" spans="1:7">
      <c r="A16" s="60"/>
      <c r="B16" s="59" t="s">
        <v>1107</v>
      </c>
      <c r="C16" s="72">
        <v>0.5</v>
      </c>
      <c r="D16" s="61"/>
      <c r="E16" s="63" t="s">
        <v>1005</v>
      </c>
      <c r="F16" s="73">
        <f>((F14)*C16)</f>
        <v>20</v>
      </c>
      <c r="G16" s="68">
        <f>F10*F16</f>
        <v>10694117.647058822</v>
      </c>
    </row>
    <row r="17" spans="1:10">
      <c r="A17" s="60"/>
      <c r="B17" s="108" t="s">
        <v>1108</v>
      </c>
      <c r="C17" s="72">
        <v>0.5</v>
      </c>
      <c r="D17" s="61"/>
      <c r="E17" s="63" t="s">
        <v>1006</v>
      </c>
      <c r="F17" s="73">
        <f>(F14*C17)</f>
        <v>20</v>
      </c>
      <c r="G17" s="68">
        <f>G10*F17</f>
        <v>9880434.7826086953</v>
      </c>
    </row>
    <row r="18" spans="1:10">
      <c r="A18" s="60"/>
      <c r="B18" s="60"/>
      <c r="C18" s="61"/>
      <c r="D18" s="61"/>
      <c r="E18" s="74"/>
      <c r="F18" s="75"/>
      <c r="G18" s="68"/>
      <c r="H18" s="60"/>
      <c r="I18" s="60"/>
      <c r="J18" s="60"/>
    </row>
    <row r="19" spans="1:10">
      <c r="A19" s="60"/>
      <c r="B19" s="60"/>
      <c r="C19" s="61"/>
      <c r="D19" s="61"/>
      <c r="E19" s="63" t="s">
        <v>1007</v>
      </c>
      <c r="F19" s="75"/>
      <c r="G19" s="76">
        <f>SUM(G16,G17)</f>
        <v>20574552.429667518</v>
      </c>
      <c r="H19" s="60"/>
      <c r="I19" s="60"/>
      <c r="J19" s="60"/>
    </row>
    <row r="20" spans="1:10">
      <c r="A20" s="60"/>
      <c r="B20" s="60"/>
      <c r="C20" s="60"/>
      <c r="D20" s="60"/>
      <c r="E20" s="60"/>
      <c r="F20" s="60"/>
      <c r="G20" s="60"/>
      <c r="H20" s="60"/>
      <c r="I20" s="60"/>
      <c r="J20" s="60"/>
    </row>
    <row r="21" spans="1:10">
      <c r="A21" s="60"/>
      <c r="B21" s="60"/>
      <c r="C21" s="60"/>
      <c r="D21" s="60"/>
      <c r="E21" s="60"/>
      <c r="F21" s="60"/>
      <c r="G21" s="60"/>
      <c r="H21" s="60"/>
      <c r="I21" s="60"/>
      <c r="J21" s="60"/>
    </row>
    <row r="22" spans="1:10">
      <c r="A22" s="60"/>
      <c r="B22" s="60"/>
      <c r="C22" s="60"/>
      <c r="D22" s="60"/>
      <c r="E22" s="60"/>
      <c r="F22" s="60"/>
      <c r="G22" s="60"/>
      <c r="H22" s="60"/>
      <c r="I22" s="60"/>
      <c r="J22" s="60"/>
    </row>
    <row r="23" spans="1:10">
      <c r="A23" s="60"/>
      <c r="B23" s="60"/>
      <c r="C23" s="60"/>
      <c r="D23" s="60"/>
      <c r="E23" s="60"/>
      <c r="F23" s="60"/>
      <c r="G23" s="60"/>
      <c r="H23" s="60"/>
      <c r="I23" s="60"/>
      <c r="J23" s="60"/>
    </row>
    <row r="24" spans="1:10">
      <c r="A24" s="60"/>
      <c r="B24" s="60"/>
      <c r="C24" s="60"/>
      <c r="D24" s="60"/>
      <c r="E24" s="60"/>
      <c r="F24" s="60"/>
      <c r="G24" s="60"/>
      <c r="H24" s="60"/>
      <c r="I24" s="60"/>
      <c r="J24" s="60"/>
    </row>
    <row r="25" spans="1:10">
      <c r="A25" s="60"/>
      <c r="B25" s="60"/>
      <c r="C25" s="60"/>
      <c r="D25" s="60"/>
      <c r="E25" s="60"/>
      <c r="F25" s="60"/>
      <c r="G25" s="60"/>
      <c r="H25" s="60"/>
      <c r="I25" s="60"/>
      <c r="J25" s="60"/>
    </row>
    <row r="26" spans="1:10">
      <c r="A26" s="60"/>
      <c r="B26" s="60"/>
      <c r="C26" s="60"/>
      <c r="D26" s="60"/>
      <c r="E26" s="60"/>
      <c r="F26" s="60"/>
      <c r="G26" s="60"/>
      <c r="H26" s="60"/>
      <c r="I26" s="60"/>
      <c r="J26" s="60"/>
    </row>
    <row r="27" spans="1:10">
      <c r="A27" s="60"/>
      <c r="B27" s="60"/>
      <c r="C27" s="60"/>
      <c r="D27" s="60"/>
      <c r="E27" s="60"/>
      <c r="F27" s="60"/>
      <c r="G27" s="60"/>
      <c r="H27" s="60"/>
      <c r="I27" s="60"/>
      <c r="J27" s="60"/>
    </row>
    <row r="28" spans="1:10">
      <c r="A28" s="60"/>
      <c r="B28" s="60"/>
      <c r="C28" s="60"/>
      <c r="D28" s="60"/>
      <c r="E28" s="60"/>
      <c r="F28" s="60"/>
      <c r="G28" s="60"/>
      <c r="H28" s="60"/>
      <c r="I28" s="60"/>
      <c r="J28" s="60"/>
    </row>
    <row r="29" spans="1:10">
      <c r="A29" s="60"/>
      <c r="B29" s="60"/>
      <c r="C29" s="60"/>
      <c r="D29" s="60"/>
      <c r="E29" s="60"/>
      <c r="F29" s="60"/>
      <c r="G29" s="60"/>
      <c r="H29" s="60"/>
      <c r="I29" s="60"/>
      <c r="J29" s="60"/>
    </row>
    <row r="30" spans="1:10">
      <c r="A30" s="60"/>
      <c r="B30" s="60"/>
      <c r="C30" s="60"/>
      <c r="D30" s="60"/>
      <c r="E30" s="60"/>
      <c r="F30" s="60"/>
      <c r="G30" s="60"/>
      <c r="H30" s="60"/>
      <c r="I30" s="60"/>
      <c r="J30" s="60"/>
    </row>
    <row r="31" spans="1:10">
      <c r="A31" s="60"/>
      <c r="B31" s="60"/>
      <c r="C31" s="60"/>
      <c r="D31" s="60"/>
      <c r="E31" s="60"/>
      <c r="F31" s="60"/>
      <c r="G31" s="60"/>
      <c r="H31" s="60"/>
      <c r="I31" s="60"/>
      <c r="J31" s="60"/>
    </row>
    <row r="32" spans="1:10">
      <c r="A32" s="60"/>
      <c r="B32" s="60"/>
      <c r="C32" s="60"/>
      <c r="D32" s="60"/>
      <c r="E32" s="60"/>
      <c r="F32" s="60"/>
      <c r="G32" s="60"/>
      <c r="H32" s="60"/>
      <c r="I32" s="60"/>
      <c r="J32" s="60"/>
    </row>
    <row r="33" spans="1:10">
      <c r="A33" s="60"/>
      <c r="B33" s="60"/>
      <c r="C33" s="60"/>
      <c r="D33" s="60"/>
      <c r="E33" s="60"/>
      <c r="F33" s="60"/>
      <c r="G33" s="60"/>
      <c r="H33" s="60"/>
      <c r="I33" s="60"/>
      <c r="J33" s="60"/>
    </row>
    <row r="34" spans="1:10">
      <c r="A34" s="60"/>
      <c r="B34" s="60"/>
      <c r="C34" s="60"/>
      <c r="D34" s="60"/>
      <c r="E34" s="60"/>
      <c r="F34" s="60"/>
      <c r="G34" s="60"/>
      <c r="H34" s="60"/>
      <c r="I34" s="60"/>
      <c r="J34" s="60"/>
    </row>
    <row r="35" spans="1:10">
      <c r="A35" s="60"/>
      <c r="B35" s="60"/>
      <c r="C35" s="60"/>
      <c r="D35" s="60"/>
      <c r="E35" s="60"/>
      <c r="F35" s="60"/>
      <c r="G35" s="60"/>
      <c r="H35" s="60"/>
      <c r="I35" s="60"/>
      <c r="J35" s="60"/>
    </row>
    <row r="36" spans="1:10">
      <c r="A36" s="60"/>
      <c r="B36" s="60"/>
      <c r="C36" s="60"/>
      <c r="D36" s="60"/>
      <c r="E36" s="60"/>
      <c r="F36" s="60"/>
      <c r="G36" s="60"/>
      <c r="H36" s="60"/>
      <c r="I36" s="60"/>
      <c r="J36" s="60"/>
    </row>
    <row r="37" spans="1:10">
      <c r="A37" s="60"/>
      <c r="B37" s="60"/>
      <c r="C37" s="60"/>
      <c r="D37" s="60"/>
      <c r="E37" s="60"/>
      <c r="F37" s="60"/>
      <c r="G37" s="60"/>
      <c r="H37" s="60"/>
      <c r="I37" s="60"/>
      <c r="J37" s="60"/>
    </row>
    <row r="38" spans="1:10">
      <c r="A38" s="60"/>
      <c r="B38" s="60"/>
      <c r="C38" s="60"/>
      <c r="D38" s="60"/>
      <c r="E38" s="60"/>
      <c r="F38" s="60"/>
      <c r="G38" s="60"/>
      <c r="H38" s="60"/>
      <c r="I38" s="60"/>
      <c r="J38" s="60"/>
    </row>
    <row r="39" spans="1:10">
      <c r="A39" s="60"/>
      <c r="B39" s="60"/>
      <c r="C39" s="60"/>
      <c r="D39" s="60"/>
      <c r="E39" s="60"/>
      <c r="F39" s="60"/>
      <c r="G39" s="60"/>
      <c r="H39" s="60"/>
      <c r="I39" s="60"/>
      <c r="J39" s="60"/>
    </row>
    <row r="40" spans="1:10">
      <c r="A40" s="60"/>
      <c r="B40" s="60"/>
      <c r="C40" s="60"/>
      <c r="D40" s="60"/>
      <c r="E40" s="60"/>
      <c r="F40" s="60"/>
      <c r="G40" s="60"/>
      <c r="H40" s="60"/>
      <c r="I40" s="60"/>
      <c r="J40" s="60"/>
    </row>
    <row r="41" spans="1:10">
      <c r="A41" s="60"/>
      <c r="B41" s="60"/>
      <c r="C41" s="60"/>
      <c r="D41" s="60"/>
      <c r="E41" s="60"/>
      <c r="F41" s="60"/>
      <c r="G41" s="60"/>
      <c r="H41" s="60"/>
      <c r="I41" s="60"/>
      <c r="J41" s="60"/>
    </row>
    <row r="42" spans="1:10">
      <c r="A42" s="60"/>
      <c r="B42" s="60"/>
      <c r="C42" s="60"/>
      <c r="D42" s="60"/>
      <c r="E42" s="60"/>
      <c r="F42" s="60"/>
      <c r="G42" s="60"/>
      <c r="H42" s="60"/>
      <c r="I42" s="60"/>
      <c r="J42" s="60"/>
    </row>
    <row r="43" spans="1:10">
      <c r="A43" s="60"/>
      <c r="B43" s="60"/>
      <c r="C43" s="60"/>
      <c r="D43" s="60"/>
      <c r="E43" s="60"/>
      <c r="F43" s="60"/>
      <c r="G43" s="60"/>
      <c r="H43" s="60"/>
      <c r="I43" s="60"/>
      <c r="J43" s="60"/>
    </row>
    <row r="44" spans="1:10">
      <c r="A44" s="60"/>
      <c r="B44" s="60"/>
      <c r="C44" s="60"/>
      <c r="D44" s="60"/>
      <c r="E44" s="60"/>
      <c r="F44" s="60"/>
      <c r="G44" s="60"/>
      <c r="H44" s="60"/>
      <c r="I44" s="60"/>
      <c r="J44" s="60"/>
    </row>
    <row r="45" spans="1:10">
      <c r="A45" s="60"/>
      <c r="B45" s="60"/>
      <c r="C45" s="60"/>
      <c r="D45" s="60"/>
      <c r="E45" s="60"/>
      <c r="F45" s="60"/>
      <c r="G45" s="60"/>
      <c r="H45" s="60"/>
      <c r="I45" s="60"/>
      <c r="J45" s="60"/>
    </row>
    <row r="46" spans="1:10">
      <c r="A46" s="60"/>
      <c r="B46" s="60"/>
      <c r="C46" s="60"/>
      <c r="D46" s="60"/>
      <c r="E46" s="60"/>
      <c r="F46" s="60"/>
      <c r="G46" s="60"/>
      <c r="H46" s="60"/>
      <c r="I46" s="60"/>
      <c r="J46" s="60"/>
    </row>
  </sheetData>
  <mergeCells count="1"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O22"/>
  <sheetViews>
    <sheetView topLeftCell="B1" workbookViewId="0">
      <selection activeCell="D7" sqref="D7"/>
    </sheetView>
  </sheetViews>
  <sheetFormatPr baseColWidth="10" defaultRowHeight="14.4"/>
  <cols>
    <col min="3" max="3" width="29.33203125" customWidth="1"/>
    <col min="4" max="4" width="27.33203125" bestFit="1" customWidth="1"/>
  </cols>
  <sheetData>
    <row r="3" spans="2:15" ht="15" thickBot="1"/>
    <row r="4" spans="2:15" ht="21.6" thickBot="1">
      <c r="B4" s="77"/>
      <c r="C4" s="78"/>
      <c r="D4" s="78"/>
      <c r="E4" s="79"/>
    </row>
    <row r="5" spans="2:15" ht="21">
      <c r="B5" s="80"/>
      <c r="C5" s="81" t="s">
        <v>1011</v>
      </c>
      <c r="D5" s="82" t="s">
        <v>1012</v>
      </c>
      <c r="E5" s="83"/>
      <c r="I5">
        <v>596265</v>
      </c>
      <c r="J5">
        <v>5</v>
      </c>
      <c r="K5">
        <f>I5*J5%</f>
        <v>29813.25</v>
      </c>
      <c r="L5">
        <f>I5-K5</f>
        <v>566451.75</v>
      </c>
      <c r="M5">
        <v>3</v>
      </c>
      <c r="N5">
        <f>L5*M5%</f>
        <v>16993.552499999998</v>
      </c>
      <c r="O5">
        <f>L5-N5</f>
        <v>549458.19750000001</v>
      </c>
    </row>
    <row r="6" spans="2:15" ht="21.6" thickBot="1">
      <c r="B6" s="80"/>
      <c r="C6" s="84">
        <v>596265</v>
      </c>
      <c r="D6" s="85">
        <v>560000</v>
      </c>
      <c r="E6" s="83"/>
    </row>
    <row r="7" spans="2:15" ht="21.6" thickBot="1">
      <c r="B7" s="80"/>
      <c r="C7" s="86"/>
      <c r="D7" s="86"/>
      <c r="E7" s="83"/>
    </row>
    <row r="8" spans="2:15" ht="21.6" thickBot="1">
      <c r="B8" s="80"/>
      <c r="C8" s="87" t="s">
        <v>1013</v>
      </c>
      <c r="D8" s="86"/>
      <c r="E8" s="83"/>
    </row>
    <row r="9" spans="2:15" ht="26.4" thickBot="1">
      <c r="B9" s="80"/>
      <c r="C9" s="145">
        <f>(D6-C6)/C6*100%</f>
        <v>-6.0820272865252864E-2</v>
      </c>
      <c r="D9" s="91"/>
      <c r="E9" s="83"/>
    </row>
    <row r="10" spans="2:15" ht="21">
      <c r="B10" s="80"/>
      <c r="C10" s="86"/>
      <c r="D10" s="86"/>
      <c r="E10" s="83"/>
    </row>
    <row r="11" spans="2:15" ht="21.6" thickBot="1">
      <c r="B11" s="88"/>
      <c r="C11" s="89"/>
      <c r="D11" s="89"/>
      <c r="E11" s="90"/>
    </row>
    <row r="13" spans="2:15">
      <c r="C13" s="95">
        <v>8.9354542473944878E-2</v>
      </c>
    </row>
    <row r="15" spans="2:15">
      <c r="C15" s="95"/>
    </row>
    <row r="16" spans="2:15">
      <c r="C16" s="97"/>
    </row>
    <row r="17" spans="3:3">
      <c r="C17" s="95"/>
    </row>
    <row r="18" spans="3:3">
      <c r="C18" s="92"/>
    </row>
    <row r="20" spans="3:3">
      <c r="C20" s="95">
        <v>1.5144614614507801</v>
      </c>
    </row>
    <row r="21" spans="3:3">
      <c r="C21" s="94">
        <v>1.7937199978423899</v>
      </c>
    </row>
    <row r="22" spans="3:3">
      <c r="C22" s="96">
        <v>2.1096433756595601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616"/>
  <sheetViews>
    <sheetView tabSelected="1" workbookViewId="0">
      <pane ySplit="5" topLeftCell="A6" activePane="bottomLeft" state="frozen"/>
      <selection pane="bottomLeft" activeCell="C11" sqref="C11"/>
    </sheetView>
  </sheetViews>
  <sheetFormatPr baseColWidth="10" defaultRowHeight="14.4"/>
  <cols>
    <col min="1" max="1" width="5" style="108" bestFit="1" customWidth="1"/>
    <col min="2" max="2" width="16.109375" style="60" bestFit="1" customWidth="1"/>
    <col min="3" max="3" width="48.6640625" style="60" customWidth="1"/>
    <col min="4" max="4" width="14.21875" style="373" bestFit="1" customWidth="1"/>
    <col min="5" max="5" width="14.44140625" style="242" bestFit="1" customWidth="1"/>
    <col min="6" max="6" width="13.21875" style="215" hidden="1" customWidth="1"/>
    <col min="7" max="8" width="11.77734375" style="215" hidden="1" customWidth="1"/>
    <col min="9" max="9" width="11.6640625" style="215" hidden="1" customWidth="1"/>
    <col min="10" max="10" width="12" style="215" hidden="1" customWidth="1"/>
    <col min="11" max="11" width="14.21875" style="215" hidden="1" customWidth="1"/>
    <col min="12" max="12" width="16.6640625" style="224" bestFit="1" customWidth="1"/>
    <col min="13" max="13" width="13.21875" style="214" hidden="1" customWidth="1"/>
    <col min="14" max="15" width="11.77734375" style="207" hidden="1" customWidth="1"/>
    <col min="16" max="16" width="11.6640625" style="207" hidden="1" customWidth="1"/>
    <col min="17" max="17" width="10.77734375" style="207" hidden="1" customWidth="1"/>
    <col min="18" max="18" width="12.77734375" style="207" hidden="1" customWidth="1"/>
    <col min="19" max="19" width="14.21875" style="207" hidden="1" customWidth="1"/>
    <col min="20" max="20" width="16.6640625" style="201" bestFit="1" customWidth="1"/>
    <col min="21" max="21" width="13.21875" style="190" hidden="1" customWidth="1"/>
    <col min="22" max="23" width="11.77734375" style="190" hidden="1" customWidth="1"/>
    <col min="24" max="24" width="11.6640625" style="190" hidden="1" customWidth="1"/>
    <col min="25" max="25" width="11.77734375" style="190" hidden="1" customWidth="1"/>
    <col min="26" max="26" width="12.77734375" style="190" hidden="1" customWidth="1"/>
    <col min="27" max="27" width="14.21875" style="190" hidden="1" customWidth="1"/>
    <col min="28" max="28" width="15.5546875" style="199" bestFit="1" customWidth="1"/>
    <col min="29" max="29" width="13.21875" style="239" hidden="1" customWidth="1"/>
    <col min="30" max="30" width="12.77734375" style="239" hidden="1" customWidth="1"/>
    <col min="31" max="31" width="11.77734375" style="239" hidden="1" customWidth="1"/>
    <col min="32" max="32" width="11.6640625" style="239" hidden="1" customWidth="1"/>
    <col min="33" max="33" width="11.77734375" style="239" hidden="1" customWidth="1"/>
    <col min="34" max="34" width="14.21875" style="239" hidden="1" customWidth="1"/>
    <col min="35" max="35" width="14.21875" style="230" hidden="1" customWidth="1"/>
    <col min="36" max="36" width="16.6640625" style="243" bestFit="1" customWidth="1"/>
    <col min="37" max="37" width="13.21875" style="262" hidden="1" customWidth="1"/>
    <col min="38" max="38" width="12.77734375" style="262" hidden="1" customWidth="1"/>
    <col min="39" max="39" width="11.77734375" style="262" hidden="1" customWidth="1"/>
    <col min="40" max="40" width="11.6640625" style="262" hidden="1" customWidth="1"/>
    <col min="41" max="41" width="11.77734375" style="262" hidden="1" customWidth="1"/>
    <col min="42" max="43" width="14.21875" style="262" hidden="1" customWidth="1"/>
    <col min="44" max="44" width="16.6640625" style="274" bestFit="1" customWidth="1"/>
    <col min="45" max="45" width="14.21875" style="270" bestFit="1" customWidth="1"/>
    <col min="46" max="46" width="10.77734375" bestFit="1" customWidth="1"/>
    <col min="47" max="47" width="14.6640625" bestFit="1" customWidth="1"/>
    <col min="48" max="48" width="2.77734375" bestFit="1" customWidth="1"/>
    <col min="49" max="49" width="11.109375" bestFit="1" customWidth="1"/>
    <col min="50" max="50" width="12.44140625" bestFit="1" customWidth="1"/>
    <col min="51" max="51" width="7.44140625" bestFit="1" customWidth="1"/>
  </cols>
  <sheetData>
    <row r="1" spans="1:51" s="60" customFormat="1">
      <c r="A1" s="108"/>
      <c r="B1" s="198">
        <v>100</v>
      </c>
      <c r="C1" s="248"/>
      <c r="D1" s="373"/>
      <c r="E1" s="252" t="s">
        <v>1049</v>
      </c>
      <c r="F1" s="215"/>
      <c r="G1" s="215"/>
      <c r="H1" s="215"/>
      <c r="I1" s="215"/>
      <c r="J1" s="215">
        <v>1.08283588662349</v>
      </c>
      <c r="L1" s="251" t="s">
        <v>1049</v>
      </c>
      <c r="M1" s="203"/>
      <c r="N1" s="204"/>
      <c r="O1" s="204"/>
      <c r="P1" s="204"/>
      <c r="Q1" s="204"/>
      <c r="R1" s="204"/>
      <c r="S1" s="204">
        <v>1.31027108554213</v>
      </c>
      <c r="T1" s="245" t="s">
        <v>1049</v>
      </c>
      <c r="U1" s="193"/>
      <c r="V1" s="193"/>
      <c r="W1" s="193"/>
      <c r="X1" s="193"/>
      <c r="Y1" s="193"/>
      <c r="Z1" s="193"/>
      <c r="AA1" s="193">
        <v>1.5144614614507801</v>
      </c>
      <c r="AB1" s="246" t="s">
        <v>1049</v>
      </c>
      <c r="AC1" s="233"/>
      <c r="AD1" s="233"/>
      <c r="AE1" s="233"/>
      <c r="AF1" s="233"/>
      <c r="AG1" s="233"/>
      <c r="AH1" s="233"/>
      <c r="AI1" s="230">
        <v>1.7937199978423899</v>
      </c>
      <c r="AJ1" s="247" t="s">
        <v>1049</v>
      </c>
      <c r="AK1" s="261"/>
      <c r="AL1" s="261"/>
      <c r="AM1" s="261"/>
      <c r="AN1" s="261"/>
      <c r="AO1" s="261"/>
      <c r="AP1" s="261"/>
      <c r="AQ1" s="262">
        <v>2.0964344404753001</v>
      </c>
      <c r="AR1" s="276" t="s">
        <v>1049</v>
      </c>
      <c r="AS1" s="270"/>
    </row>
    <row r="2" spans="1:51" s="60" customFormat="1" ht="15" thickBot="1">
      <c r="A2" s="108"/>
      <c r="B2" s="249" t="s">
        <v>1048</v>
      </c>
      <c r="C2" s="250">
        <v>10</v>
      </c>
      <c r="D2" s="373"/>
      <c r="E2" s="253" t="s">
        <v>1279</v>
      </c>
      <c r="F2" s="216">
        <v>3.39E-2</v>
      </c>
      <c r="G2" s="217">
        <v>2.5000000000000001E-2</v>
      </c>
      <c r="H2" s="217">
        <v>1.2E-2</v>
      </c>
      <c r="I2" s="217">
        <v>1.5E-3</v>
      </c>
      <c r="J2" s="217">
        <v>3.0000000000000001E-3</v>
      </c>
      <c r="K2" s="215"/>
      <c r="L2" s="290" t="s">
        <v>1297</v>
      </c>
      <c r="M2" s="205">
        <v>3.39E-2</v>
      </c>
      <c r="N2" s="206">
        <v>2.5000000000000001E-2</v>
      </c>
      <c r="O2" s="206">
        <v>1.2E-2</v>
      </c>
      <c r="P2" s="206">
        <v>1.5E-3</v>
      </c>
      <c r="Q2" s="206">
        <v>3.0000000000000001E-3</v>
      </c>
      <c r="R2" s="206">
        <v>0.13250000000000001</v>
      </c>
      <c r="S2" s="207"/>
      <c r="T2" s="202" t="s">
        <v>1281</v>
      </c>
      <c r="U2" s="197">
        <v>3.39E-2</v>
      </c>
      <c r="V2" s="194">
        <v>2.5000000000000001E-2</v>
      </c>
      <c r="W2" s="194">
        <v>1.2E-2</v>
      </c>
      <c r="X2" s="194">
        <v>1.5E-3</v>
      </c>
      <c r="Y2" s="194">
        <v>3.0000000000000001E-3</v>
      </c>
      <c r="Z2" s="194">
        <v>0.2175</v>
      </c>
      <c r="AA2" s="190"/>
      <c r="AB2" s="200" t="s">
        <v>1284</v>
      </c>
      <c r="AC2" s="234">
        <v>3.39E-2</v>
      </c>
      <c r="AD2" s="235">
        <v>2.5000000000000001E-2</v>
      </c>
      <c r="AE2" s="235">
        <v>1.2E-2</v>
      </c>
      <c r="AF2" s="235">
        <v>1.5E-3</v>
      </c>
      <c r="AG2" s="235">
        <v>3.0000000000000001E-3</v>
      </c>
      <c r="AH2" s="235">
        <v>0.30249999999999999</v>
      </c>
      <c r="AI2" s="230"/>
      <c r="AJ2" s="241" t="s">
        <v>1285</v>
      </c>
      <c r="AK2" s="263">
        <v>3.39E-2</v>
      </c>
      <c r="AL2" s="264">
        <v>2.5000000000000001E-2</v>
      </c>
      <c r="AM2" s="264">
        <v>1.2E-2</v>
      </c>
      <c r="AN2" s="264">
        <v>1.5E-3</v>
      </c>
      <c r="AO2" s="264">
        <v>3.0000000000000001E-3</v>
      </c>
      <c r="AP2" s="264">
        <v>0.36899999999999999</v>
      </c>
      <c r="AQ2" s="262"/>
      <c r="AR2" s="275" t="s">
        <v>1290</v>
      </c>
      <c r="AS2" s="271" t="s">
        <v>1081</v>
      </c>
    </row>
    <row r="3" spans="1:51" s="60" customFormat="1">
      <c r="A3" s="108"/>
      <c r="D3" s="373"/>
      <c r="E3" s="225" t="s">
        <v>1280</v>
      </c>
      <c r="F3" s="218">
        <f>F2*1.21</f>
        <v>4.1019E-2</v>
      </c>
      <c r="G3" s="218">
        <f>G2*1.21</f>
        <v>3.0249999999999999E-2</v>
      </c>
      <c r="H3" s="218">
        <f>H2*1.21</f>
        <v>1.452E-2</v>
      </c>
      <c r="I3" s="218">
        <f>I2*1.21</f>
        <v>1.815E-3</v>
      </c>
      <c r="J3" s="218">
        <f>J2*1.21</f>
        <v>3.63E-3</v>
      </c>
      <c r="K3" s="219"/>
      <c r="L3" s="223" t="s">
        <v>1294</v>
      </c>
      <c r="M3" s="208">
        <f t="shared" ref="M3:R3" si="0">M2*1.21</f>
        <v>4.1019E-2</v>
      </c>
      <c r="N3" s="209">
        <f t="shared" si="0"/>
        <v>3.0249999999999999E-2</v>
      </c>
      <c r="O3" s="209">
        <f t="shared" si="0"/>
        <v>1.452E-2</v>
      </c>
      <c r="P3" s="209">
        <f t="shared" si="0"/>
        <v>1.815E-3</v>
      </c>
      <c r="Q3" s="209">
        <f t="shared" si="0"/>
        <v>3.63E-3</v>
      </c>
      <c r="R3" s="209">
        <f t="shared" si="0"/>
        <v>0.160325</v>
      </c>
      <c r="S3" s="207"/>
      <c r="T3" s="202" t="s">
        <v>1282</v>
      </c>
      <c r="U3" s="195">
        <f t="shared" ref="U3:Z3" si="1">U2*1.21</f>
        <v>4.1019E-2</v>
      </c>
      <c r="V3" s="195">
        <f t="shared" si="1"/>
        <v>3.0249999999999999E-2</v>
      </c>
      <c r="W3" s="195">
        <f t="shared" si="1"/>
        <v>1.452E-2</v>
      </c>
      <c r="X3" s="195">
        <f t="shared" si="1"/>
        <v>1.815E-3</v>
      </c>
      <c r="Y3" s="195">
        <f t="shared" si="1"/>
        <v>3.63E-3</v>
      </c>
      <c r="Z3" s="195">
        <f t="shared" si="1"/>
        <v>0.26317499999999999</v>
      </c>
      <c r="AA3" s="190"/>
      <c r="AB3" s="200" t="s">
        <v>1282</v>
      </c>
      <c r="AC3" s="236">
        <f t="shared" ref="AC3:AH3" si="2">AC2*1.21</f>
        <v>4.1019E-2</v>
      </c>
      <c r="AD3" s="236">
        <f t="shared" si="2"/>
        <v>3.0249999999999999E-2</v>
      </c>
      <c r="AE3" s="236">
        <f t="shared" si="2"/>
        <v>1.452E-2</v>
      </c>
      <c r="AF3" s="236">
        <f t="shared" si="2"/>
        <v>1.815E-3</v>
      </c>
      <c r="AG3" s="236">
        <f t="shared" si="2"/>
        <v>3.63E-3</v>
      </c>
      <c r="AH3" s="236">
        <f t="shared" si="2"/>
        <v>0.36602499999999999</v>
      </c>
      <c r="AI3" s="230"/>
      <c r="AJ3" s="241" t="s">
        <v>1282</v>
      </c>
      <c r="AK3" s="265">
        <f t="shared" ref="AK3:AP3" si="3">AK2*1.21</f>
        <v>4.1019E-2</v>
      </c>
      <c r="AL3" s="265">
        <f t="shared" si="3"/>
        <v>3.0249999999999999E-2</v>
      </c>
      <c r="AM3" s="265">
        <f t="shared" si="3"/>
        <v>1.452E-2</v>
      </c>
      <c r="AN3" s="265">
        <f t="shared" si="3"/>
        <v>1.815E-3</v>
      </c>
      <c r="AO3" s="265">
        <f t="shared" si="3"/>
        <v>3.63E-3</v>
      </c>
      <c r="AP3" s="265">
        <f t="shared" si="3"/>
        <v>0.44649</v>
      </c>
      <c r="AQ3" s="262"/>
      <c r="AR3" s="275" t="s">
        <v>1282</v>
      </c>
      <c r="AS3" s="271"/>
    </row>
    <row r="4" spans="1:51" s="60" customFormat="1">
      <c r="A4" s="108"/>
      <c r="D4" s="373"/>
      <c r="E4" s="225" t="s">
        <v>1288</v>
      </c>
      <c r="F4" s="220"/>
      <c r="G4" s="220"/>
      <c r="H4" s="220"/>
      <c r="I4" s="220"/>
      <c r="J4" s="220"/>
      <c r="K4" s="221"/>
      <c r="L4" s="223" t="s">
        <v>1286</v>
      </c>
      <c r="M4" s="210"/>
      <c r="N4" s="211"/>
      <c r="O4" s="211"/>
      <c r="P4" s="211"/>
      <c r="Q4" s="211"/>
      <c r="R4" s="211"/>
      <c r="S4" s="207"/>
      <c r="T4" s="202" t="s">
        <v>1283</v>
      </c>
      <c r="U4" s="196"/>
      <c r="V4" s="196"/>
      <c r="W4" s="196"/>
      <c r="X4" s="196"/>
      <c r="Y4" s="196"/>
      <c r="Z4" s="196"/>
      <c r="AA4" s="196"/>
      <c r="AB4" s="200" t="s">
        <v>1283</v>
      </c>
      <c r="AC4" s="237"/>
      <c r="AD4" s="237"/>
      <c r="AE4" s="237"/>
      <c r="AF4" s="237"/>
      <c r="AG4" s="237"/>
      <c r="AH4" s="237"/>
      <c r="AI4" s="244"/>
      <c r="AJ4" s="241" t="s">
        <v>1283</v>
      </c>
      <c r="AK4" s="266"/>
      <c r="AL4" s="266"/>
      <c r="AM4" s="266"/>
      <c r="AN4" s="266"/>
      <c r="AO4" s="266"/>
      <c r="AP4" s="266"/>
      <c r="AQ4" s="262"/>
      <c r="AR4" s="275" t="s">
        <v>1283</v>
      </c>
      <c r="AS4" s="271" t="s">
        <v>1082</v>
      </c>
    </row>
    <row r="5" spans="1:51" s="109" customFormat="1">
      <c r="A5" s="306" t="s">
        <v>1096</v>
      </c>
      <c r="B5" s="6" t="s">
        <v>0</v>
      </c>
      <c r="C5" s="7" t="s">
        <v>1</v>
      </c>
      <c r="D5" s="307" t="s">
        <v>920</v>
      </c>
      <c r="E5" s="254" t="s">
        <v>1287</v>
      </c>
      <c r="F5" s="226" t="s">
        <v>1047</v>
      </c>
      <c r="G5" s="226" t="s">
        <v>1043</v>
      </c>
      <c r="H5" s="226" t="s">
        <v>1044</v>
      </c>
      <c r="I5" s="226" t="s">
        <v>1045</v>
      </c>
      <c r="J5" s="226" t="s">
        <v>1046</v>
      </c>
      <c r="K5" s="226" t="s">
        <v>1052</v>
      </c>
      <c r="L5" s="286">
        <f>L6/D6</f>
        <v>1.3284811396686387</v>
      </c>
      <c r="M5" s="227" t="s">
        <v>1047</v>
      </c>
      <c r="N5" s="228" t="s">
        <v>1043</v>
      </c>
      <c r="O5" s="228" t="s">
        <v>1044</v>
      </c>
      <c r="P5" s="228" t="s">
        <v>1045</v>
      </c>
      <c r="Q5" s="228" t="s">
        <v>1046</v>
      </c>
      <c r="R5" s="228" t="s">
        <v>1278</v>
      </c>
      <c r="S5" s="228" t="s">
        <v>1053</v>
      </c>
      <c r="T5" s="291">
        <f>T6/D6</f>
        <v>1.6075505749968206</v>
      </c>
      <c r="U5" s="229" t="s">
        <v>1047</v>
      </c>
      <c r="V5" s="229" t="s">
        <v>1043</v>
      </c>
      <c r="W5" s="229" t="s">
        <v>1044</v>
      </c>
      <c r="X5" s="229" t="s">
        <v>1045</v>
      </c>
      <c r="Y5" s="229" t="s">
        <v>1046</v>
      </c>
      <c r="Z5" s="229" t="s">
        <v>1277</v>
      </c>
      <c r="AA5" s="229" t="s">
        <v>1054</v>
      </c>
      <c r="AB5" s="287">
        <f>AB6/D6</f>
        <v>1.8740716732820846</v>
      </c>
      <c r="AC5" s="238" t="s">
        <v>1047</v>
      </c>
      <c r="AD5" s="238" t="s">
        <v>1043</v>
      </c>
      <c r="AE5" s="238" t="s">
        <v>1044</v>
      </c>
      <c r="AF5" s="238" t="s">
        <v>1045</v>
      </c>
      <c r="AG5" s="238" t="s">
        <v>1046</v>
      </c>
      <c r="AH5" s="238" t="s">
        <v>1276</v>
      </c>
      <c r="AI5" s="231" t="s">
        <v>1055</v>
      </c>
      <c r="AJ5" s="289">
        <f>AJ6/D6</f>
        <v>2.219749527430992</v>
      </c>
      <c r="AK5" s="267" t="s">
        <v>1047</v>
      </c>
      <c r="AL5" s="267" t="s">
        <v>1043</v>
      </c>
      <c r="AM5" s="267" t="s">
        <v>1044</v>
      </c>
      <c r="AN5" s="267" t="s">
        <v>1045</v>
      </c>
      <c r="AO5" s="267" t="s">
        <v>1046</v>
      </c>
      <c r="AP5" s="267" t="s">
        <v>1289</v>
      </c>
      <c r="AQ5" s="268" t="s">
        <v>1275</v>
      </c>
      <c r="AR5" s="288">
        <f>AR6/D6</f>
        <v>2.5942720891099271</v>
      </c>
      <c r="AS5" s="272" t="s">
        <v>1080</v>
      </c>
      <c r="AT5" s="109" t="s">
        <v>2</v>
      </c>
      <c r="AU5" s="109" t="s">
        <v>1095</v>
      </c>
      <c r="AV5" s="109" t="s">
        <v>1096</v>
      </c>
      <c r="AW5" s="109" t="s">
        <v>927</v>
      </c>
      <c r="AX5" s="109" t="s">
        <v>928</v>
      </c>
      <c r="AY5" s="109" t="s">
        <v>3</v>
      </c>
    </row>
    <row r="6" spans="1:51">
      <c r="A6" s="472">
        <v>9943</v>
      </c>
      <c r="B6" s="472" t="s">
        <v>1359</v>
      </c>
      <c r="C6" s="472" t="s">
        <v>1520</v>
      </c>
      <c r="D6" s="472">
        <v>186991</v>
      </c>
      <c r="E6" s="242">
        <f t="shared" ref="E6:E69" si="4">D6/(($B$1-$C$2)/100-(0.08))</f>
        <v>228037.80487804877</v>
      </c>
      <c r="F6" s="222">
        <f t="shared" ref="F6:F69" si="5">K6*$F$3</f>
        <v>10128.719886634597</v>
      </c>
      <c r="G6" s="222">
        <f t="shared" ref="G6:G69" si="6">K6*$G$2</f>
        <v>6173.1879657199097</v>
      </c>
      <c r="H6" s="222">
        <f t="shared" ref="H6:H69" si="7">K6*$H$2</f>
        <v>2963.1302235455564</v>
      </c>
      <c r="I6" s="222">
        <f t="shared" ref="I6:I69" si="8">K6*$I$2</f>
        <v>370.39127794319455</v>
      </c>
      <c r="J6" s="222">
        <f t="shared" ref="J6:J69" si="9">K6*$J$2</f>
        <v>740.7825558863891</v>
      </c>
      <c r="K6" s="222">
        <f t="shared" ref="K6:K69" si="10">E6*$J$1</f>
        <v>246927.51862879636</v>
      </c>
      <c r="L6" s="257">
        <f>F6+H6+J6+E6+G6+I6</f>
        <v>248414.01678777841</v>
      </c>
      <c r="M6" s="258">
        <f t="shared" ref="M6:M69" si="11">S6*$M$3</f>
        <v>12256.122063331122</v>
      </c>
      <c r="N6" s="259">
        <f t="shared" ref="N6:N69" si="12">S6*$N$2</f>
        <v>7469.7835535551349</v>
      </c>
      <c r="O6" s="259">
        <f t="shared" ref="O6:O69" si="13">S6*$O$2</f>
        <v>3585.4961057064647</v>
      </c>
      <c r="P6" s="259">
        <f t="shared" ref="P6:P69" si="14">S6*$P$2</f>
        <v>448.18701321330809</v>
      </c>
      <c r="Q6" s="259">
        <f t="shared" ref="Q6:Q69" si="15">S6*$Q$2</f>
        <v>896.37402642661618</v>
      </c>
      <c r="R6" s="259">
        <f t="shared" ref="R6:R69" si="16">S6*$R$3</f>
        <v>47903.721928949075</v>
      </c>
      <c r="S6" s="259">
        <f t="shared" ref="S6:S69" si="17">E6*$S$1</f>
        <v>298791.34214220539</v>
      </c>
      <c r="T6" s="260">
        <f>R6+Q6+O6+M6+E6+N6+P6</f>
        <v>300597.48956923047</v>
      </c>
      <c r="U6" s="278">
        <f t="shared" ref="U6:U69" si="18">AA6*$U$3</f>
        <v>14166.094891784733</v>
      </c>
      <c r="V6" s="278">
        <f t="shared" ref="V6:V69" si="19">AA6*$V$3</f>
        <v>10446.972634059537</v>
      </c>
      <c r="W6" s="278">
        <f t="shared" ref="W6:W69" si="20">AA6*$W$3</f>
        <v>5014.5468643485774</v>
      </c>
      <c r="X6" s="278">
        <f t="shared" ref="X6:X69" si="21">AA6*$X$3</f>
        <v>626.81835804357218</v>
      </c>
      <c r="Y6" s="278">
        <f t="shared" ref="Y6:Y69" si="22">AA6*$Y$3</f>
        <v>1253.6367160871444</v>
      </c>
      <c r="Z6" s="279">
        <f t="shared" ref="Z6:Z69" si="23">AA6*$Z$3</f>
        <v>90888.661916317971</v>
      </c>
      <c r="AA6" s="278">
        <f t="shared" ref="AA6:AA69" si="24">E6*$AA$1</f>
        <v>345354.46724163758</v>
      </c>
      <c r="AB6" s="280">
        <f>U6+W6+Y6+Z6+E6+X6+V6</f>
        <v>350434.53625869029</v>
      </c>
      <c r="AC6" s="281">
        <f t="shared" ref="AC6:AC69" si="25">AI6*$AC$3</f>
        <v>16778.246489273919</v>
      </c>
      <c r="AD6" s="281">
        <f t="shared" ref="AD6:AD69" si="26">AI6*$AD$3</f>
        <v>12373.338118933567</v>
      </c>
      <c r="AE6" s="281">
        <f t="shared" ref="AE6:AE69" si="27">AI6*$AE$3</f>
        <v>5939.2022970881126</v>
      </c>
      <c r="AF6" s="281">
        <f t="shared" ref="AF6:AF69" si="28">AI6*$AF$3</f>
        <v>742.40028713601407</v>
      </c>
      <c r="AG6" s="281">
        <f t="shared" ref="AG6:AG69" si="29">AI6*$AG$3</f>
        <v>1484.8005742720281</v>
      </c>
      <c r="AH6" s="281">
        <f t="shared" ref="AH6:AH69" si="30">AI6*$AH$3</f>
        <v>149717.39123909618</v>
      </c>
      <c r="AI6" s="282">
        <f t="shared" ref="AI6:AI69" si="31">E6*$AI$1</f>
        <v>409035.97087383695</v>
      </c>
      <c r="AJ6" s="283">
        <f>AC6+AE6+AG6+AH6+E6+AD6+AF6</f>
        <v>415073.1838838486</v>
      </c>
      <c r="AK6" s="284">
        <f t="shared" ref="AK6:AK69" si="32">AQ6*$AK$3</f>
        <v>19609.801882795498</v>
      </c>
      <c r="AL6" s="284">
        <f t="shared" ref="AL6:AL69" si="33">AQ6*$AL$3</f>
        <v>14461.505813271016</v>
      </c>
      <c r="AM6" s="284">
        <f t="shared" ref="AM6:AM69" si="34">AQ6*$AM$3</f>
        <v>6941.5227903700879</v>
      </c>
      <c r="AN6" s="284">
        <f t="shared" ref="AN6:AN69" si="35">AQ6*$AN$3</f>
        <v>867.69034879626099</v>
      </c>
      <c r="AO6" s="284">
        <f t="shared" ref="AO6:AO69" si="36">AQ6*$AO$3</f>
        <v>1735.380697592522</v>
      </c>
      <c r="AP6" s="284">
        <f t="shared" ref="AP6:AP69" si="37">AQ6*$AP$3</f>
        <v>213451.8258038802</v>
      </c>
      <c r="AQ6" s="284">
        <f t="shared" ref="AQ6:AQ69" si="38">E6*$AQ$1</f>
        <v>478066.30787672783</v>
      </c>
      <c r="AR6" s="285">
        <f>AK6+AM6+AO6+AP6+E6+AL6+AN6</f>
        <v>485105.53221475438</v>
      </c>
      <c r="AS6" s="277">
        <f t="shared" ref="AS6:AS69" si="39">L6/1.21</f>
        <v>205300.84032047802</v>
      </c>
      <c r="AT6" s="108"/>
      <c r="AU6" s="108"/>
      <c r="AV6" s="108"/>
      <c r="AW6" s="108"/>
      <c r="AX6" s="108"/>
      <c r="AY6" s="108"/>
    </row>
    <row r="7" spans="1:51">
      <c r="A7" s="472">
        <v>9837</v>
      </c>
      <c r="B7" s="472" t="s">
        <v>1175</v>
      </c>
      <c r="C7" s="472" t="s">
        <v>1176</v>
      </c>
      <c r="D7" s="473">
        <v>464600</v>
      </c>
      <c r="E7" s="242">
        <f t="shared" si="4"/>
        <v>566585.36585365853</v>
      </c>
      <c r="F7" s="222">
        <f t="shared" si="5"/>
        <v>25165.934506636331</v>
      </c>
      <c r="G7" s="222">
        <f t="shared" si="6"/>
        <v>15337.97417455102</v>
      </c>
      <c r="H7" s="222">
        <f t="shared" si="7"/>
        <v>7362.2276037844895</v>
      </c>
      <c r="I7" s="222">
        <f t="shared" si="8"/>
        <v>920.27845047306118</v>
      </c>
      <c r="J7" s="222">
        <f t="shared" si="9"/>
        <v>1840.5569009461224</v>
      </c>
      <c r="K7" s="222">
        <f t="shared" si="10"/>
        <v>613518.96698204079</v>
      </c>
      <c r="L7" s="257">
        <f t="shared" ref="L7:L69" si="40">F7+H7+J7+E7</f>
        <v>600954.08486502548</v>
      </c>
      <c r="M7" s="258">
        <f t="shared" si="11"/>
        <v>30451.702545168697</v>
      </c>
      <c r="N7" s="259">
        <f t="shared" si="12"/>
        <v>18559.51055923395</v>
      </c>
      <c r="O7" s="259">
        <f t="shared" si="13"/>
        <v>8908.5650684322954</v>
      </c>
      <c r="P7" s="259">
        <f t="shared" si="14"/>
        <v>1113.5706335540369</v>
      </c>
      <c r="Q7" s="259">
        <f t="shared" si="15"/>
        <v>2227.1412671080739</v>
      </c>
      <c r="R7" s="259">
        <f t="shared" si="16"/>
        <v>119022.14121636732</v>
      </c>
      <c r="S7" s="259">
        <f t="shared" si="17"/>
        <v>742380.42236935801</v>
      </c>
      <c r="T7" s="260">
        <f t="shared" ref="T7:T69" si="41">R7+Q7+O7+M7+E7</f>
        <v>727194.91595073487</v>
      </c>
      <c r="U7" s="278">
        <f t="shared" si="18"/>
        <v>35197.243111824559</v>
      </c>
      <c r="V7" s="278">
        <f t="shared" si="19"/>
        <v>25956.668961522537</v>
      </c>
      <c r="W7" s="278">
        <f t="shared" si="20"/>
        <v>12459.201101530818</v>
      </c>
      <c r="X7" s="278">
        <f t="shared" si="21"/>
        <v>1557.4001376913523</v>
      </c>
      <c r="Y7" s="278">
        <f t="shared" si="22"/>
        <v>3114.8002753827045</v>
      </c>
      <c r="Z7" s="279">
        <f t="shared" si="23"/>
        <v>225823.01996524609</v>
      </c>
      <c r="AA7" s="278">
        <f t="shared" si="24"/>
        <v>858071.70120735664</v>
      </c>
      <c r="AB7" s="280">
        <f t="shared" ref="AB7:AB69" si="42">U7+W7+Y7+Z7+E7</f>
        <v>843179.63030764274</v>
      </c>
      <c r="AC7" s="281">
        <f t="shared" si="25"/>
        <v>41687.42516440183</v>
      </c>
      <c r="AD7" s="281">
        <f t="shared" si="26"/>
        <v>30742.93891180076</v>
      </c>
      <c r="AE7" s="281">
        <f t="shared" si="27"/>
        <v>14756.610677664365</v>
      </c>
      <c r="AF7" s="281">
        <f t="shared" si="28"/>
        <v>1844.5763347080456</v>
      </c>
      <c r="AG7" s="281">
        <f t="shared" si="29"/>
        <v>3689.1526694160912</v>
      </c>
      <c r="AH7" s="281">
        <f t="shared" si="30"/>
        <v>371989.56083278923</v>
      </c>
      <c r="AI7" s="282">
        <f t="shared" si="31"/>
        <v>1016295.5012165541</v>
      </c>
      <c r="AJ7" s="283">
        <f t="shared" ref="AJ7:AJ69" si="43">AC7+AE7+AG7+AH7+E7</f>
        <v>998708.11519793002</v>
      </c>
      <c r="AK7" s="284">
        <f t="shared" si="32"/>
        <v>48722.740424655676</v>
      </c>
      <c r="AL7" s="284">
        <f t="shared" si="33"/>
        <v>35931.224501958466</v>
      </c>
      <c r="AM7" s="284">
        <f t="shared" si="34"/>
        <v>17246.987760940065</v>
      </c>
      <c r="AN7" s="284">
        <f t="shared" si="35"/>
        <v>2155.8734701175081</v>
      </c>
      <c r="AO7" s="284">
        <f t="shared" si="36"/>
        <v>4311.7469402350162</v>
      </c>
      <c r="AP7" s="284">
        <f t="shared" si="37"/>
        <v>530344.87364890694</v>
      </c>
      <c r="AQ7" s="284">
        <f t="shared" si="38"/>
        <v>1187809.074444908</v>
      </c>
      <c r="AR7" s="285">
        <f t="shared" ref="AR7:AR69" si="44">AK7+AM7+AO7+AP7+E7</f>
        <v>1167211.7146283961</v>
      </c>
      <c r="AS7" s="277">
        <f t="shared" si="39"/>
        <v>496656.26848349214</v>
      </c>
      <c r="AT7" s="108"/>
      <c r="AU7" s="108"/>
      <c r="AV7" s="108"/>
      <c r="AW7" s="108"/>
      <c r="AX7" s="108"/>
      <c r="AY7" s="108"/>
    </row>
    <row r="8" spans="1:51">
      <c r="A8" s="472">
        <v>9839</v>
      </c>
      <c r="B8" s="472" t="s">
        <v>1182</v>
      </c>
      <c r="C8" s="472" t="s">
        <v>1181</v>
      </c>
      <c r="D8" s="474">
        <v>444820</v>
      </c>
      <c r="E8" s="242">
        <f t="shared" si="4"/>
        <v>542463.41463414626</v>
      </c>
      <c r="F8" s="222">
        <f t="shared" si="5"/>
        <v>24094.513532591413</v>
      </c>
      <c r="G8" s="222">
        <f t="shared" si="6"/>
        <v>14684.971313654292</v>
      </c>
      <c r="H8" s="222">
        <f t="shared" si="7"/>
        <v>7048.7862305540593</v>
      </c>
      <c r="I8" s="222">
        <f t="shared" si="8"/>
        <v>881.09827881925742</v>
      </c>
      <c r="J8" s="222">
        <f t="shared" si="9"/>
        <v>1762.1965576385148</v>
      </c>
      <c r="K8" s="222">
        <f t="shared" si="10"/>
        <v>587398.85254617163</v>
      </c>
      <c r="L8" s="257">
        <f t="shared" si="40"/>
        <v>575368.91095493024</v>
      </c>
      <c r="M8" s="258">
        <f t="shared" si="11"/>
        <v>29155.243921958539</v>
      </c>
      <c r="N8" s="259">
        <f t="shared" si="12"/>
        <v>17769.353178989335</v>
      </c>
      <c r="O8" s="259">
        <f t="shared" si="13"/>
        <v>8529.2895259148809</v>
      </c>
      <c r="P8" s="259">
        <f t="shared" si="14"/>
        <v>1066.1611907393601</v>
      </c>
      <c r="Q8" s="259">
        <f t="shared" si="15"/>
        <v>2132.3223814787202</v>
      </c>
      <c r="R8" s="259">
        <f t="shared" si="16"/>
        <v>113954.86193685859</v>
      </c>
      <c r="S8" s="259">
        <f t="shared" si="17"/>
        <v>710774.12715957337</v>
      </c>
      <c r="T8" s="260">
        <f t="shared" si="41"/>
        <v>696235.13240035693</v>
      </c>
      <c r="U8" s="278">
        <f t="shared" si="18"/>
        <v>33698.746622905295</v>
      </c>
      <c r="V8" s="278">
        <f t="shared" si="19"/>
        <v>24851.583055239891</v>
      </c>
      <c r="W8" s="278">
        <f t="shared" si="20"/>
        <v>11928.759866515149</v>
      </c>
      <c r="X8" s="278">
        <f t="shared" si="21"/>
        <v>1491.0949833143936</v>
      </c>
      <c r="Y8" s="278">
        <f t="shared" si="22"/>
        <v>2982.1899666287873</v>
      </c>
      <c r="Z8" s="279">
        <f t="shared" si="23"/>
        <v>216208.77258058704</v>
      </c>
      <c r="AA8" s="278">
        <f t="shared" si="24"/>
        <v>821539.93571040966</v>
      </c>
      <c r="AB8" s="280">
        <f t="shared" si="42"/>
        <v>807281.88367078255</v>
      </c>
      <c r="AC8" s="281">
        <f t="shared" si="25"/>
        <v>39912.613994036205</v>
      </c>
      <c r="AD8" s="281">
        <f t="shared" si="26"/>
        <v>29434.081116545873</v>
      </c>
      <c r="AE8" s="281">
        <f t="shared" si="27"/>
        <v>14128.35893594202</v>
      </c>
      <c r="AF8" s="281">
        <f t="shared" si="28"/>
        <v>1766.0448669927525</v>
      </c>
      <c r="AG8" s="281">
        <f t="shared" si="29"/>
        <v>3532.0897339855051</v>
      </c>
      <c r="AH8" s="281">
        <f t="shared" si="30"/>
        <v>356152.38151020504</v>
      </c>
      <c r="AI8" s="282">
        <f t="shared" si="31"/>
        <v>973027.47492713633</v>
      </c>
      <c r="AJ8" s="283">
        <f t="shared" si="43"/>
        <v>956188.85880831501</v>
      </c>
      <c r="AK8" s="284">
        <f t="shared" si="32"/>
        <v>46648.405931328751</v>
      </c>
      <c r="AL8" s="284">
        <f t="shared" si="33"/>
        <v>34401.479300389932</v>
      </c>
      <c r="AM8" s="284">
        <f t="shared" si="34"/>
        <v>16512.710064187166</v>
      </c>
      <c r="AN8" s="284">
        <f t="shared" si="35"/>
        <v>2064.0887580233957</v>
      </c>
      <c r="AO8" s="284">
        <f t="shared" si="36"/>
        <v>4128.1775160467914</v>
      </c>
      <c r="AP8" s="284">
        <f t="shared" si="37"/>
        <v>507765.83447375539</v>
      </c>
      <c r="AQ8" s="284">
        <f t="shared" si="38"/>
        <v>1137238.9851368573</v>
      </c>
      <c r="AR8" s="285">
        <f t="shared" si="44"/>
        <v>1117518.5426194645</v>
      </c>
      <c r="AS8" s="277">
        <f t="shared" si="39"/>
        <v>475511.49665696715</v>
      </c>
      <c r="AT8" s="108"/>
      <c r="AU8" s="108"/>
      <c r="AV8" s="108"/>
      <c r="AW8" s="108"/>
      <c r="AX8" s="108"/>
      <c r="AY8" s="108"/>
    </row>
    <row r="9" spans="1:51">
      <c r="A9" s="472">
        <v>9866</v>
      </c>
      <c r="B9" s="472" t="s">
        <v>1236</v>
      </c>
      <c r="C9" s="472" t="s">
        <v>1235</v>
      </c>
      <c r="D9" s="485">
        <v>437598</v>
      </c>
      <c r="E9" s="242">
        <f t="shared" si="4"/>
        <v>533656.09756097558</v>
      </c>
      <c r="F9" s="222">
        <f t="shared" si="5"/>
        <v>23703.320293230834</v>
      </c>
      <c r="G9" s="222">
        <f t="shared" si="6"/>
        <v>14446.549338861769</v>
      </c>
      <c r="H9" s="222">
        <f t="shared" si="7"/>
        <v>6934.3436826536481</v>
      </c>
      <c r="I9" s="222">
        <f t="shared" si="8"/>
        <v>866.79296033170601</v>
      </c>
      <c r="J9" s="222">
        <f t="shared" si="9"/>
        <v>1733.585920663412</v>
      </c>
      <c r="K9" s="222">
        <f t="shared" si="10"/>
        <v>577861.97355447069</v>
      </c>
      <c r="L9" s="257">
        <f t="shared" si="40"/>
        <v>566027.34745752346</v>
      </c>
      <c r="M9" s="258">
        <f t="shared" si="11"/>
        <v>28681.88577348414</v>
      </c>
      <c r="N9" s="259">
        <f t="shared" si="12"/>
        <v>17480.853856434911</v>
      </c>
      <c r="O9" s="259">
        <f t="shared" si="13"/>
        <v>8390.8098510887557</v>
      </c>
      <c r="P9" s="259">
        <f t="shared" si="14"/>
        <v>1048.8512313860945</v>
      </c>
      <c r="Q9" s="259">
        <f t="shared" si="15"/>
        <v>2097.7024627721889</v>
      </c>
      <c r="R9" s="259">
        <f t="shared" si="16"/>
        <v>112104.71578131706</v>
      </c>
      <c r="S9" s="259">
        <f t="shared" si="17"/>
        <v>699234.15425739635</v>
      </c>
      <c r="T9" s="260">
        <f t="shared" si="41"/>
        <v>684931.21142963774</v>
      </c>
      <c r="U9" s="278">
        <f t="shared" si="18"/>
        <v>33151.621160671988</v>
      </c>
      <c r="V9" s="278">
        <f t="shared" si="19"/>
        <v>24448.098201085533</v>
      </c>
      <c r="W9" s="278">
        <f t="shared" si="20"/>
        <v>11735.087136521057</v>
      </c>
      <c r="X9" s="278">
        <f t="shared" si="21"/>
        <v>1466.8858920651321</v>
      </c>
      <c r="Y9" s="278">
        <f t="shared" si="22"/>
        <v>2933.7717841302642</v>
      </c>
      <c r="Z9" s="279">
        <f t="shared" si="23"/>
        <v>212698.45434944416</v>
      </c>
      <c r="AA9" s="278">
        <f t="shared" si="24"/>
        <v>808201.59342431522</v>
      </c>
      <c r="AB9" s="280">
        <f t="shared" si="42"/>
        <v>794175.03199174302</v>
      </c>
      <c r="AC9" s="281">
        <f t="shared" si="25"/>
        <v>39264.601543460856</v>
      </c>
      <c r="AD9" s="281">
        <f t="shared" si="26"/>
        <v>28956.195828510954</v>
      </c>
      <c r="AE9" s="281">
        <f t="shared" si="27"/>
        <v>13898.973997685258</v>
      </c>
      <c r="AF9" s="281">
        <f t="shared" si="28"/>
        <v>1737.3717497106572</v>
      </c>
      <c r="AG9" s="281">
        <f t="shared" si="29"/>
        <v>3474.7434994213145</v>
      </c>
      <c r="AH9" s="281">
        <f t="shared" si="30"/>
        <v>350369.96952498256</v>
      </c>
      <c r="AI9" s="282">
        <f t="shared" si="31"/>
        <v>957229.61416565138</v>
      </c>
      <c r="AJ9" s="283">
        <f t="shared" si="43"/>
        <v>940664.38612652558</v>
      </c>
      <c r="AK9" s="284">
        <f t="shared" si="32"/>
        <v>45891.032639579149</v>
      </c>
      <c r="AL9" s="284">
        <f t="shared" si="33"/>
        <v>33842.944424468398</v>
      </c>
      <c r="AM9" s="284">
        <f t="shared" si="34"/>
        <v>16244.61332374483</v>
      </c>
      <c r="AN9" s="284">
        <f t="shared" si="35"/>
        <v>2030.5766654681038</v>
      </c>
      <c r="AO9" s="284">
        <f t="shared" si="36"/>
        <v>4061.1533309362076</v>
      </c>
      <c r="AP9" s="284">
        <f t="shared" si="37"/>
        <v>499521.85970515356</v>
      </c>
      <c r="AQ9" s="284">
        <f t="shared" si="38"/>
        <v>1118775.0222964759</v>
      </c>
      <c r="AR9" s="285">
        <f t="shared" si="44"/>
        <v>1099374.7565603894</v>
      </c>
      <c r="AS9" s="277">
        <f t="shared" si="39"/>
        <v>467791.19624588714</v>
      </c>
      <c r="AT9" s="108"/>
      <c r="AU9" s="108"/>
      <c r="AV9" s="108"/>
      <c r="AW9" s="108"/>
      <c r="AX9" s="108"/>
      <c r="AY9" s="108"/>
    </row>
    <row r="10" spans="1:51">
      <c r="A10" s="472">
        <v>8260</v>
      </c>
      <c r="B10" s="472" t="s">
        <v>1167</v>
      </c>
      <c r="C10" s="472" t="s">
        <v>1168</v>
      </c>
      <c r="D10" s="472">
        <v>247200</v>
      </c>
      <c r="E10" s="242">
        <f t="shared" si="4"/>
        <v>301463.41463414632</v>
      </c>
      <c r="F10" s="222">
        <f t="shared" si="5"/>
        <v>13390.053831339865</v>
      </c>
      <c r="G10" s="222">
        <f t="shared" si="6"/>
        <v>8160.8850967477665</v>
      </c>
      <c r="H10" s="222">
        <f t="shared" si="7"/>
        <v>3917.2248464389277</v>
      </c>
      <c r="I10" s="222">
        <f t="shared" si="8"/>
        <v>489.65310580486596</v>
      </c>
      <c r="J10" s="222">
        <f t="shared" si="9"/>
        <v>979.30621160973192</v>
      </c>
      <c r="K10" s="222">
        <f t="shared" si="10"/>
        <v>326435.40386991063</v>
      </c>
      <c r="L10" s="257">
        <f t="shared" si="40"/>
        <v>319749.99952353485</v>
      </c>
      <c r="M10" s="258">
        <f t="shared" si="11"/>
        <v>16202.45559441606</v>
      </c>
      <c r="N10" s="259">
        <f t="shared" si="12"/>
        <v>9874.9698885980033</v>
      </c>
      <c r="O10" s="259">
        <f t="shared" si="13"/>
        <v>4739.9855465270421</v>
      </c>
      <c r="P10" s="259">
        <f t="shared" si="14"/>
        <v>592.49819331588026</v>
      </c>
      <c r="Q10" s="259">
        <f t="shared" si="15"/>
        <v>1184.9963866317605</v>
      </c>
      <c r="R10" s="259">
        <f t="shared" si="16"/>
        <v>63328.181895578993</v>
      </c>
      <c r="S10" s="259">
        <f t="shared" si="17"/>
        <v>394998.79554392013</v>
      </c>
      <c r="T10" s="260">
        <f t="shared" si="41"/>
        <v>386919.03405730019</v>
      </c>
      <c r="U10" s="278">
        <f t="shared" si="18"/>
        <v>18727.418203278157</v>
      </c>
      <c r="V10" s="278">
        <f t="shared" si="19"/>
        <v>13810.780385898344</v>
      </c>
      <c r="W10" s="278">
        <f t="shared" si="20"/>
        <v>6629.174585231206</v>
      </c>
      <c r="X10" s="278">
        <f t="shared" si="21"/>
        <v>828.64682315390075</v>
      </c>
      <c r="Y10" s="278">
        <f t="shared" si="22"/>
        <v>1657.2936463078015</v>
      </c>
      <c r="Z10" s="279">
        <f t="shared" si="23"/>
        <v>120153.7893573156</v>
      </c>
      <c r="AA10" s="278">
        <f t="shared" si="24"/>
        <v>456554.72350077174</v>
      </c>
      <c r="AB10" s="280">
        <f t="shared" si="42"/>
        <v>448631.09042627912</v>
      </c>
      <c r="AC10" s="281">
        <f t="shared" si="25"/>
        <v>22180.653251485433</v>
      </c>
      <c r="AD10" s="281">
        <f t="shared" si="26"/>
        <v>16357.413902275393</v>
      </c>
      <c r="AE10" s="281">
        <f t="shared" si="27"/>
        <v>7851.5586730921896</v>
      </c>
      <c r="AF10" s="281">
        <f t="shared" si="28"/>
        <v>981.4448341365237</v>
      </c>
      <c r="AG10" s="281">
        <f t="shared" si="29"/>
        <v>1962.8896682730474</v>
      </c>
      <c r="AH10" s="281">
        <f t="shared" si="30"/>
        <v>197924.70821753226</v>
      </c>
      <c r="AI10" s="282">
        <f t="shared" si="31"/>
        <v>540740.95544712048</v>
      </c>
      <c r="AJ10" s="283">
        <f t="shared" si="43"/>
        <v>531383.22444452927</v>
      </c>
      <c r="AK10" s="284">
        <f t="shared" si="32"/>
        <v>25923.937651689372</v>
      </c>
      <c r="AL10" s="284">
        <f t="shared" si="33"/>
        <v>19117.948120714875</v>
      </c>
      <c r="AM10" s="284">
        <f t="shared" si="34"/>
        <v>9176.6150979431404</v>
      </c>
      <c r="AN10" s="284">
        <f t="shared" si="35"/>
        <v>1147.0768872428926</v>
      </c>
      <c r="AO10" s="284">
        <f t="shared" si="36"/>
        <v>2294.1537744857851</v>
      </c>
      <c r="AP10" s="284">
        <f t="shared" si="37"/>
        <v>282180.91426175158</v>
      </c>
      <c r="AQ10" s="284">
        <f t="shared" si="38"/>
        <v>631998.28498230991</v>
      </c>
      <c r="AR10" s="285">
        <f t="shared" si="44"/>
        <v>621039.03542001615</v>
      </c>
      <c r="AS10" s="277">
        <f t="shared" si="39"/>
        <v>264256.1979533346</v>
      </c>
      <c r="AT10" s="108"/>
      <c r="AU10" s="108"/>
      <c r="AV10" s="108"/>
      <c r="AW10" s="108"/>
      <c r="AX10" s="108"/>
      <c r="AY10" s="108"/>
    </row>
    <row r="11" spans="1:51">
      <c r="A11" s="472">
        <v>2820</v>
      </c>
      <c r="B11" s="472" t="s">
        <v>1028</v>
      </c>
      <c r="C11" s="472" t="s">
        <v>1293</v>
      </c>
      <c r="D11" s="475">
        <v>444820</v>
      </c>
      <c r="E11" s="242">
        <f t="shared" si="4"/>
        <v>542463.41463414626</v>
      </c>
      <c r="F11" s="222">
        <f t="shared" si="5"/>
        <v>24094.513532591413</v>
      </c>
      <c r="G11" s="222">
        <f t="shared" si="6"/>
        <v>14684.971313654292</v>
      </c>
      <c r="H11" s="222">
        <f t="shared" si="7"/>
        <v>7048.7862305540593</v>
      </c>
      <c r="I11" s="222">
        <f t="shared" si="8"/>
        <v>881.09827881925742</v>
      </c>
      <c r="J11" s="222">
        <f t="shared" si="9"/>
        <v>1762.1965576385148</v>
      </c>
      <c r="K11" s="222">
        <f t="shared" si="10"/>
        <v>587398.85254617163</v>
      </c>
      <c r="L11" s="257">
        <f t="shared" si="40"/>
        <v>575368.91095493024</v>
      </c>
      <c r="M11" s="258">
        <f t="shared" si="11"/>
        <v>29155.243921958539</v>
      </c>
      <c r="N11" s="259">
        <f t="shared" si="12"/>
        <v>17769.353178989335</v>
      </c>
      <c r="O11" s="259">
        <f t="shared" si="13"/>
        <v>8529.2895259148809</v>
      </c>
      <c r="P11" s="259">
        <f t="shared" si="14"/>
        <v>1066.1611907393601</v>
      </c>
      <c r="Q11" s="259">
        <f t="shared" si="15"/>
        <v>2132.3223814787202</v>
      </c>
      <c r="R11" s="259">
        <f t="shared" si="16"/>
        <v>113954.86193685859</v>
      </c>
      <c r="S11" s="259">
        <f t="shared" si="17"/>
        <v>710774.12715957337</v>
      </c>
      <c r="T11" s="260">
        <f t="shared" si="41"/>
        <v>696235.13240035693</v>
      </c>
      <c r="U11" s="278">
        <f t="shared" si="18"/>
        <v>33698.746622905295</v>
      </c>
      <c r="V11" s="278">
        <f t="shared" si="19"/>
        <v>24851.583055239891</v>
      </c>
      <c r="W11" s="278">
        <f t="shared" si="20"/>
        <v>11928.759866515149</v>
      </c>
      <c r="X11" s="278">
        <f t="shared" si="21"/>
        <v>1491.0949833143936</v>
      </c>
      <c r="Y11" s="278">
        <f t="shared" si="22"/>
        <v>2982.1899666287873</v>
      </c>
      <c r="Z11" s="279">
        <f t="shared" si="23"/>
        <v>216208.77258058704</v>
      </c>
      <c r="AA11" s="278">
        <f t="shared" si="24"/>
        <v>821539.93571040966</v>
      </c>
      <c r="AB11" s="280">
        <f t="shared" si="42"/>
        <v>807281.88367078255</v>
      </c>
      <c r="AC11" s="281">
        <f t="shared" si="25"/>
        <v>39912.613994036205</v>
      </c>
      <c r="AD11" s="281">
        <f t="shared" si="26"/>
        <v>29434.081116545873</v>
      </c>
      <c r="AE11" s="281">
        <f t="shared" si="27"/>
        <v>14128.35893594202</v>
      </c>
      <c r="AF11" s="281">
        <f t="shared" si="28"/>
        <v>1766.0448669927525</v>
      </c>
      <c r="AG11" s="281">
        <f t="shared" si="29"/>
        <v>3532.0897339855051</v>
      </c>
      <c r="AH11" s="281">
        <f t="shared" si="30"/>
        <v>356152.38151020504</v>
      </c>
      <c r="AI11" s="282">
        <f t="shared" si="31"/>
        <v>973027.47492713633</v>
      </c>
      <c r="AJ11" s="283">
        <f t="shared" si="43"/>
        <v>956188.85880831501</v>
      </c>
      <c r="AK11" s="284">
        <f t="shared" si="32"/>
        <v>46648.405931328751</v>
      </c>
      <c r="AL11" s="284">
        <f t="shared" si="33"/>
        <v>34401.479300389932</v>
      </c>
      <c r="AM11" s="284">
        <f t="shared" si="34"/>
        <v>16512.710064187166</v>
      </c>
      <c r="AN11" s="284">
        <f t="shared" si="35"/>
        <v>2064.0887580233957</v>
      </c>
      <c r="AO11" s="284">
        <f t="shared" si="36"/>
        <v>4128.1775160467914</v>
      </c>
      <c r="AP11" s="284">
        <f t="shared" si="37"/>
        <v>507765.83447375539</v>
      </c>
      <c r="AQ11" s="284">
        <f t="shared" si="38"/>
        <v>1137238.9851368573</v>
      </c>
      <c r="AR11" s="285">
        <f t="shared" si="44"/>
        <v>1117518.5426194645</v>
      </c>
      <c r="AS11" s="277">
        <f t="shared" si="39"/>
        <v>475511.49665696715</v>
      </c>
      <c r="AT11" s="108"/>
      <c r="AU11" s="108"/>
      <c r="AV11" s="108"/>
      <c r="AW11" s="108"/>
      <c r="AX11" s="108"/>
      <c r="AY11" s="108"/>
    </row>
    <row r="12" spans="1:51">
      <c r="A12" s="472">
        <v>9843</v>
      </c>
      <c r="B12" s="472" t="s">
        <v>1347</v>
      </c>
      <c r="C12" s="472" t="s">
        <v>1348</v>
      </c>
      <c r="D12" s="482">
        <v>373871</v>
      </c>
      <c r="E12" s="242">
        <f t="shared" si="4"/>
        <v>455940.24390243902</v>
      </c>
      <c r="F12" s="222">
        <f t="shared" si="5"/>
        <v>20251.427249097356</v>
      </c>
      <c r="G12" s="222">
        <f t="shared" si="6"/>
        <v>12342.711456335695</v>
      </c>
      <c r="H12" s="222">
        <f t="shared" si="7"/>
        <v>5924.5014990411337</v>
      </c>
      <c r="I12" s="222">
        <f t="shared" si="8"/>
        <v>740.56268738014171</v>
      </c>
      <c r="J12" s="222">
        <f t="shared" si="9"/>
        <v>1481.1253747602834</v>
      </c>
      <c r="K12" s="222">
        <f t="shared" si="10"/>
        <v>493708.45825342782</v>
      </c>
      <c r="L12" s="257">
        <f t="shared" si="40"/>
        <v>483597.2980253378</v>
      </c>
      <c r="M12" s="258">
        <f t="shared" si="11"/>
        <v>24504.96875218417</v>
      </c>
      <c r="N12" s="259">
        <f t="shared" si="12"/>
        <v>14935.132958009808</v>
      </c>
      <c r="O12" s="259">
        <f t="shared" si="13"/>
        <v>7168.8638198447079</v>
      </c>
      <c r="P12" s="259">
        <f t="shared" si="14"/>
        <v>896.10797748058849</v>
      </c>
      <c r="Q12" s="259">
        <f t="shared" si="15"/>
        <v>1792.215954961177</v>
      </c>
      <c r="R12" s="259">
        <f t="shared" si="16"/>
        <v>95779.007659716895</v>
      </c>
      <c r="S12" s="259">
        <f t="shared" si="17"/>
        <v>597405.31832039228</v>
      </c>
      <c r="T12" s="260">
        <f t="shared" si="41"/>
        <v>585185.30008914601</v>
      </c>
      <c r="U12" s="278">
        <f t="shared" si="18"/>
        <v>28323.780627337408</v>
      </c>
      <c r="V12" s="278">
        <f t="shared" si="19"/>
        <v>20887.743825470065</v>
      </c>
      <c r="W12" s="278">
        <f t="shared" si="20"/>
        <v>10026.117036225633</v>
      </c>
      <c r="X12" s="278">
        <f t="shared" si="21"/>
        <v>1253.2646295282041</v>
      </c>
      <c r="Y12" s="278">
        <f t="shared" si="22"/>
        <v>2506.5292590564081</v>
      </c>
      <c r="Z12" s="279">
        <f t="shared" si="23"/>
        <v>181723.37128158959</v>
      </c>
      <c r="AA12" s="278">
        <f t="shared" si="24"/>
        <v>690503.92811471294</v>
      </c>
      <c r="AB12" s="280">
        <f t="shared" si="42"/>
        <v>678520.04210664798</v>
      </c>
      <c r="AC12" s="281">
        <f t="shared" si="25"/>
        <v>33546.533219199475</v>
      </c>
      <c r="AD12" s="281">
        <f t="shared" si="26"/>
        <v>24739.331282595482</v>
      </c>
      <c r="AE12" s="281">
        <f t="shared" si="27"/>
        <v>11874.879015645833</v>
      </c>
      <c r="AF12" s="281">
        <f t="shared" si="28"/>
        <v>1484.3598769557291</v>
      </c>
      <c r="AG12" s="281">
        <f t="shared" si="29"/>
        <v>2968.7197539114582</v>
      </c>
      <c r="AH12" s="281">
        <f t="shared" si="30"/>
        <v>299345.90851940535</v>
      </c>
      <c r="AI12" s="282">
        <f t="shared" si="31"/>
        <v>817829.13330894161</v>
      </c>
      <c r="AJ12" s="283">
        <f t="shared" si="43"/>
        <v>803676.28441060113</v>
      </c>
      <c r="AK12" s="284">
        <f t="shared" si="32"/>
        <v>39207.963162519249</v>
      </c>
      <c r="AL12" s="284">
        <f t="shared" si="33"/>
        <v>28914.427111002395</v>
      </c>
      <c r="AM12" s="284">
        <f t="shared" si="34"/>
        <v>13878.925013281148</v>
      </c>
      <c r="AN12" s="284">
        <f t="shared" si="35"/>
        <v>1734.8656266601436</v>
      </c>
      <c r="AO12" s="284">
        <f t="shared" si="36"/>
        <v>3469.7312533202871</v>
      </c>
      <c r="AP12" s="284">
        <f t="shared" si="37"/>
        <v>426776.94415839534</v>
      </c>
      <c r="AQ12" s="284">
        <f t="shared" si="38"/>
        <v>955848.83011578163</v>
      </c>
      <c r="AR12" s="285">
        <f t="shared" si="44"/>
        <v>939273.8074899551</v>
      </c>
      <c r="AS12" s="277">
        <f t="shared" si="39"/>
        <v>399667.1884506924</v>
      </c>
      <c r="AT12" s="108"/>
      <c r="AU12" s="108"/>
      <c r="AV12" s="108"/>
      <c r="AW12" s="108"/>
      <c r="AX12" s="108"/>
      <c r="AY12" s="108"/>
    </row>
    <row r="13" spans="1:51">
      <c r="A13" s="472">
        <v>8310</v>
      </c>
      <c r="B13" s="472" t="s">
        <v>1333</v>
      </c>
      <c r="C13" s="472" t="s">
        <v>1335</v>
      </c>
      <c r="D13" s="472">
        <v>337249</v>
      </c>
      <c r="E13" s="242">
        <f t="shared" si="4"/>
        <v>411279.26829268289</v>
      </c>
      <c r="F13" s="222">
        <f t="shared" si="5"/>
        <v>18267.727607465768</v>
      </c>
      <c r="G13" s="222">
        <f t="shared" si="6"/>
        <v>11133.698778289188</v>
      </c>
      <c r="H13" s="222">
        <f t="shared" si="7"/>
        <v>5344.1754135788096</v>
      </c>
      <c r="I13" s="222">
        <f t="shared" si="8"/>
        <v>668.0219266973512</v>
      </c>
      <c r="J13" s="222">
        <f t="shared" si="9"/>
        <v>1336.0438533947024</v>
      </c>
      <c r="K13" s="222">
        <f t="shared" si="10"/>
        <v>445347.95113156748</v>
      </c>
      <c r="L13" s="257">
        <f t="shared" si="40"/>
        <v>436227.21516712219</v>
      </c>
      <c r="M13" s="258">
        <f t="shared" si="11"/>
        <v>22104.619525733098</v>
      </c>
      <c r="N13" s="259">
        <f t="shared" si="12"/>
        <v>13472.183333170666</v>
      </c>
      <c r="O13" s="259">
        <f t="shared" si="13"/>
        <v>6466.6479999219191</v>
      </c>
      <c r="P13" s="259">
        <f t="shared" si="14"/>
        <v>808.33099999023989</v>
      </c>
      <c r="Q13" s="259">
        <f t="shared" si="15"/>
        <v>1616.6619999804798</v>
      </c>
      <c r="R13" s="259">
        <f t="shared" si="16"/>
        <v>86397.111715623469</v>
      </c>
      <c r="S13" s="259">
        <f t="shared" si="17"/>
        <v>538887.33332682657</v>
      </c>
      <c r="T13" s="260">
        <f t="shared" si="41"/>
        <v>527864.30953394179</v>
      </c>
      <c r="U13" s="278">
        <f t="shared" si="18"/>
        <v>25549.365136073437</v>
      </c>
      <c r="V13" s="278">
        <f t="shared" si="19"/>
        <v>18841.714702119054</v>
      </c>
      <c r="W13" s="278">
        <f t="shared" si="20"/>
        <v>9044.0230570171461</v>
      </c>
      <c r="X13" s="278">
        <f t="shared" si="21"/>
        <v>1130.5028821271433</v>
      </c>
      <c r="Y13" s="278">
        <f t="shared" si="22"/>
        <v>2261.0057642542865</v>
      </c>
      <c r="Z13" s="279">
        <f t="shared" si="23"/>
        <v>163922.91790843577</v>
      </c>
      <c r="AA13" s="278">
        <f t="shared" si="24"/>
        <v>622866.60172294395</v>
      </c>
      <c r="AB13" s="280">
        <f t="shared" si="42"/>
        <v>612056.58015846356</v>
      </c>
      <c r="AC13" s="281">
        <f t="shared" si="25"/>
        <v>30260.53045473386</v>
      </c>
      <c r="AD13" s="281">
        <f t="shared" si="26"/>
        <v>22316.025409095768</v>
      </c>
      <c r="AE13" s="281">
        <f t="shared" si="27"/>
        <v>10711.692196365968</v>
      </c>
      <c r="AF13" s="281">
        <f t="shared" si="28"/>
        <v>1338.961524545746</v>
      </c>
      <c r="AG13" s="281">
        <f t="shared" si="29"/>
        <v>2677.923049091492</v>
      </c>
      <c r="AH13" s="281">
        <f t="shared" si="30"/>
        <v>270023.90745005879</v>
      </c>
      <c r="AI13" s="282">
        <f t="shared" si="31"/>
        <v>737719.84823457082</v>
      </c>
      <c r="AJ13" s="283">
        <f t="shared" si="43"/>
        <v>724953.32144293305</v>
      </c>
      <c r="AK13" s="284">
        <f t="shared" si="32"/>
        <v>35367.403111224063</v>
      </c>
      <c r="AL13" s="284">
        <f t="shared" si="33"/>
        <v>26082.155686743408</v>
      </c>
      <c r="AM13" s="284">
        <f t="shared" si="34"/>
        <v>12519.434729636836</v>
      </c>
      <c r="AN13" s="284">
        <f t="shared" si="35"/>
        <v>1564.9293412046045</v>
      </c>
      <c r="AO13" s="284">
        <f t="shared" si="36"/>
        <v>3129.858682409209</v>
      </c>
      <c r="AP13" s="284">
        <f t="shared" si="37"/>
        <v>384972.61793633271</v>
      </c>
      <c r="AQ13" s="284">
        <f t="shared" si="38"/>
        <v>862220.02270226146</v>
      </c>
      <c r="AR13" s="285">
        <f t="shared" si="44"/>
        <v>847268.58275228576</v>
      </c>
      <c r="AS13" s="277">
        <f t="shared" si="39"/>
        <v>360518.35964224976</v>
      </c>
      <c r="AT13" s="108"/>
      <c r="AU13" s="108"/>
      <c r="AV13" s="108"/>
      <c r="AW13" s="108"/>
      <c r="AX13" s="108"/>
      <c r="AY13" s="108"/>
    </row>
    <row r="14" spans="1:51">
      <c r="A14" s="472">
        <v>6016</v>
      </c>
      <c r="B14" s="472" t="s">
        <v>1133</v>
      </c>
      <c r="C14" s="472" t="s">
        <v>1507</v>
      </c>
      <c r="D14" s="472">
        <v>160600</v>
      </c>
      <c r="E14" s="242">
        <f t="shared" si="4"/>
        <v>195853.65853658534</v>
      </c>
      <c r="F14" s="222">
        <f t="shared" si="5"/>
        <v>8699.2016396164327</v>
      </c>
      <c r="G14" s="222">
        <f t="shared" si="6"/>
        <v>5301.9342497479411</v>
      </c>
      <c r="H14" s="222">
        <f t="shared" si="7"/>
        <v>2544.9284398790119</v>
      </c>
      <c r="I14" s="222">
        <f t="shared" si="8"/>
        <v>318.11605498487648</v>
      </c>
      <c r="J14" s="222">
        <f t="shared" si="9"/>
        <v>636.23210996975297</v>
      </c>
      <c r="K14" s="222">
        <f t="shared" si="10"/>
        <v>212077.36998991764</v>
      </c>
      <c r="L14" s="257">
        <f t="shared" si="40"/>
        <v>207734.02072605054</v>
      </c>
      <c r="M14" s="258">
        <f t="shared" si="11"/>
        <v>10526.352623233088</v>
      </c>
      <c r="N14" s="259">
        <f t="shared" si="12"/>
        <v>6415.5346444532333</v>
      </c>
      <c r="O14" s="259">
        <f t="shared" si="13"/>
        <v>3079.4566293375519</v>
      </c>
      <c r="P14" s="259">
        <f t="shared" si="14"/>
        <v>384.93207866719399</v>
      </c>
      <c r="Q14" s="259">
        <f t="shared" si="15"/>
        <v>769.86415733438798</v>
      </c>
      <c r="R14" s="259">
        <f t="shared" si="16"/>
        <v>41142.823674878586</v>
      </c>
      <c r="S14" s="259">
        <f t="shared" si="17"/>
        <v>256621.38577812933</v>
      </c>
      <c r="T14" s="260">
        <f t="shared" si="41"/>
        <v>251372.15562136896</v>
      </c>
      <c r="U14" s="278">
        <f t="shared" si="18"/>
        <v>12166.76117899058</v>
      </c>
      <c r="V14" s="278">
        <f t="shared" si="19"/>
        <v>8972.5377426184223</v>
      </c>
      <c r="W14" s="278">
        <f t="shared" si="20"/>
        <v>4306.8181164568432</v>
      </c>
      <c r="X14" s="278">
        <f t="shared" si="21"/>
        <v>538.3522645571054</v>
      </c>
      <c r="Y14" s="278">
        <f t="shared" si="22"/>
        <v>1076.7045291142108</v>
      </c>
      <c r="Z14" s="279">
        <f t="shared" si="23"/>
        <v>78061.078360780273</v>
      </c>
      <c r="AA14" s="278">
        <f t="shared" si="24"/>
        <v>296612.81793779909</v>
      </c>
      <c r="AB14" s="280">
        <f t="shared" si="42"/>
        <v>291465.02072192723</v>
      </c>
      <c r="AC14" s="281">
        <f t="shared" si="25"/>
        <v>14410.246408529776</v>
      </c>
      <c r="AD14" s="281">
        <f t="shared" si="26"/>
        <v>10627.025375021958</v>
      </c>
      <c r="AE14" s="281">
        <f t="shared" si="27"/>
        <v>5100.9721800105399</v>
      </c>
      <c r="AF14" s="281">
        <f t="shared" si="28"/>
        <v>637.62152250131749</v>
      </c>
      <c r="AG14" s="281">
        <f t="shared" si="29"/>
        <v>1275.243045002635</v>
      </c>
      <c r="AH14" s="281">
        <f t="shared" si="30"/>
        <v>128587.0070377657</v>
      </c>
      <c r="AI14" s="282">
        <f t="shared" si="31"/>
        <v>351306.62396766804</v>
      </c>
      <c r="AJ14" s="283">
        <f t="shared" si="43"/>
        <v>345227.12720789399</v>
      </c>
      <c r="AK14" s="284">
        <f t="shared" si="32"/>
        <v>16842.169849762595</v>
      </c>
      <c r="AL14" s="284">
        <f t="shared" si="33"/>
        <v>12420.479240237901</v>
      </c>
      <c r="AM14" s="284">
        <f t="shared" si="34"/>
        <v>5961.8300353141922</v>
      </c>
      <c r="AN14" s="284">
        <f t="shared" si="35"/>
        <v>745.22875441427402</v>
      </c>
      <c r="AO14" s="284">
        <f t="shared" si="36"/>
        <v>1490.457508828548</v>
      </c>
      <c r="AP14" s="284">
        <f t="shared" si="37"/>
        <v>183326.2735859114</v>
      </c>
      <c r="AQ14" s="284">
        <f t="shared" si="38"/>
        <v>410594.35504918679</v>
      </c>
      <c r="AR14" s="285">
        <f t="shared" si="44"/>
        <v>403474.38951640209</v>
      </c>
      <c r="AS14" s="277">
        <f t="shared" si="39"/>
        <v>171681.00886450458</v>
      </c>
      <c r="AT14" s="108"/>
      <c r="AU14" s="108"/>
      <c r="AV14" s="108"/>
      <c r="AW14" s="108"/>
      <c r="AX14" s="108"/>
      <c r="AY14" s="108"/>
    </row>
    <row r="15" spans="1:51">
      <c r="A15" s="472">
        <v>9172</v>
      </c>
      <c r="B15" s="472" t="s">
        <v>1093</v>
      </c>
      <c r="C15" s="472" t="s">
        <v>1342</v>
      </c>
      <c r="D15" s="477">
        <v>478400</v>
      </c>
      <c r="E15" s="242">
        <f t="shared" si="4"/>
        <v>583414.63414634147</v>
      </c>
      <c r="F15" s="222">
        <f t="shared" si="5"/>
        <v>25913.437511783948</v>
      </c>
      <c r="G15" s="222">
        <f t="shared" si="6"/>
        <v>15793.557565874318</v>
      </c>
      <c r="H15" s="222">
        <f t="shared" si="7"/>
        <v>7580.9076316196733</v>
      </c>
      <c r="I15" s="222">
        <f t="shared" si="8"/>
        <v>947.61345395245917</v>
      </c>
      <c r="J15" s="222">
        <f t="shared" si="9"/>
        <v>1895.2269079049183</v>
      </c>
      <c r="K15" s="222">
        <f t="shared" si="10"/>
        <v>631742.30263497273</v>
      </c>
      <c r="L15" s="257">
        <f t="shared" si="40"/>
        <v>618804.20619765006</v>
      </c>
      <c r="M15" s="258">
        <f t="shared" si="11"/>
        <v>31356.208561361826</v>
      </c>
      <c r="N15" s="259">
        <f t="shared" si="12"/>
        <v>19110.783150102285</v>
      </c>
      <c r="O15" s="259">
        <f t="shared" si="13"/>
        <v>9173.175912049097</v>
      </c>
      <c r="P15" s="259">
        <f t="shared" si="14"/>
        <v>1146.6469890061371</v>
      </c>
      <c r="Q15" s="259">
        <f t="shared" si="15"/>
        <v>2293.2939780122742</v>
      </c>
      <c r="R15" s="259">
        <f t="shared" si="16"/>
        <v>122557.45234160595</v>
      </c>
      <c r="S15" s="259">
        <f t="shared" si="17"/>
        <v>764431.32600409142</v>
      </c>
      <c r="T15" s="260">
        <f t="shared" si="41"/>
        <v>748794.76493937057</v>
      </c>
      <c r="U15" s="278">
        <f t="shared" si="18"/>
        <v>36242.70577851242</v>
      </c>
      <c r="V15" s="278">
        <f t="shared" si="19"/>
        <v>26727.659128696472</v>
      </c>
      <c r="W15" s="278">
        <f t="shared" si="20"/>
        <v>12829.276381774307</v>
      </c>
      <c r="X15" s="278">
        <f t="shared" si="21"/>
        <v>1603.6595477217884</v>
      </c>
      <c r="Y15" s="278">
        <f t="shared" si="22"/>
        <v>3207.3190954435768</v>
      </c>
      <c r="Z15" s="279">
        <f t="shared" si="23"/>
        <v>232530.63441965933</v>
      </c>
      <c r="AA15" s="278">
        <f t="shared" si="24"/>
        <v>883558.97946104046</v>
      </c>
      <c r="AB15" s="280">
        <f t="shared" si="42"/>
        <v>868224.56982173119</v>
      </c>
      <c r="AC15" s="281">
        <f t="shared" si="25"/>
        <v>42925.66551581971</v>
      </c>
      <c r="AD15" s="281">
        <f t="shared" si="26"/>
        <v>31656.095513141376</v>
      </c>
      <c r="AE15" s="281">
        <f t="shared" si="27"/>
        <v>15194.92584630786</v>
      </c>
      <c r="AF15" s="281">
        <f t="shared" si="28"/>
        <v>1899.3657307884826</v>
      </c>
      <c r="AG15" s="281">
        <f t="shared" si="29"/>
        <v>3798.7314615769651</v>
      </c>
      <c r="AH15" s="281">
        <f t="shared" si="30"/>
        <v>383038.75570901064</v>
      </c>
      <c r="AI15" s="282">
        <f t="shared" si="31"/>
        <v>1046482.4963021943</v>
      </c>
      <c r="AJ15" s="283">
        <f t="shared" si="43"/>
        <v>1028372.7126790567</v>
      </c>
      <c r="AK15" s="284">
        <f t="shared" si="32"/>
        <v>50169.95053627911</v>
      </c>
      <c r="AL15" s="284">
        <f t="shared" si="33"/>
        <v>36998.488596076037</v>
      </c>
      <c r="AM15" s="284">
        <f t="shared" si="34"/>
        <v>17759.2745261165</v>
      </c>
      <c r="AN15" s="284">
        <f t="shared" si="35"/>
        <v>2219.9093157645625</v>
      </c>
      <c r="AO15" s="284">
        <f t="shared" si="36"/>
        <v>4439.818631529125</v>
      </c>
      <c r="AP15" s="284">
        <f t="shared" si="37"/>
        <v>546097.69167808234</v>
      </c>
      <c r="AQ15" s="284">
        <f t="shared" si="38"/>
        <v>1223090.5321016873</v>
      </c>
      <c r="AR15" s="285">
        <f t="shared" si="44"/>
        <v>1201881.3695183485</v>
      </c>
      <c r="AS15" s="277">
        <f t="shared" si="39"/>
        <v>511408.43487409095</v>
      </c>
      <c r="AT15" s="108"/>
      <c r="AU15" s="108"/>
      <c r="AV15" s="108"/>
      <c r="AW15" s="108"/>
      <c r="AX15" s="108"/>
      <c r="AY15" s="108"/>
    </row>
    <row r="16" spans="1:51" s="305" customFormat="1">
      <c r="A16" s="472">
        <v>9949</v>
      </c>
      <c r="B16" s="472" t="s">
        <v>1514</v>
      </c>
      <c r="C16" s="472" t="s">
        <v>1515</v>
      </c>
      <c r="D16" s="472">
        <v>489400</v>
      </c>
      <c r="E16" s="242">
        <f t="shared" si="4"/>
        <v>596829.26829268283</v>
      </c>
      <c r="F16" s="293">
        <f t="shared" si="5"/>
        <v>26509.273240524788</v>
      </c>
      <c r="G16" s="293">
        <f t="shared" si="6"/>
        <v>16156.703747363899</v>
      </c>
      <c r="H16" s="293">
        <f t="shared" si="7"/>
        <v>7755.2177987346713</v>
      </c>
      <c r="I16" s="293">
        <f t="shared" si="8"/>
        <v>969.40222484183391</v>
      </c>
      <c r="J16" s="293">
        <f t="shared" si="9"/>
        <v>1938.8044496836678</v>
      </c>
      <c r="K16" s="293">
        <f t="shared" si="10"/>
        <v>646268.14989455591</v>
      </c>
      <c r="L16" s="294">
        <f t="shared" si="40"/>
        <v>633032.56378162594</v>
      </c>
      <c r="M16" s="295">
        <f t="shared" si="11"/>
        <v>32077.191617747649</v>
      </c>
      <c r="N16" s="296">
        <f t="shared" si="12"/>
        <v>19550.203331229215</v>
      </c>
      <c r="O16" s="296">
        <f t="shared" si="13"/>
        <v>9384.0975989900235</v>
      </c>
      <c r="P16" s="296">
        <f t="shared" si="14"/>
        <v>1173.0121998737529</v>
      </c>
      <c r="Q16" s="296">
        <f t="shared" si="15"/>
        <v>2346.0243997475059</v>
      </c>
      <c r="R16" s="296">
        <f t="shared" si="16"/>
        <v>125375.45396317296</v>
      </c>
      <c r="S16" s="296">
        <f t="shared" si="17"/>
        <v>782008.13324916863</v>
      </c>
      <c r="T16" s="297">
        <f t="shared" si="41"/>
        <v>766012.0358723409</v>
      </c>
      <c r="U16" s="298">
        <f t="shared" si="18"/>
        <v>37076.045585292595</v>
      </c>
      <c r="V16" s="298">
        <f t="shared" si="19"/>
        <v>27342.216508327871</v>
      </c>
      <c r="W16" s="298">
        <f t="shared" si="20"/>
        <v>13124.263923997378</v>
      </c>
      <c r="X16" s="298">
        <f t="shared" si="21"/>
        <v>1640.5329904996722</v>
      </c>
      <c r="Y16" s="298">
        <f t="shared" si="22"/>
        <v>3281.0659809993444</v>
      </c>
      <c r="Z16" s="192">
        <f t="shared" si="23"/>
        <v>237877.28362245247</v>
      </c>
      <c r="AA16" s="298">
        <f t="shared" si="24"/>
        <v>903874.9258951362</v>
      </c>
      <c r="AB16" s="299">
        <f t="shared" si="42"/>
        <v>888187.92740542465</v>
      </c>
      <c r="AC16" s="240">
        <f t="shared" si="25"/>
        <v>43912.668694486129</v>
      </c>
      <c r="AD16" s="240">
        <f t="shared" si="26"/>
        <v>32383.973963485343</v>
      </c>
      <c r="AE16" s="240">
        <f t="shared" si="27"/>
        <v>15544.307502472966</v>
      </c>
      <c r="AF16" s="240">
        <f t="shared" si="28"/>
        <v>1943.0384378091208</v>
      </c>
      <c r="AG16" s="240">
        <f t="shared" si="29"/>
        <v>3886.0768756182415</v>
      </c>
      <c r="AH16" s="240">
        <f t="shared" si="30"/>
        <v>391846.08495817264</v>
      </c>
      <c r="AI16" s="300">
        <f t="shared" si="31"/>
        <v>1070544.5938342263</v>
      </c>
      <c r="AJ16" s="301">
        <f t="shared" si="43"/>
        <v>1052018.4063234329</v>
      </c>
      <c r="AK16" s="302">
        <f t="shared" si="32"/>
        <v>51323.523813660104</v>
      </c>
      <c r="AL16" s="302">
        <f t="shared" si="33"/>
        <v>37849.206352256711</v>
      </c>
      <c r="AM16" s="302">
        <f t="shared" si="34"/>
        <v>18167.619049083223</v>
      </c>
      <c r="AN16" s="302">
        <f t="shared" si="35"/>
        <v>2270.9523811354029</v>
      </c>
      <c r="AO16" s="302">
        <f t="shared" si="36"/>
        <v>4541.9047622708058</v>
      </c>
      <c r="AP16" s="302">
        <f t="shared" si="37"/>
        <v>558654.28575930907</v>
      </c>
      <c r="AQ16" s="302">
        <f t="shared" si="38"/>
        <v>1251213.4331324534</v>
      </c>
      <c r="AR16" s="303">
        <f t="shared" si="44"/>
        <v>1229516.6016770061</v>
      </c>
      <c r="AS16" s="304">
        <f t="shared" si="39"/>
        <v>523167.40808398841</v>
      </c>
    </row>
    <row r="17" spans="1:55">
      <c r="A17" s="472">
        <v>9560</v>
      </c>
      <c r="B17" s="472" t="s">
        <v>1066</v>
      </c>
      <c r="C17" s="472" t="s">
        <v>1201</v>
      </c>
      <c r="D17" s="476">
        <v>834871.48</v>
      </c>
      <c r="E17" s="242">
        <f t="shared" si="4"/>
        <v>1018135.9512195121</v>
      </c>
      <c r="F17" s="222">
        <f t="shared" si="5"/>
        <v>45222.386971886663</v>
      </c>
      <c r="G17" s="222">
        <f t="shared" si="6"/>
        <v>27561.853636050771</v>
      </c>
      <c r="H17" s="222">
        <f t="shared" si="7"/>
        <v>13229.689745304371</v>
      </c>
      <c r="I17" s="222">
        <f t="shared" si="8"/>
        <v>1653.7112181630464</v>
      </c>
      <c r="J17" s="222">
        <f t="shared" si="9"/>
        <v>3307.4224363260928</v>
      </c>
      <c r="K17" s="222">
        <f t="shared" si="10"/>
        <v>1102474.1454420309</v>
      </c>
      <c r="L17" s="257">
        <f t="shared" si="40"/>
        <v>1079895.4503730293</v>
      </c>
      <c r="M17" s="258">
        <f t="shared" si="11"/>
        <v>54720.744667250881</v>
      </c>
      <c r="N17" s="259">
        <f t="shared" si="12"/>
        <v>33350.852450846483</v>
      </c>
      <c r="O17" s="259">
        <f t="shared" si="13"/>
        <v>16008.409176406312</v>
      </c>
      <c r="P17" s="259">
        <f t="shared" si="14"/>
        <v>2001.051147050789</v>
      </c>
      <c r="Q17" s="259">
        <f t="shared" si="15"/>
        <v>4002.1022941015781</v>
      </c>
      <c r="R17" s="259">
        <f t="shared" si="16"/>
        <v>213879.01676727849</v>
      </c>
      <c r="S17" s="259">
        <f t="shared" si="17"/>
        <v>1334034.0980338594</v>
      </c>
      <c r="T17" s="260">
        <f t="shared" si="41"/>
        <v>1306746.2241245494</v>
      </c>
      <c r="U17" s="278">
        <f t="shared" si="18"/>
        <v>63248.330711770934</v>
      </c>
      <c r="V17" s="278">
        <f t="shared" si="19"/>
        <v>46643.311734344345</v>
      </c>
      <c r="W17" s="278">
        <f t="shared" si="20"/>
        <v>22388.789632485288</v>
      </c>
      <c r="X17" s="278">
        <f t="shared" si="21"/>
        <v>2798.598704060661</v>
      </c>
      <c r="Y17" s="278">
        <f t="shared" si="22"/>
        <v>5597.197408121322</v>
      </c>
      <c r="Z17" s="279">
        <f t="shared" si="23"/>
        <v>405796.81208879582</v>
      </c>
      <c r="AA17" s="278">
        <f t="shared" si="24"/>
        <v>1541927.6606394826</v>
      </c>
      <c r="AB17" s="280">
        <f t="shared" si="42"/>
        <v>1515167.0810606855</v>
      </c>
      <c r="AC17" s="281">
        <f t="shared" si="25"/>
        <v>74910.982230721915</v>
      </c>
      <c r="AD17" s="281">
        <f t="shared" si="26"/>
        <v>55244.087190797865</v>
      </c>
      <c r="AE17" s="281">
        <f t="shared" si="27"/>
        <v>26517.161851582976</v>
      </c>
      <c r="AF17" s="281">
        <f t="shared" si="28"/>
        <v>3314.645231447872</v>
      </c>
      <c r="AG17" s="281">
        <f t="shared" si="29"/>
        <v>6629.290462895744</v>
      </c>
      <c r="AH17" s="281">
        <f t="shared" si="30"/>
        <v>668453.45500865416</v>
      </c>
      <c r="AI17" s="282">
        <f t="shared" si="31"/>
        <v>1826250.8162247229</v>
      </c>
      <c r="AJ17" s="283">
        <f t="shared" si="43"/>
        <v>1794646.8407733669</v>
      </c>
      <c r="AK17" s="284">
        <f t="shared" si="32"/>
        <v>87553.220852320504</v>
      </c>
      <c r="AL17" s="284">
        <f t="shared" si="33"/>
        <v>64567.272014985625</v>
      </c>
      <c r="AM17" s="284">
        <f t="shared" si="34"/>
        <v>30992.2905671931</v>
      </c>
      <c r="AN17" s="284">
        <f t="shared" si="35"/>
        <v>3874.0363208991375</v>
      </c>
      <c r="AO17" s="284">
        <f t="shared" si="36"/>
        <v>7748.0726417982751</v>
      </c>
      <c r="AP17" s="284">
        <f t="shared" si="37"/>
        <v>953012.93494118785</v>
      </c>
      <c r="AQ17" s="284">
        <f t="shared" si="38"/>
        <v>2134455.2732226653</v>
      </c>
      <c r="AR17" s="285">
        <f t="shared" si="44"/>
        <v>2097442.4702220121</v>
      </c>
      <c r="AS17" s="277">
        <f t="shared" si="39"/>
        <v>892475.57882068539</v>
      </c>
      <c r="AT17" s="108"/>
      <c r="AU17" s="108"/>
      <c r="AV17" s="108"/>
      <c r="AW17" s="108"/>
      <c r="AX17" s="108"/>
      <c r="AY17" s="108"/>
    </row>
    <row r="18" spans="1:55">
      <c r="A18" s="472">
        <v>6052</v>
      </c>
      <c r="B18" s="472" t="s">
        <v>1502</v>
      </c>
      <c r="C18" s="472" t="s">
        <v>1503</v>
      </c>
      <c r="D18" s="472">
        <v>118800</v>
      </c>
      <c r="E18" s="242">
        <f t="shared" si="4"/>
        <v>144878.04878048779</v>
      </c>
      <c r="F18" s="222">
        <f t="shared" si="5"/>
        <v>6435.0258704011967</v>
      </c>
      <c r="G18" s="222">
        <f t="shared" si="6"/>
        <v>3921.9787600875188</v>
      </c>
      <c r="H18" s="222">
        <f t="shared" si="7"/>
        <v>1882.5498048420088</v>
      </c>
      <c r="I18" s="222">
        <f t="shared" si="8"/>
        <v>235.3187256052511</v>
      </c>
      <c r="J18" s="222">
        <f t="shared" si="9"/>
        <v>470.63745121050221</v>
      </c>
      <c r="K18" s="222">
        <f t="shared" si="10"/>
        <v>156879.15040350074</v>
      </c>
      <c r="L18" s="257">
        <f t="shared" si="40"/>
        <v>153666.26190694151</v>
      </c>
      <c r="M18" s="258">
        <f t="shared" si="11"/>
        <v>7786.6170089669422</v>
      </c>
      <c r="N18" s="259">
        <f t="shared" si="12"/>
        <v>4745.7379561708858</v>
      </c>
      <c r="O18" s="259">
        <f t="shared" si="13"/>
        <v>2277.9542189620252</v>
      </c>
      <c r="P18" s="259">
        <f t="shared" si="14"/>
        <v>284.74427737025314</v>
      </c>
      <c r="Q18" s="259">
        <f t="shared" si="15"/>
        <v>569.48855474050629</v>
      </c>
      <c r="R18" s="259">
        <f t="shared" si="16"/>
        <v>30434.417512923887</v>
      </c>
      <c r="S18" s="259">
        <f t="shared" si="17"/>
        <v>189829.51824683542</v>
      </c>
      <c r="T18" s="260">
        <f t="shared" si="41"/>
        <v>185946.52607608115</v>
      </c>
      <c r="U18" s="278">
        <f t="shared" si="18"/>
        <v>9000.0699132259087</v>
      </c>
      <c r="V18" s="278">
        <f t="shared" si="19"/>
        <v>6637.2197000191063</v>
      </c>
      <c r="W18" s="278">
        <f t="shared" si="20"/>
        <v>3185.8654560091713</v>
      </c>
      <c r="X18" s="278">
        <f t="shared" si="21"/>
        <v>398.23318200114642</v>
      </c>
      <c r="Y18" s="278">
        <f t="shared" si="22"/>
        <v>796.46636400229283</v>
      </c>
      <c r="Z18" s="279">
        <f t="shared" si="23"/>
        <v>57743.811390166229</v>
      </c>
      <c r="AA18" s="278">
        <f t="shared" si="24"/>
        <v>219412.22148823494</v>
      </c>
      <c r="AB18" s="280">
        <f t="shared" si="42"/>
        <v>215604.2619038914</v>
      </c>
      <c r="AC18" s="281">
        <f t="shared" si="25"/>
        <v>10659.634329597367</v>
      </c>
      <c r="AD18" s="281">
        <f t="shared" si="26"/>
        <v>7861.0872637148732</v>
      </c>
      <c r="AE18" s="281">
        <f t="shared" si="27"/>
        <v>3773.3218865831391</v>
      </c>
      <c r="AF18" s="281">
        <f t="shared" si="28"/>
        <v>471.66523582289238</v>
      </c>
      <c r="AG18" s="281">
        <f t="shared" si="29"/>
        <v>943.33047164578477</v>
      </c>
      <c r="AH18" s="281">
        <f t="shared" si="30"/>
        <v>95119.155890949958</v>
      </c>
      <c r="AI18" s="282">
        <f t="shared" si="31"/>
        <v>259870.65334594622</v>
      </c>
      <c r="AJ18" s="283">
        <f t="shared" si="43"/>
        <v>255373.49135926404</v>
      </c>
      <c r="AK18" s="284">
        <f t="shared" si="32"/>
        <v>12458.591395714795</v>
      </c>
      <c r="AL18" s="284">
        <f t="shared" si="33"/>
        <v>9187.7517667513239</v>
      </c>
      <c r="AM18" s="284">
        <f t="shared" si="34"/>
        <v>4410.1208480406358</v>
      </c>
      <c r="AN18" s="284">
        <f t="shared" si="35"/>
        <v>551.26510600507947</v>
      </c>
      <c r="AO18" s="284">
        <f t="shared" si="36"/>
        <v>1102.5302120101589</v>
      </c>
      <c r="AP18" s="284">
        <f t="shared" si="37"/>
        <v>135611.21607724953</v>
      </c>
      <c r="AQ18" s="284">
        <f t="shared" si="38"/>
        <v>303727.33113227517</v>
      </c>
      <c r="AR18" s="285">
        <f t="shared" si="44"/>
        <v>298460.50731350289</v>
      </c>
      <c r="AS18" s="277">
        <f t="shared" si="39"/>
        <v>126996.91066689382</v>
      </c>
      <c r="AT18" s="108"/>
      <c r="AU18" s="108"/>
      <c r="AV18" s="108"/>
      <c r="AW18" s="108"/>
      <c r="AX18" s="108"/>
      <c r="AY18" s="108"/>
    </row>
    <row r="19" spans="1:55" s="186" customFormat="1">
      <c r="A19" s="472">
        <v>9817</v>
      </c>
      <c r="B19" s="472" t="s">
        <v>1106</v>
      </c>
      <c r="C19" s="472" t="s">
        <v>1274</v>
      </c>
      <c r="D19" s="472">
        <v>500593</v>
      </c>
      <c r="E19" s="242">
        <f t="shared" si="4"/>
        <v>610479.26829268283</v>
      </c>
      <c r="F19" s="222">
        <f t="shared" si="5"/>
        <v>27115.563177960823</v>
      </c>
      <c r="G19" s="222">
        <f t="shared" si="6"/>
        <v>16526.221493674166</v>
      </c>
      <c r="H19" s="222">
        <f t="shared" si="7"/>
        <v>7932.5863169635995</v>
      </c>
      <c r="I19" s="222">
        <f t="shared" si="8"/>
        <v>991.57328962044994</v>
      </c>
      <c r="J19" s="222">
        <f t="shared" si="9"/>
        <v>1983.1465792408999</v>
      </c>
      <c r="K19" s="222">
        <f t="shared" si="10"/>
        <v>661048.85974696663</v>
      </c>
      <c r="L19" s="257">
        <f t="shared" si="40"/>
        <v>647510.56436684821</v>
      </c>
      <c r="M19" s="258">
        <f t="shared" si="11"/>
        <v>32810.824649577335</v>
      </c>
      <c r="N19" s="259">
        <f t="shared" si="12"/>
        <v>19997.333339170469</v>
      </c>
      <c r="O19" s="259">
        <f t="shared" si="13"/>
        <v>9598.7200028018251</v>
      </c>
      <c r="P19" s="259">
        <f t="shared" si="14"/>
        <v>1199.8400003502281</v>
      </c>
      <c r="Q19" s="259">
        <f t="shared" si="15"/>
        <v>2399.6800007004563</v>
      </c>
      <c r="R19" s="259">
        <f t="shared" si="16"/>
        <v>128242.89870410021</v>
      </c>
      <c r="S19" s="259">
        <f t="shared" si="17"/>
        <v>799893.33356681874</v>
      </c>
      <c r="T19" s="260">
        <f t="shared" si="41"/>
        <v>783531.39164986263</v>
      </c>
      <c r="U19" s="278">
        <f t="shared" si="18"/>
        <v>37924.006717773547</v>
      </c>
      <c r="V19" s="278">
        <f t="shared" si="19"/>
        <v>27967.556576529161</v>
      </c>
      <c r="W19" s="278">
        <f t="shared" si="20"/>
        <v>13424.427156733998</v>
      </c>
      <c r="X19" s="278">
        <f t="shared" si="21"/>
        <v>1678.0533945917498</v>
      </c>
      <c r="Y19" s="278">
        <f t="shared" si="22"/>
        <v>3356.1067891834996</v>
      </c>
      <c r="Z19" s="279">
        <f t="shared" si="23"/>
        <v>243317.74221580371</v>
      </c>
      <c r="AA19" s="278">
        <f t="shared" si="24"/>
        <v>924547.32484393928</v>
      </c>
      <c r="AB19" s="280">
        <f t="shared" si="42"/>
        <v>908501.55117217754</v>
      </c>
      <c r="AC19" s="281">
        <f t="shared" si="25"/>
        <v>44916.989292560058</v>
      </c>
      <c r="AD19" s="281">
        <f t="shared" si="26"/>
        <v>33124.623372094436</v>
      </c>
      <c r="AE19" s="281">
        <f t="shared" si="27"/>
        <v>15899.819218605329</v>
      </c>
      <c r="AF19" s="281">
        <f t="shared" si="28"/>
        <v>1987.4774023256662</v>
      </c>
      <c r="AG19" s="281">
        <f t="shared" si="29"/>
        <v>3974.9548046513323</v>
      </c>
      <c r="AH19" s="281">
        <f t="shared" si="30"/>
        <v>400807.94280234264</v>
      </c>
      <c r="AI19" s="282">
        <f t="shared" si="31"/>
        <v>1095028.8718047747</v>
      </c>
      <c r="AJ19" s="283">
        <f t="shared" si="43"/>
        <v>1076078.9744108422</v>
      </c>
      <c r="AK19" s="284">
        <f t="shared" si="32"/>
        <v>52497.337058544239</v>
      </c>
      <c r="AL19" s="284">
        <f t="shared" si="33"/>
        <v>38714.850338159471</v>
      </c>
      <c r="AM19" s="284">
        <f t="shared" si="34"/>
        <v>18583.128162316545</v>
      </c>
      <c r="AN19" s="284">
        <f t="shared" si="35"/>
        <v>2322.8910202895681</v>
      </c>
      <c r="AO19" s="284">
        <f t="shared" si="36"/>
        <v>4645.7820405791363</v>
      </c>
      <c r="AP19" s="284">
        <f t="shared" si="37"/>
        <v>571431.1909912338</v>
      </c>
      <c r="AQ19" s="284">
        <f t="shared" si="38"/>
        <v>1279829.7632449411</v>
      </c>
      <c r="AR19" s="285">
        <f t="shared" si="44"/>
        <v>1257636.7065453567</v>
      </c>
      <c r="AS19" s="277">
        <f t="shared" si="39"/>
        <v>535132.69782384147</v>
      </c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</row>
    <row r="20" spans="1:55">
      <c r="A20" s="472">
        <v>9941</v>
      </c>
      <c r="B20" s="472" t="s">
        <v>1364</v>
      </c>
      <c r="C20" s="472" t="s">
        <v>1365</v>
      </c>
      <c r="D20" s="472">
        <v>389990.01</v>
      </c>
      <c r="E20" s="242">
        <f t="shared" si="4"/>
        <v>475597.57317073166</v>
      </c>
      <c r="F20" s="222">
        <f t="shared" si="5"/>
        <v>21124.543800909269</v>
      </c>
      <c r="G20" s="222">
        <f t="shared" si="6"/>
        <v>12874.852995507734</v>
      </c>
      <c r="H20" s="222">
        <f t="shared" si="7"/>
        <v>6179.9294378437125</v>
      </c>
      <c r="I20" s="222">
        <f t="shared" si="8"/>
        <v>772.49117973046407</v>
      </c>
      <c r="J20" s="222">
        <f t="shared" si="9"/>
        <v>1544.9823594609281</v>
      </c>
      <c r="K20" s="222">
        <f t="shared" si="10"/>
        <v>514994.11982030934</v>
      </c>
      <c r="L20" s="257">
        <f t="shared" si="40"/>
        <v>504447.02876894554</v>
      </c>
      <c r="M20" s="258">
        <f t="shared" si="11"/>
        <v>25561.471760885415</v>
      </c>
      <c r="N20" s="259">
        <f t="shared" si="12"/>
        <v>15579.043711990431</v>
      </c>
      <c r="O20" s="259">
        <f t="shared" si="13"/>
        <v>7477.940981755406</v>
      </c>
      <c r="P20" s="259">
        <f t="shared" si="14"/>
        <v>934.74262271942575</v>
      </c>
      <c r="Q20" s="259">
        <f t="shared" si="15"/>
        <v>1869.4852454388515</v>
      </c>
      <c r="R20" s="259">
        <f t="shared" si="16"/>
        <v>99908.407324994623</v>
      </c>
      <c r="S20" s="259">
        <f t="shared" si="17"/>
        <v>623161.74847961718</v>
      </c>
      <c r="T20" s="260">
        <f t="shared" si="41"/>
        <v>610414.87848380592</v>
      </c>
      <c r="U20" s="278">
        <f t="shared" si="18"/>
        <v>29544.927234509018</v>
      </c>
      <c r="V20" s="278">
        <f t="shared" si="19"/>
        <v>21788.294420729366</v>
      </c>
      <c r="W20" s="278">
        <f t="shared" si="20"/>
        <v>10458.381321950095</v>
      </c>
      <c r="X20" s="278">
        <f t="shared" si="21"/>
        <v>1307.2976652437619</v>
      </c>
      <c r="Y20" s="278">
        <f t="shared" si="22"/>
        <v>2614.5953304875238</v>
      </c>
      <c r="Z20" s="279">
        <f t="shared" si="23"/>
        <v>189558.16146034547</v>
      </c>
      <c r="AA20" s="278">
        <f t="shared" si="24"/>
        <v>720274.19572659058</v>
      </c>
      <c r="AB20" s="280">
        <f t="shared" si="42"/>
        <v>707773.63851802377</v>
      </c>
      <c r="AC20" s="281">
        <f t="shared" si="25"/>
        <v>34992.852683468191</v>
      </c>
      <c r="AD20" s="281">
        <f t="shared" si="26"/>
        <v>25805.938557129932</v>
      </c>
      <c r="AE20" s="281">
        <f t="shared" si="27"/>
        <v>12386.850507422367</v>
      </c>
      <c r="AF20" s="281">
        <f t="shared" si="28"/>
        <v>1548.3563134277958</v>
      </c>
      <c r="AG20" s="281">
        <f t="shared" si="29"/>
        <v>3096.7126268555917</v>
      </c>
      <c r="AH20" s="281">
        <f t="shared" si="30"/>
        <v>312251.85654127219</v>
      </c>
      <c r="AI20" s="282">
        <f t="shared" si="31"/>
        <v>853088.87792165065</v>
      </c>
      <c r="AJ20" s="283">
        <f t="shared" si="43"/>
        <v>838325.84552974999</v>
      </c>
      <c r="AK20" s="284">
        <f t="shared" si="32"/>
        <v>40898.368543777164</v>
      </c>
      <c r="AL20" s="284">
        <f t="shared" si="33"/>
        <v>30161.038749098203</v>
      </c>
      <c r="AM20" s="284">
        <f t="shared" si="34"/>
        <v>14477.298599567137</v>
      </c>
      <c r="AN20" s="284">
        <f t="shared" si="35"/>
        <v>1809.6623249458921</v>
      </c>
      <c r="AO20" s="284">
        <f t="shared" si="36"/>
        <v>3619.3246498917842</v>
      </c>
      <c r="AP20" s="284">
        <f t="shared" si="37"/>
        <v>445176.93193668948</v>
      </c>
      <c r="AQ20" s="284">
        <f t="shared" si="38"/>
        <v>997059.13220159349</v>
      </c>
      <c r="AR20" s="285">
        <f t="shared" si="44"/>
        <v>979769.49690065719</v>
      </c>
      <c r="AS20" s="277">
        <f t="shared" si="39"/>
        <v>416898.37088342611</v>
      </c>
      <c r="AT20" s="108"/>
      <c r="AU20" s="108"/>
      <c r="AV20" s="108"/>
      <c r="AW20" s="108"/>
      <c r="AX20" s="108"/>
      <c r="AY20" s="108"/>
    </row>
    <row r="21" spans="1:55">
      <c r="A21" s="472">
        <v>9944</v>
      </c>
      <c r="B21" s="472" t="s">
        <v>1360</v>
      </c>
      <c r="C21" s="472" t="s">
        <v>1518</v>
      </c>
      <c r="D21" s="472">
        <v>373306.5</v>
      </c>
      <c r="E21" s="242">
        <f t="shared" si="4"/>
        <v>455251.82926829264</v>
      </c>
      <c r="F21" s="222">
        <f t="shared" si="5"/>
        <v>20220.850042836064</v>
      </c>
      <c r="G21" s="222">
        <f t="shared" si="6"/>
        <v>12324.075454567435</v>
      </c>
      <c r="H21" s="222">
        <f t="shared" si="7"/>
        <v>5915.5562181923688</v>
      </c>
      <c r="I21" s="222">
        <f t="shared" si="8"/>
        <v>739.4445272740461</v>
      </c>
      <c r="J21" s="222">
        <f t="shared" si="9"/>
        <v>1478.8890545480922</v>
      </c>
      <c r="K21" s="222">
        <f t="shared" si="10"/>
        <v>492963.01818269736</v>
      </c>
      <c r="L21" s="257">
        <f t="shared" si="40"/>
        <v>482867.12458386918</v>
      </c>
      <c r="M21" s="258">
        <f t="shared" si="11"/>
        <v>24467.969212608732</v>
      </c>
      <c r="N21" s="259">
        <f t="shared" si="12"/>
        <v>14912.582713260155</v>
      </c>
      <c r="O21" s="259">
        <f t="shared" si="13"/>
        <v>7158.0397023648748</v>
      </c>
      <c r="P21" s="259">
        <f t="shared" si="14"/>
        <v>894.75496279560934</v>
      </c>
      <c r="Q21" s="259">
        <f t="shared" si="15"/>
        <v>1789.5099255912187</v>
      </c>
      <c r="R21" s="259">
        <f t="shared" si="16"/>
        <v>95634.392940137375</v>
      </c>
      <c r="S21" s="259">
        <f t="shared" si="17"/>
        <v>596503.30853040621</v>
      </c>
      <c r="T21" s="260">
        <f t="shared" si="41"/>
        <v>584301.74104899482</v>
      </c>
      <c r="U21" s="278">
        <f t="shared" si="18"/>
        <v>28281.015143616733</v>
      </c>
      <c r="V21" s="278">
        <f t="shared" si="19"/>
        <v>20856.205858124435</v>
      </c>
      <c r="W21" s="278">
        <f t="shared" si="20"/>
        <v>10010.978811899728</v>
      </c>
      <c r="X21" s="278">
        <f t="shared" si="21"/>
        <v>1251.3723514874659</v>
      </c>
      <c r="Y21" s="278">
        <f t="shared" si="22"/>
        <v>2502.7447029749319</v>
      </c>
      <c r="Z21" s="279">
        <f t="shared" si="23"/>
        <v>181448.99096568258</v>
      </c>
      <c r="AA21" s="278">
        <f t="shared" si="24"/>
        <v>689461.35068179946</v>
      </c>
      <c r="AB21" s="280">
        <f t="shared" si="42"/>
        <v>677495.55889246659</v>
      </c>
      <c r="AC21" s="281">
        <f t="shared" si="25"/>
        <v>33495.88201062155</v>
      </c>
      <c r="AD21" s="281">
        <f t="shared" si="26"/>
        <v>24701.977883939195</v>
      </c>
      <c r="AE21" s="281">
        <f t="shared" si="27"/>
        <v>11856.949384290814</v>
      </c>
      <c r="AF21" s="281">
        <f t="shared" si="28"/>
        <v>1482.1186730363518</v>
      </c>
      <c r="AG21" s="281">
        <f t="shared" si="29"/>
        <v>2964.2373460727035</v>
      </c>
      <c r="AH21" s="281">
        <f t="shared" si="30"/>
        <v>298893.93239566422</v>
      </c>
      <c r="AI21" s="282">
        <f t="shared" si="31"/>
        <v>816594.31021286594</v>
      </c>
      <c r="AJ21" s="283">
        <f t="shared" si="43"/>
        <v>802462.83040494192</v>
      </c>
      <c r="AK21" s="284">
        <f t="shared" si="32"/>
        <v>39148.763879330007</v>
      </c>
      <c r="AL21" s="284">
        <f t="shared" si="33"/>
        <v>28870.769822514754</v>
      </c>
      <c r="AM21" s="284">
        <f t="shared" si="34"/>
        <v>13857.969514807082</v>
      </c>
      <c r="AN21" s="284">
        <f t="shared" si="35"/>
        <v>1732.2461893508853</v>
      </c>
      <c r="AO21" s="284">
        <f t="shared" si="36"/>
        <v>3464.4923787017706</v>
      </c>
      <c r="AP21" s="284">
        <f t="shared" si="37"/>
        <v>426132.56258031778</v>
      </c>
      <c r="AQ21" s="284">
        <f t="shared" si="38"/>
        <v>954405.61396742996</v>
      </c>
      <c r="AR21" s="285">
        <f t="shared" si="44"/>
        <v>937855.61762144929</v>
      </c>
      <c r="AS21" s="277">
        <f t="shared" si="39"/>
        <v>399063.73932551173</v>
      </c>
      <c r="AT21" s="108"/>
      <c r="AU21" s="108"/>
      <c r="AV21" s="108"/>
      <c r="AW21" s="108"/>
      <c r="AX21" s="108"/>
      <c r="AY21" s="108"/>
    </row>
    <row r="22" spans="1:55">
      <c r="A22" s="472">
        <v>9946</v>
      </c>
      <c r="B22" s="472" t="s">
        <v>1496</v>
      </c>
      <c r="C22" s="472" t="s">
        <v>1497</v>
      </c>
      <c r="D22" s="472">
        <v>334183.5</v>
      </c>
      <c r="E22" s="339">
        <f t="shared" si="4"/>
        <v>407540.85365853657</v>
      </c>
      <c r="F22" s="222">
        <f t="shared" si="5"/>
        <v>18101.679023242577</v>
      </c>
      <c r="G22" s="222">
        <f t="shared" si="6"/>
        <v>11032.496540165885</v>
      </c>
      <c r="H22" s="222">
        <f t="shared" si="7"/>
        <v>5295.5983392796252</v>
      </c>
      <c r="I22" s="222">
        <f t="shared" si="8"/>
        <v>661.94979240995315</v>
      </c>
      <c r="J22" s="222">
        <f t="shared" si="9"/>
        <v>1323.8995848199063</v>
      </c>
      <c r="K22" s="222">
        <f t="shared" si="10"/>
        <v>441299.86160663539</v>
      </c>
      <c r="L22" s="257">
        <f t="shared" si="40"/>
        <v>432262.03060587868</v>
      </c>
      <c r="M22" s="258">
        <f t="shared" si="11"/>
        <v>21903.694656701209</v>
      </c>
      <c r="N22" s="259">
        <f t="shared" si="12"/>
        <v>13349.724918148426</v>
      </c>
      <c r="O22" s="259">
        <f t="shared" si="13"/>
        <v>6407.8679607112445</v>
      </c>
      <c r="P22" s="259">
        <f t="shared" si="14"/>
        <v>800.98349508890556</v>
      </c>
      <c r="Q22" s="259">
        <f t="shared" si="15"/>
        <v>1601.9669901778111</v>
      </c>
      <c r="R22" s="259">
        <f t="shared" si="16"/>
        <v>85611.785900085844</v>
      </c>
      <c r="S22" s="259">
        <f t="shared" si="17"/>
        <v>533988.996725937</v>
      </c>
      <c r="T22" s="260">
        <f t="shared" si="41"/>
        <v>523066.16916621267</v>
      </c>
      <c r="U22" s="278">
        <f t="shared" si="18"/>
        <v>25317.128483556655</v>
      </c>
      <c r="V22" s="278">
        <f t="shared" si="19"/>
        <v>18670.448734186324</v>
      </c>
      <c r="W22" s="278">
        <f t="shared" si="20"/>
        <v>8961.8153924094349</v>
      </c>
      <c r="X22" s="278">
        <f t="shared" si="21"/>
        <v>1120.2269240511794</v>
      </c>
      <c r="Y22" s="278">
        <f t="shared" si="22"/>
        <v>2240.4538481023587</v>
      </c>
      <c r="Z22" s="279">
        <f t="shared" si="23"/>
        <v>162432.90398742101</v>
      </c>
      <c r="AA22" s="278">
        <f t="shared" si="24"/>
        <v>617204.91683260573</v>
      </c>
      <c r="AB22" s="280">
        <f t="shared" si="42"/>
        <v>606493.15537002601</v>
      </c>
      <c r="AC22" s="281">
        <f t="shared" si="25"/>
        <v>29985.470614351871</v>
      </c>
      <c r="AD22" s="281">
        <f t="shared" si="26"/>
        <v>22113.178919138547</v>
      </c>
      <c r="AE22" s="281">
        <f t="shared" si="27"/>
        <v>10614.325881186503</v>
      </c>
      <c r="AF22" s="281">
        <f t="shared" si="28"/>
        <v>1326.7907351483129</v>
      </c>
      <c r="AG22" s="281">
        <f t="shared" si="29"/>
        <v>2653.5814702966259</v>
      </c>
      <c r="AH22" s="281">
        <f t="shared" si="30"/>
        <v>267569.46492157644</v>
      </c>
      <c r="AI22" s="282">
        <f t="shared" si="31"/>
        <v>731014.17914507596</v>
      </c>
      <c r="AJ22" s="283">
        <f t="shared" si="43"/>
        <v>718363.69654594804</v>
      </c>
      <c r="AK22" s="284">
        <f t="shared" si="32"/>
        <v>35045.923212877569</v>
      </c>
      <c r="AL22" s="284">
        <f t="shared" si="33"/>
        <v>25845.076115691423</v>
      </c>
      <c r="AM22" s="284">
        <f t="shared" si="34"/>
        <v>12405.636535531883</v>
      </c>
      <c r="AN22" s="284">
        <f t="shared" si="35"/>
        <v>1550.7045669414854</v>
      </c>
      <c r="AO22" s="284">
        <f t="shared" si="36"/>
        <v>3101.4091338829708</v>
      </c>
      <c r="AP22" s="284">
        <f t="shared" si="37"/>
        <v>381473.32346760546</v>
      </c>
      <c r="AQ22" s="284">
        <f t="shared" si="38"/>
        <v>854382.68151046033</v>
      </c>
      <c r="AR22" s="285">
        <f t="shared" si="44"/>
        <v>839567.14600843447</v>
      </c>
      <c r="AS22" s="277">
        <f t="shared" si="39"/>
        <v>357241.34760816419</v>
      </c>
      <c r="AT22" s="108"/>
      <c r="AU22" s="108"/>
      <c r="AV22" s="108"/>
      <c r="AW22" s="108"/>
      <c r="AX22" s="108"/>
      <c r="AY22" s="108"/>
    </row>
    <row r="23" spans="1:55">
      <c r="A23" s="472">
        <v>8749</v>
      </c>
      <c r="B23" s="472" t="s">
        <v>990</v>
      </c>
      <c r="C23" s="472" t="s">
        <v>1089</v>
      </c>
      <c r="D23" s="472">
        <v>229990</v>
      </c>
      <c r="E23" s="242">
        <f t="shared" si="4"/>
        <v>280475.60975609755</v>
      </c>
      <c r="F23" s="222">
        <f t="shared" si="5"/>
        <v>12457.841750282585</v>
      </c>
      <c r="G23" s="222">
        <f t="shared" si="6"/>
        <v>7592.7263891626972</v>
      </c>
      <c r="H23" s="222">
        <f t="shared" si="7"/>
        <v>3644.5086667980945</v>
      </c>
      <c r="I23" s="222">
        <f t="shared" si="8"/>
        <v>455.56358334976181</v>
      </c>
      <c r="J23" s="222">
        <f t="shared" si="9"/>
        <v>911.12716669952363</v>
      </c>
      <c r="K23" s="222">
        <f t="shared" si="10"/>
        <v>303709.05556650786</v>
      </c>
      <c r="L23" s="257">
        <f t="shared" si="40"/>
        <v>297489.08733987773</v>
      </c>
      <c r="M23" s="258">
        <f t="shared" si="11"/>
        <v>15074.444830743323</v>
      </c>
      <c r="N23" s="259">
        <f t="shared" si="12"/>
        <v>9187.4770415803196</v>
      </c>
      <c r="O23" s="259">
        <f t="shared" si="13"/>
        <v>4409.9889799585526</v>
      </c>
      <c r="P23" s="259">
        <f t="shared" si="14"/>
        <v>551.24862249481907</v>
      </c>
      <c r="Q23" s="259">
        <f t="shared" si="15"/>
        <v>1102.4972449896381</v>
      </c>
      <c r="R23" s="259">
        <f t="shared" si="16"/>
        <v>58919.290267654578</v>
      </c>
      <c r="S23" s="259">
        <f t="shared" si="17"/>
        <v>367499.08166321274</v>
      </c>
      <c r="T23" s="260">
        <f t="shared" si="41"/>
        <v>359981.83107944363</v>
      </c>
      <c r="U23" s="278">
        <f t="shared" si="18"/>
        <v>17423.620196488442</v>
      </c>
      <c r="V23" s="278">
        <f t="shared" si="19"/>
        <v>12849.277431038674</v>
      </c>
      <c r="W23" s="278">
        <f t="shared" si="20"/>
        <v>6167.6531668985635</v>
      </c>
      <c r="X23" s="278">
        <f t="shared" si="21"/>
        <v>770.95664586232044</v>
      </c>
      <c r="Y23" s="278">
        <f t="shared" si="22"/>
        <v>1541.9132917246409</v>
      </c>
      <c r="Z23" s="279">
        <f t="shared" si="23"/>
        <v>111788.71365003647</v>
      </c>
      <c r="AA23" s="278">
        <f t="shared" si="24"/>
        <v>424769.50185251818</v>
      </c>
      <c r="AB23" s="280">
        <f t="shared" si="42"/>
        <v>417397.51006124564</v>
      </c>
      <c r="AC23" s="281">
        <f t="shared" si="25"/>
        <v>20636.441914680967</v>
      </c>
      <c r="AD23" s="281">
        <f t="shared" si="26"/>
        <v>15218.614981328146</v>
      </c>
      <c r="AE23" s="281">
        <f t="shared" si="27"/>
        <v>7304.9351910375099</v>
      </c>
      <c r="AF23" s="281">
        <f t="shared" si="28"/>
        <v>913.11689887968873</v>
      </c>
      <c r="AG23" s="281">
        <f t="shared" si="29"/>
        <v>1826.2337977593775</v>
      </c>
      <c r="AH23" s="281">
        <f t="shared" si="30"/>
        <v>184145.24127407058</v>
      </c>
      <c r="AI23" s="282">
        <f t="shared" si="31"/>
        <v>503094.71012655029</v>
      </c>
      <c r="AJ23" s="283">
        <f t="shared" si="43"/>
        <v>494388.461933646</v>
      </c>
      <c r="AK23" s="284">
        <f t="shared" si="32"/>
        <v>24119.119824077825</v>
      </c>
      <c r="AL23" s="284">
        <f t="shared" si="33"/>
        <v>17786.961522181286</v>
      </c>
      <c r="AM23" s="284">
        <f t="shared" si="34"/>
        <v>8537.7415306470175</v>
      </c>
      <c r="AN23" s="284">
        <f t="shared" si="35"/>
        <v>1067.2176913308772</v>
      </c>
      <c r="AO23" s="284">
        <f t="shared" si="36"/>
        <v>2134.4353826617544</v>
      </c>
      <c r="AP23" s="284">
        <f t="shared" si="37"/>
        <v>262535.55206739577</v>
      </c>
      <c r="AQ23" s="284">
        <f t="shared" si="38"/>
        <v>587998.72800599295</v>
      </c>
      <c r="AR23" s="285">
        <f t="shared" si="44"/>
        <v>577802.45856087992</v>
      </c>
      <c r="AS23" s="277">
        <f t="shared" si="39"/>
        <v>245858.74986766756</v>
      </c>
      <c r="AT23" s="108"/>
      <c r="AU23" s="108"/>
      <c r="AV23" s="108"/>
      <c r="AW23" s="108"/>
      <c r="AX23" s="108"/>
      <c r="AY23" s="108"/>
    </row>
    <row r="24" spans="1:55">
      <c r="A24" s="472">
        <v>2829</v>
      </c>
      <c r="B24" s="472" t="s">
        <v>4</v>
      </c>
      <c r="C24" s="472" t="s">
        <v>5</v>
      </c>
      <c r="D24" s="478">
        <v>464600</v>
      </c>
      <c r="E24" s="255">
        <f t="shared" si="4"/>
        <v>566585.36585365853</v>
      </c>
      <c r="F24" s="256">
        <f t="shared" si="5"/>
        <v>25165.934506636331</v>
      </c>
      <c r="G24" s="256">
        <f t="shared" si="6"/>
        <v>15337.97417455102</v>
      </c>
      <c r="H24" s="256">
        <f t="shared" si="7"/>
        <v>7362.2276037844895</v>
      </c>
      <c r="I24" s="256">
        <f t="shared" si="8"/>
        <v>920.27845047306118</v>
      </c>
      <c r="J24" s="256">
        <f t="shared" si="9"/>
        <v>1840.5569009461224</v>
      </c>
      <c r="K24" s="256">
        <f t="shared" si="10"/>
        <v>613518.96698204079</v>
      </c>
      <c r="L24" s="257">
        <f t="shared" si="40"/>
        <v>600954.08486502548</v>
      </c>
      <c r="M24" s="258">
        <f t="shared" si="11"/>
        <v>30451.702545168697</v>
      </c>
      <c r="N24" s="259">
        <f t="shared" si="12"/>
        <v>18559.51055923395</v>
      </c>
      <c r="O24" s="259">
        <f t="shared" si="13"/>
        <v>8908.5650684322954</v>
      </c>
      <c r="P24" s="259">
        <f t="shared" si="14"/>
        <v>1113.5706335540369</v>
      </c>
      <c r="Q24" s="259">
        <f t="shared" si="15"/>
        <v>2227.1412671080739</v>
      </c>
      <c r="R24" s="259">
        <f t="shared" si="16"/>
        <v>119022.14121636732</v>
      </c>
      <c r="S24" s="259">
        <f t="shared" si="17"/>
        <v>742380.42236935801</v>
      </c>
      <c r="T24" s="260">
        <f t="shared" si="41"/>
        <v>727194.91595073487</v>
      </c>
      <c r="U24" s="278">
        <f t="shared" si="18"/>
        <v>35197.243111824559</v>
      </c>
      <c r="V24" s="278">
        <f t="shared" si="19"/>
        <v>25956.668961522537</v>
      </c>
      <c r="W24" s="278">
        <f t="shared" si="20"/>
        <v>12459.201101530818</v>
      </c>
      <c r="X24" s="278">
        <f t="shared" si="21"/>
        <v>1557.4001376913523</v>
      </c>
      <c r="Y24" s="278">
        <f t="shared" si="22"/>
        <v>3114.8002753827045</v>
      </c>
      <c r="Z24" s="279">
        <f t="shared" si="23"/>
        <v>225823.01996524609</v>
      </c>
      <c r="AA24" s="278">
        <f t="shared" si="24"/>
        <v>858071.70120735664</v>
      </c>
      <c r="AB24" s="280">
        <f t="shared" si="42"/>
        <v>843179.63030764274</v>
      </c>
      <c r="AC24" s="281">
        <f t="shared" si="25"/>
        <v>41687.42516440183</v>
      </c>
      <c r="AD24" s="281">
        <f t="shared" si="26"/>
        <v>30742.93891180076</v>
      </c>
      <c r="AE24" s="281">
        <f t="shared" si="27"/>
        <v>14756.610677664365</v>
      </c>
      <c r="AF24" s="281">
        <f t="shared" si="28"/>
        <v>1844.5763347080456</v>
      </c>
      <c r="AG24" s="281">
        <f t="shared" si="29"/>
        <v>3689.1526694160912</v>
      </c>
      <c r="AH24" s="281">
        <f t="shared" si="30"/>
        <v>371989.56083278923</v>
      </c>
      <c r="AI24" s="282">
        <f t="shared" si="31"/>
        <v>1016295.5012165541</v>
      </c>
      <c r="AJ24" s="283">
        <f t="shared" si="43"/>
        <v>998708.11519793002</v>
      </c>
      <c r="AK24" s="284">
        <f t="shared" si="32"/>
        <v>48722.740424655676</v>
      </c>
      <c r="AL24" s="284">
        <f t="shared" si="33"/>
        <v>35931.224501958466</v>
      </c>
      <c r="AM24" s="284">
        <f t="shared" si="34"/>
        <v>17246.987760940065</v>
      </c>
      <c r="AN24" s="284">
        <f t="shared" si="35"/>
        <v>2155.8734701175081</v>
      </c>
      <c r="AO24" s="284">
        <f t="shared" si="36"/>
        <v>4311.7469402350162</v>
      </c>
      <c r="AP24" s="284">
        <f t="shared" si="37"/>
        <v>530344.87364890694</v>
      </c>
      <c r="AQ24" s="284">
        <f t="shared" si="38"/>
        <v>1187809.074444908</v>
      </c>
      <c r="AR24" s="285">
        <f t="shared" si="44"/>
        <v>1167211.7146283961</v>
      </c>
      <c r="AS24" s="277">
        <f t="shared" si="39"/>
        <v>496656.26848349214</v>
      </c>
      <c r="AT24" s="186"/>
      <c r="AU24" s="186"/>
      <c r="AV24" s="186"/>
      <c r="AW24" s="186"/>
      <c r="AX24" s="186"/>
      <c r="AY24" s="186"/>
      <c r="AZ24" s="186"/>
      <c r="BA24" s="186"/>
      <c r="BB24" s="186"/>
      <c r="BC24" s="186"/>
    </row>
    <row r="25" spans="1:55">
      <c r="A25" s="472">
        <v>9948</v>
      </c>
      <c r="B25" s="472" t="s">
        <v>1513</v>
      </c>
      <c r="C25" s="472" t="s">
        <v>1512</v>
      </c>
      <c r="D25" s="472">
        <v>279240</v>
      </c>
      <c r="E25" s="242">
        <f t="shared" si="4"/>
        <v>340536.58536585362</v>
      </c>
      <c r="F25" s="222">
        <f t="shared" si="5"/>
        <v>15125.56080850867</v>
      </c>
      <c r="G25" s="222">
        <f t="shared" si="6"/>
        <v>9218.6308835592481</v>
      </c>
      <c r="H25" s="222">
        <f t="shared" si="7"/>
        <v>4424.9428241084388</v>
      </c>
      <c r="I25" s="222">
        <f t="shared" si="8"/>
        <v>553.11785301355485</v>
      </c>
      <c r="J25" s="222">
        <f t="shared" si="9"/>
        <v>1106.2357060271097</v>
      </c>
      <c r="K25" s="222">
        <f t="shared" si="10"/>
        <v>368745.23534236988</v>
      </c>
      <c r="L25" s="257">
        <f t="shared" si="40"/>
        <v>361193.32470449782</v>
      </c>
      <c r="M25" s="258">
        <f t="shared" si="11"/>
        <v>18302.482605925328</v>
      </c>
      <c r="N25" s="259">
        <f t="shared" si="12"/>
        <v>11154.881034353182</v>
      </c>
      <c r="O25" s="259">
        <f t="shared" si="13"/>
        <v>5354.3428964895274</v>
      </c>
      <c r="P25" s="259">
        <f t="shared" si="14"/>
        <v>669.29286206119093</v>
      </c>
      <c r="Q25" s="259">
        <f t="shared" si="15"/>
        <v>1338.5857241223819</v>
      </c>
      <c r="R25" s="259">
        <f t="shared" si="16"/>
        <v>71536.252073306954</v>
      </c>
      <c r="S25" s="259">
        <f t="shared" si="17"/>
        <v>446195.24137412728</v>
      </c>
      <c r="T25" s="260">
        <f t="shared" si="41"/>
        <v>437068.24866569781</v>
      </c>
      <c r="U25" s="278">
        <f t="shared" si="18"/>
        <v>21154.709785936051</v>
      </c>
      <c r="V25" s="278">
        <f t="shared" si="19"/>
        <v>15600.818426206526</v>
      </c>
      <c r="W25" s="278">
        <f t="shared" si="20"/>
        <v>7488.3928445791325</v>
      </c>
      <c r="X25" s="278">
        <f t="shared" si="21"/>
        <v>936.04910557239157</v>
      </c>
      <c r="Y25" s="278">
        <f t="shared" si="22"/>
        <v>1872.0982111447831</v>
      </c>
      <c r="Z25" s="279">
        <f t="shared" si="23"/>
        <v>135727.12030799678</v>
      </c>
      <c r="AA25" s="278">
        <f t="shared" si="24"/>
        <v>515729.53475062898</v>
      </c>
      <c r="AB25" s="280">
        <f t="shared" si="42"/>
        <v>506778.9065155104</v>
      </c>
      <c r="AC25" s="281">
        <f t="shared" si="25"/>
        <v>25055.524328255629</v>
      </c>
      <c r="AD25" s="281">
        <f t="shared" si="26"/>
        <v>18477.525315822735</v>
      </c>
      <c r="AE25" s="281">
        <f t="shared" si="27"/>
        <v>8869.2121515949129</v>
      </c>
      <c r="AF25" s="281">
        <f t="shared" si="28"/>
        <v>1108.6515189493641</v>
      </c>
      <c r="AG25" s="281">
        <f t="shared" si="29"/>
        <v>2217.3030378987282</v>
      </c>
      <c r="AH25" s="281">
        <f t="shared" si="30"/>
        <v>223578.05632145511</v>
      </c>
      <c r="AI25" s="282">
        <f t="shared" si="31"/>
        <v>610827.28316769376</v>
      </c>
      <c r="AJ25" s="283">
        <f t="shared" si="43"/>
        <v>600256.681205058</v>
      </c>
      <c r="AK25" s="284">
        <f t="shared" si="32"/>
        <v>29283.981997806393</v>
      </c>
      <c r="AL25" s="284">
        <f t="shared" si="33"/>
        <v>21595.856930535687</v>
      </c>
      <c r="AM25" s="284">
        <f t="shared" si="34"/>
        <v>10366.01132665713</v>
      </c>
      <c r="AN25" s="284">
        <f t="shared" si="35"/>
        <v>1295.7514158321412</v>
      </c>
      <c r="AO25" s="284">
        <f t="shared" si="36"/>
        <v>2591.5028316642824</v>
      </c>
      <c r="AP25" s="284">
        <f t="shared" si="37"/>
        <v>318754.84829470672</v>
      </c>
      <c r="AQ25" s="284">
        <f t="shared" si="38"/>
        <v>713912.62580283266</v>
      </c>
      <c r="AR25" s="285">
        <f t="shared" si="44"/>
        <v>701532.92981668818</v>
      </c>
      <c r="AS25" s="277">
        <f t="shared" si="39"/>
        <v>298506.87992107257</v>
      </c>
      <c r="AT25" s="108"/>
      <c r="AU25" s="108"/>
      <c r="AV25" s="108"/>
      <c r="AW25" s="108"/>
      <c r="AX25" s="108"/>
      <c r="AY25" s="108"/>
    </row>
    <row r="26" spans="1:55">
      <c r="A26" s="472">
        <v>9889</v>
      </c>
      <c r="B26" s="472" t="s">
        <v>1328</v>
      </c>
      <c r="C26" s="472" t="s">
        <v>1501</v>
      </c>
      <c r="D26" s="481">
        <v>1165198</v>
      </c>
      <c r="E26" s="242">
        <f t="shared" si="4"/>
        <v>1420973.1707317072</v>
      </c>
      <c r="F26" s="222">
        <f t="shared" si="5"/>
        <v>63115.145405216608</v>
      </c>
      <c r="G26" s="222">
        <f t="shared" si="6"/>
        <v>38467.018579936499</v>
      </c>
      <c r="H26" s="222">
        <f t="shared" si="7"/>
        <v>18464.16891836952</v>
      </c>
      <c r="I26" s="222">
        <f t="shared" si="8"/>
        <v>2308.02111479619</v>
      </c>
      <c r="J26" s="222">
        <f t="shared" si="9"/>
        <v>4616.04222959238</v>
      </c>
      <c r="K26" s="222">
        <f t="shared" si="10"/>
        <v>1538680.74319746</v>
      </c>
      <c r="L26" s="257">
        <f t="shared" si="40"/>
        <v>1507168.5272848858</v>
      </c>
      <c r="M26" s="258">
        <f t="shared" si="11"/>
        <v>76371.637757695818</v>
      </c>
      <c r="N26" s="259">
        <f t="shared" si="12"/>
        <v>46546.501473521916</v>
      </c>
      <c r="O26" s="259">
        <f t="shared" si="13"/>
        <v>22342.320707290517</v>
      </c>
      <c r="P26" s="259">
        <f t="shared" si="14"/>
        <v>2792.7900884113146</v>
      </c>
      <c r="Q26" s="259">
        <f t="shared" si="15"/>
        <v>5585.5801768226293</v>
      </c>
      <c r="R26" s="259">
        <f t="shared" si="16"/>
        <v>298502.71394969604</v>
      </c>
      <c r="S26" s="259">
        <f t="shared" si="17"/>
        <v>1861860.0589408765</v>
      </c>
      <c r="T26" s="260">
        <f t="shared" si="41"/>
        <v>1823775.4233232122</v>
      </c>
      <c r="U26" s="278">
        <f t="shared" si="18"/>
        <v>88273.261470968049</v>
      </c>
      <c r="V26" s="278">
        <f t="shared" si="19"/>
        <v>65098.275421067876</v>
      </c>
      <c r="W26" s="278">
        <f t="shared" si="20"/>
        <v>31247.172202112582</v>
      </c>
      <c r="X26" s="278">
        <f t="shared" si="21"/>
        <v>3905.8965252640728</v>
      </c>
      <c r="Y26" s="278">
        <f t="shared" si="22"/>
        <v>7811.7930505281456</v>
      </c>
      <c r="Z26" s="279">
        <f t="shared" si="23"/>
        <v>566354.99616329058</v>
      </c>
      <c r="AA26" s="278">
        <f t="shared" si="24"/>
        <v>2152009.1048286902</v>
      </c>
      <c r="AB26" s="280">
        <f t="shared" si="42"/>
        <v>2114660.3936186065</v>
      </c>
      <c r="AC26" s="281">
        <f t="shared" si="25"/>
        <v>104550.37543415988</v>
      </c>
      <c r="AD26" s="281">
        <f t="shared" si="26"/>
        <v>77102.046780353892</v>
      </c>
      <c r="AE26" s="281">
        <f t="shared" si="27"/>
        <v>37008.982454569872</v>
      </c>
      <c r="AF26" s="281">
        <f t="shared" si="28"/>
        <v>4626.122806821234</v>
      </c>
      <c r="AG26" s="281">
        <f t="shared" si="29"/>
        <v>9252.245613642468</v>
      </c>
      <c r="AH26" s="281">
        <f t="shared" si="30"/>
        <v>932934.76604228222</v>
      </c>
      <c r="AI26" s="282">
        <f t="shared" si="31"/>
        <v>2548827.992738972</v>
      </c>
      <c r="AJ26" s="283">
        <f t="shared" si="43"/>
        <v>2504719.5402763616</v>
      </c>
      <c r="AK26" s="284">
        <f t="shared" si="32"/>
        <v>122194.66142343509</v>
      </c>
      <c r="AL26" s="284">
        <f t="shared" si="33"/>
        <v>90114.057096928518</v>
      </c>
      <c r="AM26" s="284">
        <f t="shared" si="34"/>
        <v>43254.74740652569</v>
      </c>
      <c r="AN26" s="284">
        <f t="shared" si="35"/>
        <v>5406.8434258157113</v>
      </c>
      <c r="AO26" s="284">
        <f t="shared" si="36"/>
        <v>10813.686851631423</v>
      </c>
      <c r="AP26" s="284">
        <f t="shared" si="37"/>
        <v>1330083.4827506649</v>
      </c>
      <c r="AQ26" s="284">
        <f t="shared" si="38"/>
        <v>2978977.0941133397</v>
      </c>
      <c r="AR26" s="285">
        <f t="shared" si="44"/>
        <v>2927319.7491639643</v>
      </c>
      <c r="AS26" s="277">
        <f t="shared" si="39"/>
        <v>1245593.824202385</v>
      </c>
      <c r="AT26" s="108"/>
      <c r="AU26" s="108"/>
      <c r="AV26" s="108"/>
      <c r="AW26" s="108"/>
      <c r="AX26" s="108"/>
      <c r="AY26" s="108"/>
    </row>
    <row r="27" spans="1:55">
      <c r="A27" s="472">
        <v>9496</v>
      </c>
      <c r="B27" s="472" t="s">
        <v>70</v>
      </c>
      <c r="C27" s="472" t="s">
        <v>71</v>
      </c>
      <c r="D27" s="472">
        <v>13907.72</v>
      </c>
      <c r="E27" s="242">
        <f t="shared" si="4"/>
        <v>16960.634146341461</v>
      </c>
      <c r="F27" s="222">
        <f t="shared" si="5"/>
        <v>753.3378619385195</v>
      </c>
      <c r="G27" s="222">
        <f t="shared" si="6"/>
        <v>459.13958283875741</v>
      </c>
      <c r="H27" s="222">
        <f t="shared" si="7"/>
        <v>220.38699976260355</v>
      </c>
      <c r="I27" s="222">
        <f t="shared" si="8"/>
        <v>27.548374970325444</v>
      </c>
      <c r="J27" s="222">
        <f t="shared" si="9"/>
        <v>55.096749940650888</v>
      </c>
      <c r="K27" s="222">
        <f t="shared" si="10"/>
        <v>18365.583313550294</v>
      </c>
      <c r="L27" s="257">
        <f t="shared" si="40"/>
        <v>17989.455757983236</v>
      </c>
      <c r="M27" s="258">
        <f t="shared" si="11"/>
        <v>911.56640663257326</v>
      </c>
      <c r="N27" s="259">
        <f t="shared" si="12"/>
        <v>555.57571286024358</v>
      </c>
      <c r="O27" s="259">
        <f t="shared" si="13"/>
        <v>266.67634217291692</v>
      </c>
      <c r="P27" s="259">
        <f t="shared" si="14"/>
        <v>33.334542771614615</v>
      </c>
      <c r="Q27" s="259">
        <f t="shared" si="15"/>
        <v>66.66908554322923</v>
      </c>
      <c r="R27" s="259">
        <f t="shared" si="16"/>
        <v>3562.9070465727418</v>
      </c>
      <c r="S27" s="259">
        <f t="shared" si="17"/>
        <v>22223.028514409743</v>
      </c>
      <c r="T27" s="260">
        <f t="shared" si="41"/>
        <v>21768.453027262924</v>
      </c>
      <c r="U27" s="278">
        <f t="shared" si="18"/>
        <v>1053.6233361411637</v>
      </c>
      <c r="V27" s="278">
        <f t="shared" si="19"/>
        <v>777.00835998610887</v>
      </c>
      <c r="W27" s="278">
        <f t="shared" si="20"/>
        <v>372.96401279333224</v>
      </c>
      <c r="X27" s="278">
        <f t="shared" si="21"/>
        <v>46.620501599166531</v>
      </c>
      <c r="Y27" s="278">
        <f t="shared" si="22"/>
        <v>93.241003198333061</v>
      </c>
      <c r="Z27" s="279">
        <f t="shared" si="23"/>
        <v>6759.9727318791474</v>
      </c>
      <c r="AA27" s="278">
        <f t="shared" si="24"/>
        <v>25686.226776400294</v>
      </c>
      <c r="AB27" s="280">
        <f t="shared" si="42"/>
        <v>25240.43523035344</v>
      </c>
      <c r="AC27" s="281">
        <f t="shared" si="25"/>
        <v>1247.9058043638711</v>
      </c>
      <c r="AD27" s="281">
        <f t="shared" si="26"/>
        <v>920.28451649253032</v>
      </c>
      <c r="AE27" s="281">
        <f t="shared" si="27"/>
        <v>441.73656791641457</v>
      </c>
      <c r="AF27" s="281">
        <f t="shared" si="28"/>
        <v>55.217070989551821</v>
      </c>
      <c r="AG27" s="281">
        <f t="shared" si="29"/>
        <v>110.43414197910364</v>
      </c>
      <c r="AH27" s="281">
        <f t="shared" si="30"/>
        <v>11135.442649559618</v>
      </c>
      <c r="AI27" s="282">
        <f t="shared" si="31"/>
        <v>30422.62864438117</v>
      </c>
      <c r="AJ27" s="283">
        <f t="shared" si="43"/>
        <v>29896.153310160469</v>
      </c>
      <c r="AK27" s="284">
        <f t="shared" si="32"/>
        <v>1458.5067401179342</v>
      </c>
      <c r="AL27" s="284">
        <f t="shared" si="33"/>
        <v>1075.5949410899218</v>
      </c>
      <c r="AM27" s="284">
        <f t="shared" si="34"/>
        <v>516.28557172316255</v>
      </c>
      <c r="AN27" s="284">
        <f t="shared" si="35"/>
        <v>64.535696465395318</v>
      </c>
      <c r="AO27" s="284">
        <f t="shared" si="36"/>
        <v>129.07139293079064</v>
      </c>
      <c r="AP27" s="284">
        <f t="shared" si="37"/>
        <v>15875.781330487247</v>
      </c>
      <c r="AQ27" s="284">
        <f t="shared" si="38"/>
        <v>35556.857556691633</v>
      </c>
      <c r="AR27" s="285">
        <f t="shared" si="44"/>
        <v>34940.279181600592</v>
      </c>
      <c r="AS27" s="277">
        <f t="shared" si="39"/>
        <v>14867.318808250609</v>
      </c>
      <c r="AT27" s="108"/>
      <c r="AU27" s="108"/>
      <c r="AV27" s="108"/>
      <c r="AW27" s="108"/>
      <c r="AX27" s="108"/>
      <c r="AY27" s="108"/>
    </row>
    <row r="28" spans="1:55">
      <c r="A28" s="472">
        <v>9890</v>
      </c>
      <c r="B28" s="472" t="s">
        <v>1361</v>
      </c>
      <c r="C28" s="472" t="s">
        <v>1362</v>
      </c>
      <c r="D28" s="472">
        <v>251897.67</v>
      </c>
      <c r="E28" s="242">
        <f t="shared" si="4"/>
        <v>307192.28048780485</v>
      </c>
      <c r="F28" s="222">
        <f t="shared" si="5"/>
        <v>13644.511979324776</v>
      </c>
      <c r="G28" s="222">
        <f t="shared" si="6"/>
        <v>8315.9706351475998</v>
      </c>
      <c r="H28" s="222">
        <f t="shared" si="7"/>
        <v>3991.665904870848</v>
      </c>
      <c r="I28" s="222">
        <f t="shared" si="8"/>
        <v>498.95823810885599</v>
      </c>
      <c r="J28" s="222">
        <f t="shared" si="9"/>
        <v>997.91647621771199</v>
      </c>
      <c r="K28" s="222">
        <f t="shared" si="10"/>
        <v>332638.82540590398</v>
      </c>
      <c r="L28" s="257">
        <f t="shared" si="40"/>
        <v>325826.37484821817</v>
      </c>
      <c r="M28" s="258">
        <f t="shared" si="11"/>
        <v>16510.359273915332</v>
      </c>
      <c r="N28" s="259">
        <f t="shared" si="12"/>
        <v>10062.629070622963</v>
      </c>
      <c r="O28" s="259">
        <f t="shared" si="13"/>
        <v>4830.0619538990222</v>
      </c>
      <c r="P28" s="259">
        <f t="shared" si="14"/>
        <v>603.75774423737778</v>
      </c>
      <c r="Q28" s="259">
        <f t="shared" si="15"/>
        <v>1207.5154884747556</v>
      </c>
      <c r="R28" s="259">
        <f t="shared" si="16"/>
        <v>64531.640229905061</v>
      </c>
      <c r="S28" s="259">
        <f t="shared" si="17"/>
        <v>402505.16282491852</v>
      </c>
      <c r="T28" s="260">
        <f t="shared" si="41"/>
        <v>394271.85743399902</v>
      </c>
      <c r="U28" s="278">
        <f t="shared" si="18"/>
        <v>19083.305058743339</v>
      </c>
      <c r="V28" s="278">
        <f t="shared" si="19"/>
        <v>14073.233819132256</v>
      </c>
      <c r="W28" s="278">
        <f t="shared" si="20"/>
        <v>6755.1522331834831</v>
      </c>
      <c r="X28" s="278">
        <f t="shared" si="21"/>
        <v>844.39402914793538</v>
      </c>
      <c r="Y28" s="278">
        <f t="shared" si="22"/>
        <v>1688.7880582958708</v>
      </c>
      <c r="Z28" s="279">
        <f t="shared" si="23"/>
        <v>122437.13422645062</v>
      </c>
      <c r="AA28" s="278">
        <f t="shared" si="24"/>
        <v>465230.8700539589</v>
      </c>
      <c r="AB28" s="280">
        <f t="shared" si="42"/>
        <v>457156.66006447817</v>
      </c>
      <c r="AC28" s="281">
        <f t="shared" si="25"/>
        <v>22602.163726242336</v>
      </c>
      <c r="AD28" s="281">
        <f t="shared" si="26"/>
        <v>16668.262334986972</v>
      </c>
      <c r="AE28" s="281">
        <f t="shared" si="27"/>
        <v>8000.7659207937468</v>
      </c>
      <c r="AF28" s="281">
        <f t="shared" si="28"/>
        <v>1000.0957400992183</v>
      </c>
      <c r="AG28" s="281">
        <f t="shared" si="29"/>
        <v>2000.1914801984367</v>
      </c>
      <c r="AH28" s="281">
        <f t="shared" si="30"/>
        <v>201685.97425334234</v>
      </c>
      <c r="AI28" s="282">
        <f t="shared" si="31"/>
        <v>551016.9366937842</v>
      </c>
      <c r="AJ28" s="283">
        <f t="shared" si="43"/>
        <v>541481.3758683817</v>
      </c>
      <c r="AK28" s="284">
        <f t="shared" si="32"/>
        <v>26416.583704230681</v>
      </c>
      <c r="AL28" s="284">
        <f t="shared" si="33"/>
        <v>19481.256419049172</v>
      </c>
      <c r="AM28" s="284">
        <f t="shared" si="34"/>
        <v>9351.0030811436027</v>
      </c>
      <c r="AN28" s="284">
        <f t="shared" si="35"/>
        <v>1168.8753851429503</v>
      </c>
      <c r="AO28" s="284">
        <f t="shared" si="36"/>
        <v>2337.7507702859007</v>
      </c>
      <c r="AP28" s="284">
        <f t="shared" si="37"/>
        <v>287543.34474516578</v>
      </c>
      <c r="AQ28" s="284">
        <f t="shared" si="38"/>
        <v>644008.4766627826</v>
      </c>
      <c r="AR28" s="285">
        <f t="shared" si="44"/>
        <v>632840.96278863074</v>
      </c>
      <c r="AS28" s="277">
        <f t="shared" si="39"/>
        <v>269277.99574232905</v>
      </c>
      <c r="AT28" s="108"/>
      <c r="AU28" s="108"/>
      <c r="AV28" s="108"/>
      <c r="AW28" s="108"/>
      <c r="AX28" s="108"/>
      <c r="AY28" s="108"/>
    </row>
    <row r="29" spans="1:55">
      <c r="A29" s="472">
        <v>3775</v>
      </c>
      <c r="B29" s="472" t="s">
        <v>168</v>
      </c>
      <c r="C29" s="472" t="s">
        <v>169</v>
      </c>
      <c r="D29" s="472">
        <v>390</v>
      </c>
      <c r="E29" s="242">
        <f t="shared" si="4"/>
        <v>475.60975609756093</v>
      </c>
      <c r="F29" s="222">
        <f t="shared" si="5"/>
        <v>21.125084928084735</v>
      </c>
      <c r="G29" s="222">
        <f t="shared" si="6"/>
        <v>12.875182798267105</v>
      </c>
      <c r="H29" s="222">
        <f t="shared" si="7"/>
        <v>6.18008774316821</v>
      </c>
      <c r="I29" s="222">
        <f t="shared" si="8"/>
        <v>0.77251096789602625</v>
      </c>
      <c r="J29" s="222">
        <f t="shared" si="9"/>
        <v>1.5450219357920525</v>
      </c>
      <c r="K29" s="222">
        <f t="shared" si="10"/>
        <v>515.00731193068418</v>
      </c>
      <c r="L29" s="257">
        <f t="shared" si="40"/>
        <v>504.45995070460594</v>
      </c>
      <c r="M29" s="258">
        <f t="shared" si="11"/>
        <v>25.562126544588445</v>
      </c>
      <c r="N29" s="259">
        <f t="shared" si="12"/>
        <v>15.579442785409473</v>
      </c>
      <c r="O29" s="259">
        <f t="shared" si="13"/>
        <v>7.4781325369965463</v>
      </c>
      <c r="P29" s="259">
        <f t="shared" si="14"/>
        <v>0.93476656712456829</v>
      </c>
      <c r="Q29" s="259">
        <f t="shared" si="15"/>
        <v>1.8695331342491366</v>
      </c>
      <c r="R29" s="259">
        <f t="shared" si="16"/>
        <v>99.910966582830937</v>
      </c>
      <c r="S29" s="259">
        <f t="shared" si="17"/>
        <v>623.17771141637888</v>
      </c>
      <c r="T29" s="260">
        <f t="shared" si="41"/>
        <v>610.43051489622599</v>
      </c>
      <c r="U29" s="278">
        <f t="shared" si="18"/>
        <v>29.545684058569904</v>
      </c>
      <c r="V29" s="278">
        <f t="shared" si="19"/>
        <v>21.788852550567775</v>
      </c>
      <c r="W29" s="278">
        <f t="shared" si="20"/>
        <v>10.458649224272532</v>
      </c>
      <c r="X29" s="278">
        <f t="shared" si="21"/>
        <v>1.3073311530340666</v>
      </c>
      <c r="Y29" s="278">
        <f t="shared" si="22"/>
        <v>2.6146623060681331</v>
      </c>
      <c r="Z29" s="279">
        <f t="shared" si="23"/>
        <v>189.56301718993964</v>
      </c>
      <c r="AA29" s="278">
        <f t="shared" si="24"/>
        <v>720.29264629976115</v>
      </c>
      <c r="AB29" s="280">
        <f t="shared" si="42"/>
        <v>707.7917688764112</v>
      </c>
      <c r="AC29" s="281">
        <f t="shared" si="25"/>
        <v>34.993749061809545</v>
      </c>
      <c r="AD29" s="281">
        <f t="shared" si="26"/>
        <v>25.806599603104381</v>
      </c>
      <c r="AE29" s="281">
        <f t="shared" si="27"/>
        <v>12.387167809490103</v>
      </c>
      <c r="AF29" s="281">
        <f t="shared" si="28"/>
        <v>1.5483959761862629</v>
      </c>
      <c r="AG29" s="281">
        <f t="shared" si="29"/>
        <v>3.0967919523725258</v>
      </c>
      <c r="AH29" s="281">
        <f t="shared" si="30"/>
        <v>312.25985519756301</v>
      </c>
      <c r="AI29" s="282">
        <f t="shared" si="31"/>
        <v>853.1107306811366</v>
      </c>
      <c r="AJ29" s="283">
        <f t="shared" si="43"/>
        <v>838.34732011879612</v>
      </c>
      <c r="AK29" s="284">
        <f t="shared" si="32"/>
        <v>40.899416198053615</v>
      </c>
      <c r="AL29" s="284">
        <f t="shared" si="33"/>
        <v>30.161811355496766</v>
      </c>
      <c r="AM29" s="284">
        <f t="shared" si="34"/>
        <v>14.477669450638448</v>
      </c>
      <c r="AN29" s="284">
        <f t="shared" si="35"/>
        <v>1.809708681329806</v>
      </c>
      <c r="AO29" s="284">
        <f t="shared" si="36"/>
        <v>3.619417362659612</v>
      </c>
      <c r="AP29" s="284">
        <f t="shared" si="37"/>
        <v>445.18833560713233</v>
      </c>
      <c r="AQ29" s="284">
        <f t="shared" si="38"/>
        <v>997.08467290898409</v>
      </c>
      <c r="AR29" s="285">
        <f t="shared" si="44"/>
        <v>979.79459471604491</v>
      </c>
      <c r="AS29" s="277">
        <f t="shared" si="39"/>
        <v>416.90905016909585</v>
      </c>
      <c r="AT29" s="108"/>
      <c r="AU29" s="108"/>
      <c r="AV29" s="108"/>
      <c r="AW29" s="108"/>
      <c r="AX29" s="108"/>
      <c r="AY29" s="108"/>
    </row>
    <row r="30" spans="1:55">
      <c r="A30" s="472">
        <v>9884</v>
      </c>
      <c r="B30" s="472" t="s">
        <v>1318</v>
      </c>
      <c r="C30" s="472" t="s">
        <v>1319</v>
      </c>
      <c r="D30" s="472">
        <v>660436</v>
      </c>
      <c r="E30" s="242">
        <f t="shared" si="4"/>
        <v>805409.75609756086</v>
      </c>
      <c r="F30" s="222">
        <f t="shared" si="5"/>
        <v>35773.760486063002</v>
      </c>
      <c r="G30" s="222">
        <f t="shared" si="6"/>
        <v>21803.164683477778</v>
      </c>
      <c r="H30" s="222">
        <f t="shared" si="7"/>
        <v>10465.519048069335</v>
      </c>
      <c r="I30" s="222">
        <f t="shared" si="8"/>
        <v>1308.1898810086668</v>
      </c>
      <c r="J30" s="222">
        <f t="shared" si="9"/>
        <v>2616.3797620173336</v>
      </c>
      <c r="K30" s="222">
        <f t="shared" si="10"/>
        <v>872126.58733911114</v>
      </c>
      <c r="L30" s="257">
        <f t="shared" si="40"/>
        <v>854265.41539371049</v>
      </c>
      <c r="M30" s="258">
        <f t="shared" si="11"/>
        <v>43287.56052974824</v>
      </c>
      <c r="N30" s="259">
        <f t="shared" si="12"/>
        <v>26382.627885704333</v>
      </c>
      <c r="O30" s="259">
        <f t="shared" si="13"/>
        <v>12663.661385138079</v>
      </c>
      <c r="P30" s="259">
        <f t="shared" si="14"/>
        <v>1582.9576731422599</v>
      </c>
      <c r="Q30" s="259">
        <f t="shared" si="15"/>
        <v>3165.9153462845197</v>
      </c>
      <c r="R30" s="259">
        <f t="shared" si="16"/>
        <v>169191.79263102188</v>
      </c>
      <c r="S30" s="259">
        <f t="shared" si="17"/>
        <v>1055305.1154281732</v>
      </c>
      <c r="T30" s="260">
        <f t="shared" si="41"/>
        <v>1033718.6859897536</v>
      </c>
      <c r="U30" s="278">
        <f t="shared" si="18"/>
        <v>50033.418966424797</v>
      </c>
      <c r="V30" s="278">
        <f t="shared" si="19"/>
        <v>36897.801597658407</v>
      </c>
      <c r="W30" s="278">
        <f t="shared" si="20"/>
        <v>17710.944766876037</v>
      </c>
      <c r="X30" s="278">
        <f t="shared" si="21"/>
        <v>2213.8680958595046</v>
      </c>
      <c r="Y30" s="278">
        <f t="shared" si="22"/>
        <v>4427.7361917190092</v>
      </c>
      <c r="Z30" s="279">
        <f t="shared" si="23"/>
        <v>321010.87389962812</v>
      </c>
      <c r="AA30" s="278">
        <f t="shared" si="24"/>
        <v>1219762.0362862283</v>
      </c>
      <c r="AB30" s="280">
        <f t="shared" si="42"/>
        <v>1198592.7299222089</v>
      </c>
      <c r="AC30" s="281">
        <f t="shared" si="25"/>
        <v>59259.311936885242</v>
      </c>
      <c r="AD30" s="281">
        <f t="shared" si="26"/>
        <v>43701.557475579088</v>
      </c>
      <c r="AE30" s="281">
        <f t="shared" si="27"/>
        <v>20976.747588277962</v>
      </c>
      <c r="AF30" s="281">
        <f t="shared" si="28"/>
        <v>2622.0934485347452</v>
      </c>
      <c r="AG30" s="281">
        <f t="shared" si="29"/>
        <v>5244.1868970694904</v>
      </c>
      <c r="AH30" s="281">
        <f t="shared" si="30"/>
        <v>528788.84545450693</v>
      </c>
      <c r="AI30" s="282">
        <f t="shared" si="31"/>
        <v>1444679.5859695566</v>
      </c>
      <c r="AJ30" s="283">
        <f t="shared" si="43"/>
        <v>1419678.8479743004</v>
      </c>
      <c r="AK30" s="284">
        <f t="shared" si="32"/>
        <v>69260.120092763435</v>
      </c>
      <c r="AL30" s="284">
        <f t="shared" si="33"/>
        <v>51076.784729176572</v>
      </c>
      <c r="AM30" s="284">
        <f t="shared" si="34"/>
        <v>24516.856670004756</v>
      </c>
      <c r="AN30" s="284">
        <f t="shared" si="35"/>
        <v>3064.6070837505945</v>
      </c>
      <c r="AO30" s="284">
        <f t="shared" si="36"/>
        <v>6129.214167501189</v>
      </c>
      <c r="AP30" s="284">
        <f t="shared" si="37"/>
        <v>753893.34260264633</v>
      </c>
      <c r="AQ30" s="284">
        <f t="shared" si="38"/>
        <v>1688488.7513777381</v>
      </c>
      <c r="AR30" s="285">
        <f t="shared" si="44"/>
        <v>1659209.2896304766</v>
      </c>
      <c r="AS30" s="277">
        <f t="shared" si="39"/>
        <v>706004.47553199215</v>
      </c>
      <c r="AT30" s="108"/>
      <c r="AU30" s="108"/>
      <c r="AV30" s="108"/>
      <c r="AW30" s="108"/>
      <c r="AX30" s="108"/>
      <c r="AY30" s="108"/>
    </row>
    <row r="31" spans="1:55">
      <c r="A31" s="472">
        <v>3476</v>
      </c>
      <c r="B31" s="472" t="s">
        <v>26</v>
      </c>
      <c r="C31" s="472" t="s">
        <v>27</v>
      </c>
      <c r="D31" s="472">
        <v>114286</v>
      </c>
      <c r="E31" s="242">
        <f t="shared" si="4"/>
        <v>139373.1707317073</v>
      </c>
      <c r="F31" s="222">
        <f t="shared" si="5"/>
        <v>6190.5165540797234</v>
      </c>
      <c r="G31" s="222">
        <f t="shared" si="6"/>
        <v>3772.9567725198831</v>
      </c>
      <c r="H31" s="222">
        <f t="shared" si="7"/>
        <v>1811.019250809544</v>
      </c>
      <c r="I31" s="222">
        <f t="shared" si="8"/>
        <v>226.377406351193</v>
      </c>
      <c r="J31" s="222">
        <f t="shared" si="9"/>
        <v>452.754812702386</v>
      </c>
      <c r="K31" s="222">
        <f t="shared" si="10"/>
        <v>150918.27090079532</v>
      </c>
      <c r="L31" s="257">
        <f t="shared" si="40"/>
        <v>147827.46134929894</v>
      </c>
      <c r="M31" s="258">
        <f t="shared" si="11"/>
        <v>7490.7517801918839</v>
      </c>
      <c r="N31" s="259">
        <f t="shared" si="12"/>
        <v>4565.4158927520684</v>
      </c>
      <c r="O31" s="259">
        <f t="shared" si="13"/>
        <v>2191.3996285209928</v>
      </c>
      <c r="P31" s="259">
        <f t="shared" si="14"/>
        <v>273.9249535651241</v>
      </c>
      <c r="Q31" s="259">
        <f t="shared" si="15"/>
        <v>547.8499071302482</v>
      </c>
      <c r="R31" s="259">
        <f t="shared" si="16"/>
        <v>29278.012120219017</v>
      </c>
      <c r="S31" s="259">
        <f t="shared" si="17"/>
        <v>182616.63571008274</v>
      </c>
      <c r="T31" s="260">
        <f t="shared" si="41"/>
        <v>178881.18416776945</v>
      </c>
      <c r="U31" s="278">
        <f t="shared" si="18"/>
        <v>8658.0975597890265</v>
      </c>
      <c r="V31" s="278">
        <f t="shared" si="19"/>
        <v>6385.0276989594586</v>
      </c>
      <c r="W31" s="278">
        <f t="shared" si="20"/>
        <v>3064.8132955005399</v>
      </c>
      <c r="X31" s="278">
        <f t="shared" si="21"/>
        <v>383.10166193756748</v>
      </c>
      <c r="Y31" s="278">
        <f t="shared" si="22"/>
        <v>766.20332387513497</v>
      </c>
      <c r="Z31" s="279">
        <f t="shared" si="23"/>
        <v>55549.740980947288</v>
      </c>
      <c r="AA31" s="278">
        <f t="shared" si="24"/>
        <v>211075.29583337053</v>
      </c>
      <c r="AB31" s="280">
        <f t="shared" si="42"/>
        <v>207412.0258918193</v>
      </c>
      <c r="AC31" s="281">
        <f t="shared" si="25"/>
        <v>10254.604116097347</v>
      </c>
      <c r="AD31" s="281">
        <f t="shared" si="26"/>
        <v>7562.3924160009929</v>
      </c>
      <c r="AE31" s="281">
        <f t="shared" si="27"/>
        <v>3629.9483596804766</v>
      </c>
      <c r="AF31" s="281">
        <f t="shared" si="28"/>
        <v>453.74354496005958</v>
      </c>
      <c r="AG31" s="281">
        <f t="shared" si="29"/>
        <v>907.48708992011916</v>
      </c>
      <c r="AH31" s="281">
        <f t="shared" si="30"/>
        <v>91504.948233612013</v>
      </c>
      <c r="AI31" s="282">
        <f t="shared" si="31"/>
        <v>249996.44350416507</v>
      </c>
      <c r="AJ31" s="283">
        <f t="shared" si="43"/>
        <v>245670.15853101725</v>
      </c>
      <c r="AK31" s="284">
        <f t="shared" si="32"/>
        <v>11985.20687079681</v>
      </c>
      <c r="AL31" s="284">
        <f t="shared" si="33"/>
        <v>8838.648134805906</v>
      </c>
      <c r="AM31" s="284">
        <f t="shared" si="34"/>
        <v>4242.5511047068348</v>
      </c>
      <c r="AN31" s="284">
        <f t="shared" si="35"/>
        <v>530.31888808835436</v>
      </c>
      <c r="AO31" s="284">
        <f t="shared" si="36"/>
        <v>1060.6377761767087</v>
      </c>
      <c r="AP31" s="284">
        <f t="shared" si="37"/>
        <v>130458.44646973518</v>
      </c>
      <c r="AQ31" s="284">
        <f t="shared" si="38"/>
        <v>292186.71520019526</v>
      </c>
      <c r="AR31" s="285">
        <f t="shared" si="44"/>
        <v>287120.01295312284</v>
      </c>
      <c r="AS31" s="277">
        <f t="shared" si="39"/>
        <v>122171.45566057765</v>
      </c>
      <c r="AT31" s="108"/>
      <c r="AU31" s="108"/>
      <c r="AV31" s="108"/>
      <c r="AW31" s="108"/>
      <c r="AX31" s="108"/>
      <c r="AY31" s="108"/>
    </row>
    <row r="32" spans="1:55">
      <c r="A32" s="472">
        <v>9887</v>
      </c>
      <c r="B32" s="472" t="s">
        <v>1323</v>
      </c>
      <c r="C32" s="472" t="s">
        <v>1322</v>
      </c>
      <c r="D32" s="472">
        <v>583494</v>
      </c>
      <c r="E32" s="242">
        <f t="shared" si="4"/>
        <v>711578.04878048773</v>
      </c>
      <c r="F32" s="222">
        <f t="shared" si="5"/>
        <v>31606.052064174037</v>
      </c>
      <c r="G32" s="222">
        <f t="shared" si="6"/>
        <v>19263.056183825811</v>
      </c>
      <c r="H32" s="222">
        <f t="shared" si="7"/>
        <v>9246.2669682363903</v>
      </c>
      <c r="I32" s="222">
        <f t="shared" si="8"/>
        <v>1155.7833710295488</v>
      </c>
      <c r="J32" s="222">
        <f t="shared" si="9"/>
        <v>2311.5667420590976</v>
      </c>
      <c r="K32" s="222">
        <f t="shared" si="10"/>
        <v>770522.24735303246</v>
      </c>
      <c r="L32" s="257">
        <f t="shared" si="40"/>
        <v>754741.93455495732</v>
      </c>
      <c r="M32" s="258">
        <f t="shared" si="11"/>
        <v>38244.480682072026</v>
      </c>
      <c r="N32" s="259">
        <f t="shared" si="12"/>
        <v>23309.003560589012</v>
      </c>
      <c r="O32" s="259">
        <f t="shared" si="13"/>
        <v>11188.321709082726</v>
      </c>
      <c r="P32" s="259">
        <f t="shared" si="14"/>
        <v>1398.5402136353407</v>
      </c>
      <c r="Q32" s="259">
        <f t="shared" si="15"/>
        <v>2797.0804272706814</v>
      </c>
      <c r="R32" s="259">
        <f t="shared" si="16"/>
        <v>149480.63983405731</v>
      </c>
      <c r="S32" s="259">
        <f t="shared" si="17"/>
        <v>932360.14242356038</v>
      </c>
      <c r="T32" s="260">
        <f t="shared" si="41"/>
        <v>913288.57143297046</v>
      </c>
      <c r="U32" s="278">
        <f t="shared" si="18"/>
        <v>44204.434292490223</v>
      </c>
      <c r="V32" s="278">
        <f t="shared" si="19"/>
        <v>32599.140333694857</v>
      </c>
      <c r="W32" s="278">
        <f t="shared" si="20"/>
        <v>15647.587360173531</v>
      </c>
      <c r="X32" s="278">
        <f t="shared" si="21"/>
        <v>1955.9484200216914</v>
      </c>
      <c r="Y32" s="278">
        <f t="shared" si="22"/>
        <v>3911.8968400433828</v>
      </c>
      <c r="Z32" s="279">
        <f t="shared" si="23"/>
        <v>283612.52090314525</v>
      </c>
      <c r="AA32" s="278">
        <f t="shared" si="24"/>
        <v>1077657.531692392</v>
      </c>
      <c r="AB32" s="280">
        <f t="shared" si="42"/>
        <v>1058954.4881763402</v>
      </c>
      <c r="AC32" s="281">
        <f t="shared" si="25"/>
        <v>52355.493884798707</v>
      </c>
      <c r="AD32" s="281">
        <f t="shared" si="26"/>
        <v>38610.246227727657</v>
      </c>
      <c r="AE32" s="281">
        <f t="shared" si="27"/>
        <v>18532.918189309279</v>
      </c>
      <c r="AF32" s="281">
        <f t="shared" si="28"/>
        <v>2316.6147736636599</v>
      </c>
      <c r="AG32" s="281">
        <f t="shared" si="29"/>
        <v>4633.2295473273198</v>
      </c>
      <c r="AH32" s="281">
        <f t="shared" si="30"/>
        <v>467183.97935550468</v>
      </c>
      <c r="AI32" s="282">
        <f t="shared" si="31"/>
        <v>1276371.7761232285</v>
      </c>
      <c r="AJ32" s="283">
        <f t="shared" si="43"/>
        <v>1254283.6697574276</v>
      </c>
      <c r="AK32" s="284">
        <f t="shared" si="32"/>
        <v>61191.189628377171</v>
      </c>
      <c r="AL32" s="284">
        <f t="shared" si="33"/>
        <v>45126.246038626232</v>
      </c>
      <c r="AM32" s="284">
        <f t="shared" si="34"/>
        <v>21660.598098540591</v>
      </c>
      <c r="AN32" s="284">
        <f t="shared" si="35"/>
        <v>2707.5747623175739</v>
      </c>
      <c r="AO32" s="284">
        <f t="shared" si="36"/>
        <v>5415.1495246351478</v>
      </c>
      <c r="AP32" s="284">
        <f t="shared" si="37"/>
        <v>666063.39153012319</v>
      </c>
      <c r="AQ32" s="284">
        <f t="shared" si="38"/>
        <v>1491776.7285496276</v>
      </c>
      <c r="AR32" s="285">
        <f t="shared" si="44"/>
        <v>1465908.3775621639</v>
      </c>
      <c r="AS32" s="277">
        <f t="shared" si="39"/>
        <v>623753.66492145229</v>
      </c>
      <c r="AT32" s="108"/>
      <c r="AU32" s="108"/>
      <c r="AV32" s="108"/>
      <c r="AW32" s="108"/>
      <c r="AX32" s="108"/>
      <c r="AY32" s="108"/>
    </row>
    <row r="33" spans="1:51">
      <c r="A33" s="472">
        <v>9841</v>
      </c>
      <c r="B33" s="472" t="s">
        <v>1189</v>
      </c>
      <c r="C33" s="472" t="s">
        <v>1190</v>
      </c>
      <c r="D33" s="479">
        <v>732426.72</v>
      </c>
      <c r="E33" s="242">
        <f t="shared" si="4"/>
        <v>893203.31707317068</v>
      </c>
      <c r="F33" s="222">
        <f t="shared" si="5"/>
        <v>39673.273496406509</v>
      </c>
      <c r="G33" s="222">
        <f t="shared" si="6"/>
        <v>24179.815144449225</v>
      </c>
      <c r="H33" s="222">
        <f t="shared" si="7"/>
        <v>11606.311269335629</v>
      </c>
      <c r="I33" s="222">
        <f t="shared" si="8"/>
        <v>1450.7889086669536</v>
      </c>
      <c r="J33" s="222">
        <f t="shared" si="9"/>
        <v>2901.5778173339072</v>
      </c>
      <c r="K33" s="222">
        <f t="shared" si="10"/>
        <v>967192.605777969</v>
      </c>
      <c r="L33" s="257">
        <f t="shared" si="40"/>
        <v>947384.47965624672</v>
      </c>
      <c r="M33" s="258">
        <f t="shared" si="11"/>
        <v>48006.114105840636</v>
      </c>
      <c r="N33" s="259">
        <f t="shared" si="12"/>
        <v>29258.461996782367</v>
      </c>
      <c r="O33" s="259">
        <f t="shared" si="13"/>
        <v>14044.061758455537</v>
      </c>
      <c r="P33" s="259">
        <f t="shared" si="14"/>
        <v>1755.5077198069421</v>
      </c>
      <c r="Q33" s="259">
        <f t="shared" si="15"/>
        <v>3511.0154396138842</v>
      </c>
      <c r="R33" s="259">
        <f t="shared" si="16"/>
        <v>187634.51678536533</v>
      </c>
      <c r="S33" s="259">
        <f t="shared" si="17"/>
        <v>1170338.4798712947</v>
      </c>
      <c r="T33" s="260">
        <f t="shared" si="41"/>
        <v>1146399.0251624461</v>
      </c>
      <c r="U33" s="278">
        <f t="shared" si="18"/>
        <v>55487.303756858055</v>
      </c>
      <c r="V33" s="278">
        <f t="shared" si="19"/>
        <v>40919.840528656387</v>
      </c>
      <c r="W33" s="278">
        <f t="shared" si="20"/>
        <v>19641.523453755064</v>
      </c>
      <c r="X33" s="278">
        <f t="shared" si="21"/>
        <v>2455.190431719383</v>
      </c>
      <c r="Y33" s="278">
        <f t="shared" si="22"/>
        <v>4910.380863438766</v>
      </c>
      <c r="Z33" s="279">
        <f t="shared" si="23"/>
        <v>356002.61259931052</v>
      </c>
      <c r="AA33" s="278">
        <f t="shared" si="24"/>
        <v>1352722.0009473185</v>
      </c>
      <c r="AB33" s="280">
        <f t="shared" si="42"/>
        <v>1329245.1377465331</v>
      </c>
      <c r="AC33" s="281">
        <f t="shared" si="25"/>
        <v>65718.863707292927</v>
      </c>
      <c r="AD33" s="281">
        <f t="shared" si="26"/>
        <v>48465.238722192422</v>
      </c>
      <c r="AE33" s="281">
        <f t="shared" si="27"/>
        <v>23263.314586652363</v>
      </c>
      <c r="AF33" s="281">
        <f t="shared" si="28"/>
        <v>2907.9143233315453</v>
      </c>
      <c r="AG33" s="281">
        <f t="shared" si="29"/>
        <v>5815.8286466630907</v>
      </c>
      <c r="AH33" s="281">
        <f t="shared" si="30"/>
        <v>586429.38853852823</v>
      </c>
      <c r="AI33" s="282">
        <f t="shared" si="31"/>
        <v>1602156.6519733032</v>
      </c>
      <c r="AJ33" s="283">
        <f t="shared" si="43"/>
        <v>1574430.7125523072</v>
      </c>
      <c r="AK33" s="284">
        <f t="shared" si="32"/>
        <v>76809.80834834688</v>
      </c>
      <c r="AL33" s="284">
        <f t="shared" si="33"/>
        <v>56644.401436833985</v>
      </c>
      <c r="AM33" s="284">
        <f t="shared" si="34"/>
        <v>27189.312689680311</v>
      </c>
      <c r="AN33" s="284">
        <f t="shared" si="35"/>
        <v>3398.6640862100389</v>
      </c>
      <c r="AO33" s="284">
        <f t="shared" si="36"/>
        <v>6797.3281724200779</v>
      </c>
      <c r="AP33" s="284">
        <f t="shared" si="37"/>
        <v>836071.36520766967</v>
      </c>
      <c r="AQ33" s="284">
        <f t="shared" si="38"/>
        <v>1872542.1962589747</v>
      </c>
      <c r="AR33" s="285">
        <f t="shared" si="44"/>
        <v>1840071.1314912876</v>
      </c>
      <c r="AS33" s="277">
        <f t="shared" si="39"/>
        <v>782962.37988119561</v>
      </c>
      <c r="AT33" s="108"/>
      <c r="AU33" s="108"/>
      <c r="AV33" s="108"/>
      <c r="AW33" s="108"/>
      <c r="AX33" s="108"/>
      <c r="AY33" s="108"/>
    </row>
    <row r="34" spans="1:51">
      <c r="A34" s="472">
        <v>8800</v>
      </c>
      <c r="B34" s="472" t="s">
        <v>1349</v>
      </c>
      <c r="C34" s="472" t="s">
        <v>1350</v>
      </c>
      <c r="D34" s="483">
        <v>359491</v>
      </c>
      <c r="E34" s="242">
        <f t="shared" si="4"/>
        <v>438403.65853658534</v>
      </c>
      <c r="F34" s="222">
        <f t="shared" si="5"/>
        <v>19472.507450979771</v>
      </c>
      <c r="G34" s="222">
        <f t="shared" si="6"/>
        <v>11867.980357261129</v>
      </c>
      <c r="H34" s="222">
        <f t="shared" si="7"/>
        <v>5696.6305714853415</v>
      </c>
      <c r="I34" s="222">
        <f t="shared" si="8"/>
        <v>712.07882143566769</v>
      </c>
      <c r="J34" s="222">
        <f t="shared" si="9"/>
        <v>1424.1576428713354</v>
      </c>
      <c r="K34" s="222">
        <f t="shared" si="10"/>
        <v>474719.21429044515</v>
      </c>
      <c r="L34" s="257">
        <f t="shared" si="40"/>
        <v>464996.95420192176</v>
      </c>
      <c r="M34" s="258">
        <f t="shared" si="11"/>
        <v>23562.447265745242</v>
      </c>
      <c r="N34" s="259">
        <f t="shared" si="12"/>
        <v>14360.690939409324</v>
      </c>
      <c r="O34" s="259">
        <f t="shared" si="13"/>
        <v>6893.1316509164753</v>
      </c>
      <c r="P34" s="259">
        <f t="shared" si="14"/>
        <v>861.64145636455942</v>
      </c>
      <c r="Q34" s="259">
        <f t="shared" si="15"/>
        <v>1723.2829127291188</v>
      </c>
      <c r="R34" s="259">
        <f t="shared" si="16"/>
        <v>92095.110994431991</v>
      </c>
      <c r="S34" s="259">
        <f t="shared" si="17"/>
        <v>574427.63757637294</v>
      </c>
      <c r="T34" s="260">
        <f t="shared" si="41"/>
        <v>562677.63136040815</v>
      </c>
      <c r="U34" s="278">
        <f t="shared" si="18"/>
        <v>27234.378225382956</v>
      </c>
      <c r="V34" s="278">
        <f t="shared" si="19"/>
        <v>20084.349723733743</v>
      </c>
      <c r="W34" s="278">
        <f t="shared" si="20"/>
        <v>9640.4878673921976</v>
      </c>
      <c r="X34" s="278">
        <f t="shared" si="21"/>
        <v>1205.0609834240247</v>
      </c>
      <c r="Y34" s="278">
        <f t="shared" si="22"/>
        <v>2410.1219668480494</v>
      </c>
      <c r="Z34" s="279">
        <f t="shared" si="23"/>
        <v>174733.84259648356</v>
      </c>
      <c r="AA34" s="278">
        <f t="shared" si="24"/>
        <v>663945.44541268575</v>
      </c>
      <c r="AB34" s="280">
        <f t="shared" si="42"/>
        <v>652422.4891926921</v>
      </c>
      <c r="AC34" s="281">
        <f t="shared" si="25"/>
        <v>32256.25088199737</v>
      </c>
      <c r="AD34" s="281">
        <f t="shared" si="26"/>
        <v>23787.795635691276</v>
      </c>
      <c r="AE34" s="281">
        <f t="shared" si="27"/>
        <v>11418.141905131812</v>
      </c>
      <c r="AF34" s="281">
        <f t="shared" si="28"/>
        <v>1427.2677381414765</v>
      </c>
      <c r="AG34" s="281">
        <f t="shared" si="29"/>
        <v>2854.5354762829529</v>
      </c>
      <c r="AH34" s="281">
        <f t="shared" si="30"/>
        <v>287832.32719186443</v>
      </c>
      <c r="AI34" s="282">
        <f t="shared" si="31"/>
        <v>786373.40944433969</v>
      </c>
      <c r="AJ34" s="283">
        <f t="shared" si="43"/>
        <v>772764.91399186198</v>
      </c>
      <c r="AK34" s="284">
        <f t="shared" si="32"/>
        <v>37699.928278088446</v>
      </c>
      <c r="AL34" s="284">
        <f t="shared" si="33"/>
        <v>27802.306989740744</v>
      </c>
      <c r="AM34" s="284">
        <f t="shared" si="34"/>
        <v>13345.107355075557</v>
      </c>
      <c r="AN34" s="284">
        <f t="shared" si="35"/>
        <v>1668.1384193844447</v>
      </c>
      <c r="AO34" s="284">
        <f t="shared" si="36"/>
        <v>3336.2768387688893</v>
      </c>
      <c r="AP34" s="284">
        <f t="shared" si="37"/>
        <v>410362.05116857338</v>
      </c>
      <c r="AQ34" s="284">
        <f t="shared" si="38"/>
        <v>919084.52858647087</v>
      </c>
      <c r="AR34" s="285">
        <f t="shared" si="44"/>
        <v>903147.02217709157</v>
      </c>
      <c r="AS34" s="277">
        <f t="shared" si="39"/>
        <v>384295.00347266265</v>
      </c>
      <c r="AT34" s="108"/>
      <c r="AU34" s="108"/>
      <c r="AV34" s="108"/>
      <c r="AW34" s="108"/>
      <c r="AX34" s="108"/>
      <c r="AY34" s="108"/>
    </row>
    <row r="35" spans="1:51">
      <c r="A35" s="472">
        <v>9861</v>
      </c>
      <c r="B35" s="472" t="s">
        <v>1202</v>
      </c>
      <c r="C35" s="472" t="s">
        <v>1218</v>
      </c>
      <c r="D35" s="472">
        <v>113668.23</v>
      </c>
      <c r="E35" s="242">
        <f t="shared" si="4"/>
        <v>138619.79268292681</v>
      </c>
      <c r="F35" s="222">
        <f t="shared" si="5"/>
        <v>6157.0538778847931</v>
      </c>
      <c r="G35" s="222">
        <f t="shared" si="6"/>
        <v>3752.5621528345359</v>
      </c>
      <c r="H35" s="222">
        <f t="shared" si="7"/>
        <v>1801.2298333605772</v>
      </c>
      <c r="I35" s="222">
        <f t="shared" si="8"/>
        <v>225.15372917007215</v>
      </c>
      <c r="J35" s="222">
        <f t="shared" si="9"/>
        <v>450.30745834014431</v>
      </c>
      <c r="K35" s="222">
        <f t="shared" si="10"/>
        <v>150102.48611338143</v>
      </c>
      <c r="L35" s="257">
        <f t="shared" si="40"/>
        <v>147028.38385251231</v>
      </c>
      <c r="M35" s="258">
        <f t="shared" si="11"/>
        <v>7450.2607163061139</v>
      </c>
      <c r="N35" s="259">
        <f t="shared" si="12"/>
        <v>4540.7376559070881</v>
      </c>
      <c r="O35" s="259">
        <f t="shared" si="13"/>
        <v>2179.5540748354024</v>
      </c>
      <c r="P35" s="259">
        <f t="shared" si="14"/>
        <v>272.4442593544253</v>
      </c>
      <c r="Q35" s="259">
        <f t="shared" si="15"/>
        <v>544.8885187088506</v>
      </c>
      <c r="R35" s="259">
        <f t="shared" si="16"/>
        <v>29119.750587332153</v>
      </c>
      <c r="S35" s="259">
        <f t="shared" si="17"/>
        <v>181629.50623628352</v>
      </c>
      <c r="T35" s="260">
        <f t="shared" si="41"/>
        <v>177914.24658010932</v>
      </c>
      <c r="U35" s="278">
        <f t="shared" si="18"/>
        <v>8611.2964386586082</v>
      </c>
      <c r="V35" s="278">
        <f t="shared" si="19"/>
        <v>6350.5135978308317</v>
      </c>
      <c r="W35" s="278">
        <f t="shared" si="20"/>
        <v>3048.2465269587997</v>
      </c>
      <c r="X35" s="278">
        <f t="shared" si="21"/>
        <v>381.03081586984996</v>
      </c>
      <c r="Y35" s="278">
        <f t="shared" si="22"/>
        <v>762.06163173969992</v>
      </c>
      <c r="Z35" s="279">
        <f t="shared" si="23"/>
        <v>55249.46830112824</v>
      </c>
      <c r="AA35" s="278">
        <f t="shared" si="24"/>
        <v>209934.3338125895</v>
      </c>
      <c r="AB35" s="280">
        <f t="shared" si="42"/>
        <v>206290.86558141216</v>
      </c>
      <c r="AC35" s="281">
        <f t="shared" si="25"/>
        <v>10199.173120307823</v>
      </c>
      <c r="AD35" s="281">
        <f t="shared" si="26"/>
        <v>7521.514100521993</v>
      </c>
      <c r="AE35" s="281">
        <f t="shared" si="27"/>
        <v>3610.3267682505571</v>
      </c>
      <c r="AF35" s="281">
        <f t="shared" si="28"/>
        <v>451.29084603131963</v>
      </c>
      <c r="AG35" s="281">
        <f t="shared" si="29"/>
        <v>902.58169206263926</v>
      </c>
      <c r="AH35" s="281">
        <f t="shared" si="30"/>
        <v>91010.320616316123</v>
      </c>
      <c r="AI35" s="282">
        <f t="shared" si="31"/>
        <v>248645.09423213202</v>
      </c>
      <c r="AJ35" s="283">
        <f t="shared" si="43"/>
        <v>244342.19487986394</v>
      </c>
      <c r="AK35" s="284">
        <f t="shared" si="32"/>
        <v>11920.421146836114</v>
      </c>
      <c r="AL35" s="284">
        <f t="shared" si="33"/>
        <v>8790.8710522390211</v>
      </c>
      <c r="AM35" s="284">
        <f t="shared" si="34"/>
        <v>4219.6181050747309</v>
      </c>
      <c r="AN35" s="284">
        <f t="shared" si="35"/>
        <v>527.45226313434137</v>
      </c>
      <c r="AO35" s="284">
        <f t="shared" si="36"/>
        <v>1054.9045262686827</v>
      </c>
      <c r="AP35" s="284">
        <f t="shared" si="37"/>
        <v>129753.25673104796</v>
      </c>
      <c r="AQ35" s="284">
        <f t="shared" si="38"/>
        <v>290607.30751203379</v>
      </c>
      <c r="AR35" s="285">
        <f t="shared" si="44"/>
        <v>285567.99319215433</v>
      </c>
      <c r="AS35" s="277">
        <f t="shared" si="39"/>
        <v>121511.06103513415</v>
      </c>
      <c r="AT35" s="108"/>
      <c r="AU35" s="108"/>
      <c r="AV35" s="108"/>
      <c r="AW35" s="108"/>
      <c r="AX35" s="108"/>
      <c r="AY35" s="108"/>
    </row>
    <row r="36" spans="1:51">
      <c r="A36" s="472">
        <v>9249</v>
      </c>
      <c r="B36" s="472" t="s">
        <v>1509</v>
      </c>
      <c r="C36" s="472" t="s">
        <v>1510</v>
      </c>
      <c r="D36" s="472">
        <v>225500</v>
      </c>
      <c r="E36" s="242">
        <f t="shared" si="4"/>
        <v>275000</v>
      </c>
      <c r="F36" s="222">
        <f t="shared" si="5"/>
        <v>12214.632439187459</v>
      </c>
      <c r="G36" s="222">
        <f t="shared" si="6"/>
        <v>7444.4967205364946</v>
      </c>
      <c r="H36" s="222">
        <f t="shared" si="7"/>
        <v>3573.3584258575174</v>
      </c>
      <c r="I36" s="222">
        <f t="shared" si="8"/>
        <v>446.66980323218968</v>
      </c>
      <c r="J36" s="222">
        <f t="shared" si="9"/>
        <v>893.33960646437936</v>
      </c>
      <c r="K36" s="222">
        <f t="shared" si="10"/>
        <v>297779.86882145976</v>
      </c>
      <c r="L36" s="257">
        <f t="shared" si="40"/>
        <v>291681.33047150937</v>
      </c>
      <c r="M36" s="258">
        <f t="shared" si="11"/>
        <v>14780.152655909475</v>
      </c>
      <c r="N36" s="259">
        <f t="shared" si="12"/>
        <v>9008.1137131021442</v>
      </c>
      <c r="O36" s="259">
        <f t="shared" si="13"/>
        <v>4323.8945822890291</v>
      </c>
      <c r="P36" s="259">
        <f t="shared" si="14"/>
        <v>540.48682278612864</v>
      </c>
      <c r="Q36" s="259">
        <f t="shared" si="15"/>
        <v>1080.9736455722573</v>
      </c>
      <c r="R36" s="259">
        <f t="shared" si="16"/>
        <v>57769.033242124053</v>
      </c>
      <c r="S36" s="259">
        <f t="shared" si="17"/>
        <v>360324.54852408578</v>
      </c>
      <c r="T36" s="260">
        <f t="shared" si="41"/>
        <v>352954.05412589479</v>
      </c>
      <c r="U36" s="278">
        <f t="shared" si="18"/>
        <v>17083.466038993625</v>
      </c>
      <c r="V36" s="278">
        <f t="shared" si="19"/>
        <v>12598.426282443677</v>
      </c>
      <c r="W36" s="278">
        <f t="shared" si="20"/>
        <v>6047.2446155729649</v>
      </c>
      <c r="X36" s="278">
        <f t="shared" si="21"/>
        <v>755.90557694662061</v>
      </c>
      <c r="Y36" s="278">
        <f t="shared" si="22"/>
        <v>1511.8111538932412</v>
      </c>
      <c r="Z36" s="279">
        <f t="shared" si="23"/>
        <v>109606.30865725999</v>
      </c>
      <c r="AA36" s="278">
        <f t="shared" si="24"/>
        <v>416476.90189896454</v>
      </c>
      <c r="AB36" s="280">
        <f t="shared" si="42"/>
        <v>409248.8304657198</v>
      </c>
      <c r="AC36" s="281">
        <f t="shared" si="25"/>
        <v>20233.565162661675</v>
      </c>
      <c r="AD36" s="281">
        <f t="shared" si="26"/>
        <v>14921.508232051381</v>
      </c>
      <c r="AE36" s="281">
        <f t="shared" si="27"/>
        <v>7162.3239513846629</v>
      </c>
      <c r="AF36" s="281">
        <f t="shared" si="28"/>
        <v>895.29049392308286</v>
      </c>
      <c r="AG36" s="281">
        <f t="shared" si="29"/>
        <v>1790.5809878461657</v>
      </c>
      <c r="AH36" s="281">
        <f t="shared" si="30"/>
        <v>180550.24960782172</v>
      </c>
      <c r="AI36" s="282">
        <f t="shared" si="31"/>
        <v>493272.99940665724</v>
      </c>
      <c r="AJ36" s="283">
        <f t="shared" si="43"/>
        <v>484736.71970971423</v>
      </c>
      <c r="AK36" s="284">
        <f t="shared" si="32"/>
        <v>23648.252186310492</v>
      </c>
      <c r="AL36" s="284">
        <f t="shared" si="33"/>
        <v>17439.714001703902</v>
      </c>
      <c r="AM36" s="284">
        <f t="shared" si="34"/>
        <v>8371.0627208178739</v>
      </c>
      <c r="AN36" s="284">
        <f t="shared" si="35"/>
        <v>1046.3828401022342</v>
      </c>
      <c r="AO36" s="284">
        <f t="shared" si="36"/>
        <v>2092.7656802044685</v>
      </c>
      <c r="AP36" s="284">
        <f t="shared" si="37"/>
        <v>257410.17866514961</v>
      </c>
      <c r="AQ36" s="284">
        <f t="shared" si="38"/>
        <v>576519.47113070753</v>
      </c>
      <c r="AR36" s="285">
        <f t="shared" si="44"/>
        <v>566522.25925248244</v>
      </c>
      <c r="AS36" s="277">
        <f t="shared" si="39"/>
        <v>241058.9508029003</v>
      </c>
      <c r="AT36" s="108"/>
      <c r="AU36" s="108"/>
      <c r="AV36" s="108"/>
      <c r="AW36" s="108"/>
      <c r="AX36" s="108"/>
      <c r="AY36" s="108"/>
    </row>
    <row r="37" spans="1:51">
      <c r="A37" s="472">
        <v>8772</v>
      </c>
      <c r="B37" s="472" t="s">
        <v>1160</v>
      </c>
      <c r="C37" s="472" t="s">
        <v>1162</v>
      </c>
      <c r="D37" s="472">
        <v>662262</v>
      </c>
      <c r="E37" s="242">
        <f t="shared" si="4"/>
        <v>807636.58536585362</v>
      </c>
      <c r="F37" s="222">
        <f t="shared" si="5"/>
        <v>35872.669217033981</v>
      </c>
      <c r="G37" s="222">
        <f t="shared" si="6"/>
        <v>21863.446949605051</v>
      </c>
      <c r="H37" s="222">
        <f t="shared" si="7"/>
        <v>10494.454535810424</v>
      </c>
      <c r="I37" s="222">
        <f t="shared" si="8"/>
        <v>1311.806816976303</v>
      </c>
      <c r="J37" s="222">
        <f t="shared" si="9"/>
        <v>2623.6136339526061</v>
      </c>
      <c r="K37" s="222">
        <f t="shared" si="10"/>
        <v>874537.877984202</v>
      </c>
      <c r="L37" s="257">
        <f t="shared" si="40"/>
        <v>856627.32275265059</v>
      </c>
      <c r="M37" s="258">
        <f t="shared" si="11"/>
        <v>43407.243717108286</v>
      </c>
      <c r="N37" s="259">
        <f t="shared" si="12"/>
        <v>26455.571635771405</v>
      </c>
      <c r="O37" s="259">
        <f t="shared" si="13"/>
        <v>12698.674385170274</v>
      </c>
      <c r="P37" s="259">
        <f t="shared" si="14"/>
        <v>1587.3342981462843</v>
      </c>
      <c r="Q37" s="259">
        <f t="shared" si="15"/>
        <v>3174.6685962925685</v>
      </c>
      <c r="R37" s="259">
        <f t="shared" si="16"/>
        <v>169659.58090020201</v>
      </c>
      <c r="S37" s="259">
        <f t="shared" si="17"/>
        <v>1058222.8654308561</v>
      </c>
      <c r="T37" s="260">
        <f t="shared" si="41"/>
        <v>1036576.7529646268</v>
      </c>
      <c r="U37" s="278">
        <f t="shared" si="18"/>
        <v>50171.753374350315</v>
      </c>
      <c r="V37" s="278">
        <f t="shared" si="19"/>
        <v>36999.818122677221</v>
      </c>
      <c r="W37" s="278">
        <f t="shared" si="20"/>
        <v>17759.912698885069</v>
      </c>
      <c r="X37" s="278">
        <f t="shared" si="21"/>
        <v>2219.9890873606337</v>
      </c>
      <c r="Y37" s="278">
        <f t="shared" si="22"/>
        <v>4439.9781747212674</v>
      </c>
      <c r="Z37" s="279">
        <f t="shared" si="23"/>
        <v>321898.41766729188</v>
      </c>
      <c r="AA37" s="278">
        <f t="shared" si="24"/>
        <v>1223134.4833942885</v>
      </c>
      <c r="AB37" s="280">
        <f t="shared" si="42"/>
        <v>1201906.6472811021</v>
      </c>
      <c r="AC37" s="281">
        <f t="shared" si="25"/>
        <v>59423.154464543877</v>
      </c>
      <c r="AD37" s="281">
        <f t="shared" si="26"/>
        <v>43822.385298336194</v>
      </c>
      <c r="AE37" s="281">
        <f t="shared" si="27"/>
        <v>21034.744943201375</v>
      </c>
      <c r="AF37" s="281">
        <f t="shared" si="28"/>
        <v>2629.3431179001718</v>
      </c>
      <c r="AG37" s="281">
        <f t="shared" si="29"/>
        <v>5258.6862358003436</v>
      </c>
      <c r="AH37" s="281">
        <f t="shared" si="30"/>
        <v>530250.86210986797</v>
      </c>
      <c r="AI37" s="282">
        <f t="shared" si="31"/>
        <v>1448673.8941598742</v>
      </c>
      <c r="AJ37" s="283">
        <f t="shared" si="43"/>
        <v>1423604.0331192673</v>
      </c>
      <c r="AK37" s="284">
        <f t="shared" si="32"/>
        <v>69451.61325680869</v>
      </c>
      <c r="AL37" s="284">
        <f t="shared" si="33"/>
        <v>51218.003876702569</v>
      </c>
      <c r="AM37" s="284">
        <f t="shared" si="34"/>
        <v>24584.641860817235</v>
      </c>
      <c r="AN37" s="284">
        <f t="shared" si="35"/>
        <v>3073.0802326021544</v>
      </c>
      <c r="AO37" s="284">
        <f t="shared" si="36"/>
        <v>6146.1604652043088</v>
      </c>
      <c r="AP37" s="284">
        <f t="shared" si="37"/>
        <v>755977.73722012993</v>
      </c>
      <c r="AQ37" s="284">
        <f t="shared" si="38"/>
        <v>1693157.1529488454</v>
      </c>
      <c r="AR37" s="285">
        <f t="shared" si="44"/>
        <v>1663796.7381688138</v>
      </c>
      <c r="AS37" s="277">
        <f t="shared" si="39"/>
        <v>707956.46508483519</v>
      </c>
      <c r="AT37" s="108"/>
      <c r="AU37" s="108"/>
      <c r="AV37" s="108"/>
      <c r="AW37" s="108"/>
      <c r="AX37" s="108"/>
      <c r="AY37" s="108"/>
    </row>
    <row r="38" spans="1:51">
      <c r="A38" s="472">
        <v>9888</v>
      </c>
      <c r="B38" s="472" t="s">
        <v>1325</v>
      </c>
      <c r="C38" s="472" t="s">
        <v>1324</v>
      </c>
      <c r="D38" s="472">
        <v>397580</v>
      </c>
      <c r="E38" s="242">
        <f t="shared" si="4"/>
        <v>484853.65853658534</v>
      </c>
      <c r="F38" s="222">
        <f t="shared" si="5"/>
        <v>21535.669912071615</v>
      </c>
      <c r="G38" s="222">
        <f t="shared" si="6"/>
        <v>13125.423530602657</v>
      </c>
      <c r="H38" s="222">
        <f t="shared" si="7"/>
        <v>6300.203294689275</v>
      </c>
      <c r="I38" s="222">
        <f t="shared" si="8"/>
        <v>787.52541183615938</v>
      </c>
      <c r="J38" s="222">
        <f t="shared" si="9"/>
        <v>1575.0508236723188</v>
      </c>
      <c r="K38" s="222">
        <f t="shared" si="10"/>
        <v>525016.94122410624</v>
      </c>
      <c r="L38" s="257">
        <f t="shared" si="40"/>
        <v>514264.58256701857</v>
      </c>
      <c r="M38" s="258">
        <f t="shared" si="11"/>
        <v>26058.949414352497</v>
      </c>
      <c r="N38" s="259">
        <f t="shared" si="12"/>
        <v>15882.243237495124</v>
      </c>
      <c r="O38" s="259">
        <f t="shared" si="13"/>
        <v>7623.4767539976592</v>
      </c>
      <c r="P38" s="259">
        <f t="shared" si="14"/>
        <v>952.9345942497074</v>
      </c>
      <c r="Q38" s="259">
        <f t="shared" si="15"/>
        <v>1905.8691884994148</v>
      </c>
      <c r="R38" s="259">
        <f t="shared" si="16"/>
        <v>101852.82588205622</v>
      </c>
      <c r="S38" s="259">
        <f t="shared" si="17"/>
        <v>635289.7294998049</v>
      </c>
      <c r="T38" s="260">
        <f t="shared" si="41"/>
        <v>622294.7797754911</v>
      </c>
      <c r="U38" s="278">
        <f t="shared" si="18"/>
        <v>30119.930943605697</v>
      </c>
      <c r="V38" s="278">
        <f t="shared" si="19"/>
        <v>22212.338453986504</v>
      </c>
      <c r="W38" s="278">
        <f t="shared" si="20"/>
        <v>10661.922457913521</v>
      </c>
      <c r="X38" s="278">
        <f t="shared" si="21"/>
        <v>1332.7403072391901</v>
      </c>
      <c r="Y38" s="278">
        <f t="shared" si="22"/>
        <v>2665.4806144783802</v>
      </c>
      <c r="Z38" s="279">
        <f t="shared" si="23"/>
        <v>193247.34454968257</v>
      </c>
      <c r="AA38" s="278">
        <f t="shared" si="24"/>
        <v>734292.18029707449</v>
      </c>
      <c r="AB38" s="280">
        <f t="shared" si="42"/>
        <v>721548.33710226556</v>
      </c>
      <c r="AC38" s="281">
        <f t="shared" si="25"/>
        <v>35673.883979472404</v>
      </c>
      <c r="AD38" s="281">
        <f t="shared" si="26"/>
        <v>26308.174026159588</v>
      </c>
      <c r="AE38" s="281">
        <f t="shared" si="27"/>
        <v>12627.923532556602</v>
      </c>
      <c r="AF38" s="281">
        <f t="shared" si="28"/>
        <v>1578.4904415695753</v>
      </c>
      <c r="AG38" s="281">
        <f t="shared" si="29"/>
        <v>3156.9808831391506</v>
      </c>
      <c r="AH38" s="281">
        <f t="shared" si="30"/>
        <v>318328.90571653104</v>
      </c>
      <c r="AI38" s="282">
        <f t="shared" si="31"/>
        <v>869691.70334411866</v>
      </c>
      <c r="AJ38" s="283">
        <f t="shared" si="43"/>
        <v>854641.35264828452</v>
      </c>
      <c r="AK38" s="284">
        <f t="shared" si="32"/>
        <v>41694.333056467076</v>
      </c>
      <c r="AL38" s="284">
        <f t="shared" si="33"/>
        <v>30748.033227483094</v>
      </c>
      <c r="AM38" s="284">
        <f t="shared" si="34"/>
        <v>14759.055949191885</v>
      </c>
      <c r="AN38" s="284">
        <f t="shared" si="35"/>
        <v>1844.8819936489856</v>
      </c>
      <c r="AO38" s="284">
        <f t="shared" si="36"/>
        <v>3689.7639872979712</v>
      </c>
      <c r="AP38" s="284">
        <f t="shared" si="37"/>
        <v>453840.97043765045</v>
      </c>
      <c r="AQ38" s="284">
        <f t="shared" si="38"/>
        <v>1016463.9083465486</v>
      </c>
      <c r="AR38" s="285">
        <f t="shared" si="44"/>
        <v>998837.78196719266</v>
      </c>
      <c r="AS38" s="277">
        <f t="shared" si="39"/>
        <v>425012.05170827982</v>
      </c>
      <c r="AT38" s="108"/>
      <c r="AU38" s="108"/>
      <c r="AV38" s="108"/>
      <c r="AW38" s="108"/>
      <c r="AX38" s="108"/>
      <c r="AY38" s="108"/>
    </row>
    <row r="39" spans="1:51">
      <c r="A39" s="472">
        <v>9703</v>
      </c>
      <c r="B39" s="472" t="s">
        <v>105</v>
      </c>
      <c r="C39" s="472" t="s">
        <v>106</v>
      </c>
      <c r="D39" s="472">
        <v>43127.09</v>
      </c>
      <c r="E39" s="242">
        <f t="shared" si="4"/>
        <v>52594.012195121941</v>
      </c>
      <c r="F39" s="222">
        <f t="shared" si="5"/>
        <v>2336.0600998747536</v>
      </c>
      <c r="G39" s="222">
        <f t="shared" si="6"/>
        <v>1423.7670956597879</v>
      </c>
      <c r="H39" s="222">
        <f t="shared" si="7"/>
        <v>683.40820591669819</v>
      </c>
      <c r="I39" s="222">
        <f t="shared" si="8"/>
        <v>85.426025739587274</v>
      </c>
      <c r="J39" s="222">
        <f t="shared" si="9"/>
        <v>170.85205147917455</v>
      </c>
      <c r="K39" s="222">
        <f t="shared" si="10"/>
        <v>56950.683826391512</v>
      </c>
      <c r="L39" s="257">
        <f t="shared" si="40"/>
        <v>55784.332552392567</v>
      </c>
      <c r="M39" s="258">
        <f t="shared" si="11"/>
        <v>2826.7182873842426</v>
      </c>
      <c r="N39" s="259">
        <f t="shared" si="12"/>
        <v>1722.8103362979612</v>
      </c>
      <c r="O39" s="259">
        <f t="shared" si="13"/>
        <v>826.94896142302139</v>
      </c>
      <c r="P39" s="259">
        <f t="shared" si="14"/>
        <v>103.36862017787767</v>
      </c>
      <c r="Q39" s="259">
        <f t="shared" si="15"/>
        <v>206.73724035575535</v>
      </c>
      <c r="R39" s="259">
        <f t="shared" si="16"/>
        <v>11048.382686678824</v>
      </c>
      <c r="S39" s="259">
        <f t="shared" si="17"/>
        <v>68912.413451918444</v>
      </c>
      <c r="T39" s="260">
        <f t="shared" si="41"/>
        <v>67502.799370963781</v>
      </c>
      <c r="U39" s="278">
        <f t="shared" si="18"/>
        <v>3267.2291679628443</v>
      </c>
      <c r="V39" s="278">
        <f t="shared" si="19"/>
        <v>2409.4610383206814</v>
      </c>
      <c r="W39" s="278">
        <f t="shared" si="20"/>
        <v>1156.5412983939273</v>
      </c>
      <c r="X39" s="278">
        <f t="shared" si="21"/>
        <v>144.56766229924091</v>
      </c>
      <c r="Y39" s="278">
        <f t="shared" si="22"/>
        <v>289.13532459848182</v>
      </c>
      <c r="Z39" s="279">
        <f t="shared" si="23"/>
        <v>20962.311033389931</v>
      </c>
      <c r="AA39" s="278">
        <f t="shared" si="24"/>
        <v>79651.604572584518</v>
      </c>
      <c r="AB39" s="280">
        <f t="shared" si="42"/>
        <v>78269.229019467122</v>
      </c>
      <c r="AC39" s="281">
        <f t="shared" si="25"/>
        <v>3869.6886287848092</v>
      </c>
      <c r="AD39" s="281">
        <f t="shared" si="26"/>
        <v>2853.7526760949918</v>
      </c>
      <c r="AE39" s="281">
        <f t="shared" si="27"/>
        <v>1369.8012845255962</v>
      </c>
      <c r="AF39" s="281">
        <f t="shared" si="28"/>
        <v>171.22516056569953</v>
      </c>
      <c r="AG39" s="281">
        <f t="shared" si="29"/>
        <v>342.45032113139905</v>
      </c>
      <c r="AH39" s="281">
        <f t="shared" si="30"/>
        <v>34530.407380749406</v>
      </c>
      <c r="AI39" s="282">
        <f t="shared" si="31"/>
        <v>94338.931441156761</v>
      </c>
      <c r="AJ39" s="283">
        <f t="shared" si="43"/>
        <v>92706.359810313152</v>
      </c>
      <c r="AK39" s="284">
        <f t="shared" si="32"/>
        <v>4522.7507777459386</v>
      </c>
      <c r="AL39" s="284">
        <f t="shared" si="33"/>
        <v>3335.3619304911049</v>
      </c>
      <c r="AM39" s="284">
        <f t="shared" si="34"/>
        <v>1600.9737266357304</v>
      </c>
      <c r="AN39" s="284">
        <f t="shared" si="35"/>
        <v>200.1217158294663</v>
      </c>
      <c r="AO39" s="284">
        <f t="shared" si="36"/>
        <v>400.24343165893259</v>
      </c>
      <c r="AP39" s="284">
        <f t="shared" si="37"/>
        <v>49229.942094048711</v>
      </c>
      <c r="AQ39" s="284">
        <f t="shared" si="38"/>
        <v>110259.89852863157</v>
      </c>
      <c r="AR39" s="285">
        <f t="shared" si="44"/>
        <v>108347.92222521125</v>
      </c>
      <c r="AS39" s="277">
        <f t="shared" si="39"/>
        <v>46102.754175531045</v>
      </c>
      <c r="AT39" s="108"/>
      <c r="AU39" s="108"/>
      <c r="AV39" s="108"/>
      <c r="AW39" s="108"/>
      <c r="AX39" s="108"/>
      <c r="AY39" s="108"/>
    </row>
    <row r="40" spans="1:51">
      <c r="A40" s="472">
        <v>9587</v>
      </c>
      <c r="B40" s="472" t="s">
        <v>152</v>
      </c>
      <c r="C40" s="472" t="s">
        <v>153</v>
      </c>
      <c r="D40" s="472">
        <v>2339.35</v>
      </c>
      <c r="E40" s="339">
        <f t="shared" si="4"/>
        <v>2852.8658536585363</v>
      </c>
      <c r="F40" s="222">
        <f t="shared" si="5"/>
        <v>126.71530109362826</v>
      </c>
      <c r="G40" s="222">
        <f t="shared" si="6"/>
        <v>77.229638151605513</v>
      </c>
      <c r="H40" s="222">
        <f t="shared" si="7"/>
        <v>37.07022631277065</v>
      </c>
      <c r="I40" s="222">
        <f t="shared" si="8"/>
        <v>4.6337782890963313</v>
      </c>
      <c r="J40" s="222">
        <f t="shared" si="9"/>
        <v>9.2675565781926625</v>
      </c>
      <c r="K40" s="222">
        <f t="shared" si="10"/>
        <v>3089.1855260642205</v>
      </c>
      <c r="L40" s="257">
        <f t="shared" si="40"/>
        <v>3025.9189376431277</v>
      </c>
      <c r="M40" s="258">
        <f t="shared" si="11"/>
        <v>153.33015572328969</v>
      </c>
      <c r="N40" s="259">
        <f t="shared" si="12"/>
        <v>93.450690974481148</v>
      </c>
      <c r="O40" s="259">
        <f t="shared" si="13"/>
        <v>44.85633166775095</v>
      </c>
      <c r="P40" s="259">
        <f t="shared" si="14"/>
        <v>5.6070414584688688</v>
      </c>
      <c r="Q40" s="259">
        <f t="shared" si="15"/>
        <v>11.214082916937738</v>
      </c>
      <c r="R40" s="259">
        <f t="shared" si="16"/>
        <v>599.29928121934756</v>
      </c>
      <c r="S40" s="259">
        <f t="shared" si="17"/>
        <v>3738.0276389792457</v>
      </c>
      <c r="T40" s="260">
        <f t="shared" si="41"/>
        <v>3661.5657051858625</v>
      </c>
      <c r="U40" s="278">
        <f t="shared" si="18"/>
        <v>177.22486154465511</v>
      </c>
      <c r="V40" s="278">
        <f t="shared" si="19"/>
        <v>130.69680054915568</v>
      </c>
      <c r="W40" s="278">
        <f t="shared" si="20"/>
        <v>62.734464263594738</v>
      </c>
      <c r="X40" s="278">
        <f t="shared" si="21"/>
        <v>7.8418080329493423</v>
      </c>
      <c r="Y40" s="278">
        <f t="shared" si="22"/>
        <v>15.683616065898685</v>
      </c>
      <c r="Z40" s="279">
        <f t="shared" si="23"/>
        <v>1137.0621647776545</v>
      </c>
      <c r="AA40" s="278">
        <f t="shared" si="24"/>
        <v>4320.5553900547338</v>
      </c>
      <c r="AB40" s="280">
        <f t="shared" si="42"/>
        <v>4245.5709603103396</v>
      </c>
      <c r="AC40" s="281">
        <f t="shared" si="25"/>
        <v>209.90417145575424</v>
      </c>
      <c r="AD40" s="281">
        <f t="shared" si="26"/>
        <v>154.79658661928778</v>
      </c>
      <c r="AE40" s="281">
        <f t="shared" si="27"/>
        <v>74.302361577258139</v>
      </c>
      <c r="AF40" s="281">
        <f t="shared" si="28"/>
        <v>9.2877951971572674</v>
      </c>
      <c r="AG40" s="281">
        <f t="shared" si="29"/>
        <v>18.575590394314535</v>
      </c>
      <c r="AH40" s="281">
        <f t="shared" si="30"/>
        <v>1873.0386980933822</v>
      </c>
      <c r="AI40" s="282">
        <f t="shared" si="31"/>
        <v>5117.2425328690179</v>
      </c>
      <c r="AJ40" s="283">
        <f t="shared" si="43"/>
        <v>5028.6866751792459</v>
      </c>
      <c r="AK40" s="284">
        <f t="shared" si="32"/>
        <v>245.32833149465827</v>
      </c>
      <c r="AL40" s="284">
        <f t="shared" si="33"/>
        <v>180.9205984473881</v>
      </c>
      <c r="AM40" s="284">
        <f t="shared" si="34"/>
        <v>86.841887254746297</v>
      </c>
      <c r="AN40" s="284">
        <f t="shared" si="35"/>
        <v>10.855235906843287</v>
      </c>
      <c r="AO40" s="284">
        <f t="shared" si="36"/>
        <v>21.710471813686574</v>
      </c>
      <c r="AP40" s="284">
        <f t="shared" si="37"/>
        <v>2670.3880330834486</v>
      </c>
      <c r="AQ40" s="284">
        <f t="shared" si="38"/>
        <v>5980.8462296657226</v>
      </c>
      <c r="AR40" s="285">
        <f t="shared" si="44"/>
        <v>5877.1345773050762</v>
      </c>
      <c r="AS40" s="277">
        <f t="shared" si="39"/>
        <v>2500.7594525976265</v>
      </c>
      <c r="AT40" s="108"/>
      <c r="AU40" s="108"/>
      <c r="AV40" s="108"/>
      <c r="AW40" s="108"/>
      <c r="AX40" s="108"/>
      <c r="AY40" s="108"/>
    </row>
    <row r="41" spans="1:51">
      <c r="A41" s="472">
        <v>6013</v>
      </c>
      <c r="B41" s="472" t="s">
        <v>1504</v>
      </c>
      <c r="C41" s="472" t="s">
        <v>1505</v>
      </c>
      <c r="D41" s="472">
        <v>170500</v>
      </c>
      <c r="E41" s="242">
        <f t="shared" si="4"/>
        <v>207926.82926829267</v>
      </c>
      <c r="F41" s="222">
        <f t="shared" si="5"/>
        <v>9235.4537954831976</v>
      </c>
      <c r="G41" s="222">
        <f t="shared" si="6"/>
        <v>5628.7658130885684</v>
      </c>
      <c r="H41" s="222">
        <f t="shared" si="7"/>
        <v>2701.8075902825126</v>
      </c>
      <c r="I41" s="222">
        <f t="shared" si="8"/>
        <v>337.72594878531407</v>
      </c>
      <c r="J41" s="222">
        <f t="shared" si="9"/>
        <v>675.45189757062815</v>
      </c>
      <c r="K41" s="222">
        <f t="shared" si="10"/>
        <v>225150.63252354271</v>
      </c>
      <c r="L41" s="257">
        <f t="shared" si="40"/>
        <v>220539.54255162901</v>
      </c>
      <c r="M41" s="258">
        <f t="shared" si="11"/>
        <v>11175.237373980332</v>
      </c>
      <c r="N41" s="259">
        <f t="shared" si="12"/>
        <v>6811.012807467474</v>
      </c>
      <c r="O41" s="259">
        <f t="shared" si="13"/>
        <v>3269.2861475843874</v>
      </c>
      <c r="P41" s="259">
        <f t="shared" si="14"/>
        <v>408.66076844804843</v>
      </c>
      <c r="Q41" s="259">
        <f t="shared" si="15"/>
        <v>817.32153689609686</v>
      </c>
      <c r="R41" s="259">
        <f t="shared" si="16"/>
        <v>43679.02513428891</v>
      </c>
      <c r="S41" s="259">
        <f t="shared" si="17"/>
        <v>272440.51229869894</v>
      </c>
      <c r="T41" s="260">
        <f t="shared" si="41"/>
        <v>266867.69946104242</v>
      </c>
      <c r="U41" s="278">
        <f t="shared" si="18"/>
        <v>12916.767005092741</v>
      </c>
      <c r="V41" s="278">
        <f t="shared" si="19"/>
        <v>9525.6393842866819</v>
      </c>
      <c r="W41" s="278">
        <f t="shared" si="20"/>
        <v>4572.3069044576068</v>
      </c>
      <c r="X41" s="278">
        <f t="shared" si="21"/>
        <v>571.53836305720085</v>
      </c>
      <c r="Y41" s="278">
        <f t="shared" si="22"/>
        <v>1143.0767261144017</v>
      </c>
      <c r="Z41" s="279">
        <f t="shared" si="23"/>
        <v>82873.062643294121</v>
      </c>
      <c r="AA41" s="278">
        <f t="shared" si="24"/>
        <v>314897.16972848534</v>
      </c>
      <c r="AB41" s="280">
        <f t="shared" si="42"/>
        <v>309432.04254725156</v>
      </c>
      <c r="AC41" s="281">
        <f t="shared" si="25"/>
        <v>15298.549269329556</v>
      </c>
      <c r="AD41" s="281">
        <f t="shared" si="26"/>
        <v>11282.115980331531</v>
      </c>
      <c r="AE41" s="281">
        <f t="shared" si="27"/>
        <v>5415.4156705591349</v>
      </c>
      <c r="AF41" s="281">
        <f t="shared" si="28"/>
        <v>676.92695881989187</v>
      </c>
      <c r="AG41" s="281">
        <f t="shared" si="29"/>
        <v>1353.8539176397837</v>
      </c>
      <c r="AH41" s="281">
        <f t="shared" si="30"/>
        <v>136513.60336201152</v>
      </c>
      <c r="AI41" s="282">
        <f t="shared" si="31"/>
        <v>372962.51174649689</v>
      </c>
      <c r="AJ41" s="283">
        <f t="shared" si="43"/>
        <v>366508.25148783263</v>
      </c>
      <c r="AK41" s="284">
        <f t="shared" si="32"/>
        <v>17880.385799405492</v>
      </c>
      <c r="AL41" s="284">
        <f t="shared" si="33"/>
        <v>13186.12522080051</v>
      </c>
      <c r="AM41" s="284">
        <f t="shared" si="34"/>
        <v>6329.3401059842454</v>
      </c>
      <c r="AN41" s="284">
        <f t="shared" si="35"/>
        <v>791.16751324803067</v>
      </c>
      <c r="AO41" s="284">
        <f t="shared" si="36"/>
        <v>1582.3350264960613</v>
      </c>
      <c r="AP41" s="284">
        <f t="shared" si="37"/>
        <v>194627.20825901555</v>
      </c>
      <c r="AQ41" s="284">
        <f t="shared" si="38"/>
        <v>435904.96597687638</v>
      </c>
      <c r="AR41" s="285">
        <f t="shared" si="44"/>
        <v>428346.09845919401</v>
      </c>
      <c r="AS41" s="277">
        <f t="shared" si="39"/>
        <v>182264.0847534124</v>
      </c>
      <c r="AT41" s="108"/>
      <c r="AU41" s="108"/>
      <c r="AV41" s="108"/>
      <c r="AW41" s="108"/>
      <c r="AX41" s="108"/>
      <c r="AY41" s="108"/>
    </row>
    <row r="42" spans="1:51">
      <c r="A42" s="472">
        <v>7643</v>
      </c>
      <c r="B42" s="472" t="s">
        <v>39</v>
      </c>
      <c r="C42" s="472" t="s">
        <v>40</v>
      </c>
      <c r="D42" s="472">
        <v>177505.79</v>
      </c>
      <c r="E42" s="242">
        <f t="shared" si="4"/>
        <v>216470.4756097561</v>
      </c>
      <c r="F42" s="222">
        <f t="shared" si="5"/>
        <v>9614.9356127609608</v>
      </c>
      <c r="G42" s="222">
        <f t="shared" si="6"/>
        <v>5860.0499846174707</v>
      </c>
      <c r="H42" s="222">
        <f t="shared" si="7"/>
        <v>2812.8239926163856</v>
      </c>
      <c r="I42" s="222">
        <f t="shared" si="8"/>
        <v>351.6029990770482</v>
      </c>
      <c r="J42" s="222">
        <f t="shared" si="9"/>
        <v>703.20599815409639</v>
      </c>
      <c r="K42" s="222">
        <f t="shared" si="10"/>
        <v>234401.99938469881</v>
      </c>
      <c r="L42" s="257">
        <f t="shared" si="40"/>
        <v>229601.44121328756</v>
      </c>
      <c r="M42" s="258">
        <f t="shared" si="11"/>
        <v>11634.424272761906</v>
      </c>
      <c r="N42" s="259">
        <f t="shared" si="12"/>
        <v>7090.8751266254085</v>
      </c>
      <c r="O42" s="259">
        <f t="shared" si="13"/>
        <v>3403.6200607801961</v>
      </c>
      <c r="P42" s="259">
        <f t="shared" si="14"/>
        <v>425.45250759752452</v>
      </c>
      <c r="Q42" s="259">
        <f t="shared" si="15"/>
        <v>850.90501519504903</v>
      </c>
      <c r="R42" s="259">
        <f t="shared" si="16"/>
        <v>45473.782187048739</v>
      </c>
      <c r="S42" s="259">
        <f t="shared" si="17"/>
        <v>283635.00506501633</v>
      </c>
      <c r="T42" s="260">
        <f t="shared" si="41"/>
        <v>277833.20714554202</v>
      </c>
      <c r="U42" s="278">
        <f t="shared" si="18"/>
        <v>13447.51279463297</v>
      </c>
      <c r="V42" s="278">
        <f t="shared" si="19"/>
        <v>9917.0448338001243</v>
      </c>
      <c r="W42" s="278">
        <f t="shared" si="20"/>
        <v>4760.1815202240596</v>
      </c>
      <c r="X42" s="278">
        <f t="shared" si="21"/>
        <v>595.02269002800745</v>
      </c>
      <c r="Y42" s="278">
        <f t="shared" si="22"/>
        <v>1190.0453800560149</v>
      </c>
      <c r="Z42" s="279">
        <f t="shared" si="23"/>
        <v>86278.290054061086</v>
      </c>
      <c r="AA42" s="278">
        <f t="shared" si="24"/>
        <v>327836.1928528967</v>
      </c>
      <c r="AB42" s="280">
        <f t="shared" si="42"/>
        <v>322146.50535873021</v>
      </c>
      <c r="AC42" s="281">
        <f t="shared" si="25"/>
        <v>15927.161723790416</v>
      </c>
      <c r="AD42" s="281">
        <f t="shared" si="26"/>
        <v>11745.694486571103</v>
      </c>
      <c r="AE42" s="281">
        <f t="shared" si="27"/>
        <v>5637.9333535541291</v>
      </c>
      <c r="AF42" s="281">
        <f t="shared" si="28"/>
        <v>704.74166919426614</v>
      </c>
      <c r="AG42" s="281">
        <f t="shared" si="29"/>
        <v>1409.4833383885323</v>
      </c>
      <c r="AH42" s="281">
        <f t="shared" si="30"/>
        <v>142122.90328751036</v>
      </c>
      <c r="AI42" s="282">
        <f t="shared" si="31"/>
        <v>388287.42104367283</v>
      </c>
      <c r="AJ42" s="283">
        <f t="shared" si="43"/>
        <v>381567.95731299953</v>
      </c>
      <c r="AK42" s="284">
        <f t="shared" si="32"/>
        <v>18615.08508403668</v>
      </c>
      <c r="AL42" s="284">
        <f t="shared" si="33"/>
        <v>13727.938852534424</v>
      </c>
      <c r="AM42" s="284">
        <f t="shared" si="34"/>
        <v>6589.4106492165238</v>
      </c>
      <c r="AN42" s="284">
        <f t="shared" si="35"/>
        <v>823.67633115206547</v>
      </c>
      <c r="AO42" s="284">
        <f t="shared" si="36"/>
        <v>1647.3526623041309</v>
      </c>
      <c r="AP42" s="284">
        <f t="shared" si="37"/>
        <v>202624.37746340811</v>
      </c>
      <c r="AQ42" s="284">
        <f t="shared" si="38"/>
        <v>453816.16041436116</v>
      </c>
      <c r="AR42" s="285">
        <f t="shared" si="44"/>
        <v>445946.70146872156</v>
      </c>
      <c r="AS42" s="277">
        <f t="shared" si="39"/>
        <v>189753.25720106412</v>
      </c>
      <c r="AT42" s="108"/>
      <c r="AU42" s="108"/>
      <c r="AV42" s="108"/>
      <c r="AW42" s="108"/>
      <c r="AX42" s="108"/>
      <c r="AY42" s="108"/>
    </row>
    <row r="43" spans="1:51">
      <c r="A43" s="472">
        <v>9855</v>
      </c>
      <c r="B43" s="472" t="s">
        <v>1212</v>
      </c>
      <c r="C43" s="472" t="s">
        <v>1211</v>
      </c>
      <c r="D43" s="472">
        <v>26793.24</v>
      </c>
      <c r="E43" s="242">
        <f t="shared" si="4"/>
        <v>32674.682926829268</v>
      </c>
      <c r="F43" s="222">
        <f t="shared" si="5"/>
        <v>1451.3063346116849</v>
      </c>
      <c r="G43" s="222">
        <f t="shared" si="6"/>
        <v>884.53298143036454</v>
      </c>
      <c r="H43" s="222">
        <f t="shared" si="7"/>
        <v>424.57583108657496</v>
      </c>
      <c r="I43" s="222">
        <f t="shared" si="8"/>
        <v>53.071978885821871</v>
      </c>
      <c r="J43" s="222">
        <f t="shared" si="9"/>
        <v>106.14395777164374</v>
      </c>
      <c r="K43" s="222">
        <f t="shared" si="10"/>
        <v>35381.319257214578</v>
      </c>
      <c r="L43" s="257">
        <f t="shared" si="40"/>
        <v>34656.70905029917</v>
      </c>
      <c r="M43" s="258">
        <f t="shared" si="11"/>
        <v>1756.1338241526382</v>
      </c>
      <c r="N43" s="259">
        <f t="shared" si="12"/>
        <v>1070.3173067070372</v>
      </c>
      <c r="O43" s="259">
        <f t="shared" si="13"/>
        <v>513.75230721937783</v>
      </c>
      <c r="P43" s="259">
        <f t="shared" si="14"/>
        <v>64.219038402422228</v>
      </c>
      <c r="Q43" s="259">
        <f t="shared" si="15"/>
        <v>128.43807680484446</v>
      </c>
      <c r="R43" s="259">
        <f t="shared" si="16"/>
        <v>6863.9448879122283</v>
      </c>
      <c r="S43" s="259">
        <f t="shared" si="17"/>
        <v>42812.692268281484</v>
      </c>
      <c r="T43" s="260">
        <f t="shared" si="41"/>
        <v>41936.952022918354</v>
      </c>
      <c r="U43" s="278">
        <f t="shared" si="18"/>
        <v>2029.8066767831733</v>
      </c>
      <c r="V43" s="278">
        <f t="shared" si="19"/>
        <v>1496.9075787486529</v>
      </c>
      <c r="W43" s="278">
        <f t="shared" si="20"/>
        <v>718.51563779935339</v>
      </c>
      <c r="X43" s="278">
        <f t="shared" si="21"/>
        <v>89.814454724919173</v>
      </c>
      <c r="Y43" s="278">
        <f t="shared" si="22"/>
        <v>179.62890944983835</v>
      </c>
      <c r="Z43" s="279">
        <f t="shared" si="23"/>
        <v>13023.095935113281</v>
      </c>
      <c r="AA43" s="278">
        <f t="shared" si="24"/>
        <v>49484.548057806707</v>
      </c>
      <c r="AB43" s="280">
        <f t="shared" si="42"/>
        <v>48625.730085974916</v>
      </c>
      <c r="AC43" s="281">
        <f t="shared" si="25"/>
        <v>2404.0920951611229</v>
      </c>
      <c r="AD43" s="281">
        <f t="shared" si="26"/>
        <v>1772.9292737176422</v>
      </c>
      <c r="AE43" s="281">
        <f t="shared" si="27"/>
        <v>851.00605138446826</v>
      </c>
      <c r="AF43" s="281">
        <f t="shared" si="28"/>
        <v>106.37575642305853</v>
      </c>
      <c r="AG43" s="281">
        <f t="shared" si="29"/>
        <v>212.75151284611707</v>
      </c>
      <c r="AH43" s="281">
        <f t="shared" si="30"/>
        <v>21452.444211983471</v>
      </c>
      <c r="AI43" s="282">
        <f t="shared" si="31"/>
        <v>58609.232189012968</v>
      </c>
      <c r="AJ43" s="283">
        <f t="shared" si="43"/>
        <v>57594.976798204443</v>
      </c>
      <c r="AK43" s="284">
        <f t="shared" si="32"/>
        <v>2809.8150616777903</v>
      </c>
      <c r="AL43" s="284">
        <f t="shared" si="33"/>
        <v>2072.1350012373082</v>
      </c>
      <c r="AM43" s="284">
        <f t="shared" si="34"/>
        <v>994.62480059390805</v>
      </c>
      <c r="AN43" s="284">
        <f t="shared" si="35"/>
        <v>124.32810007423851</v>
      </c>
      <c r="AO43" s="284">
        <f t="shared" si="36"/>
        <v>248.65620014847701</v>
      </c>
      <c r="AP43" s="284">
        <f t="shared" si="37"/>
        <v>30584.712618262671</v>
      </c>
      <c r="AQ43" s="284">
        <f t="shared" si="38"/>
        <v>68500.330619415152</v>
      </c>
      <c r="AR43" s="285">
        <f t="shared" si="44"/>
        <v>67312.491607512115</v>
      </c>
      <c r="AS43" s="277">
        <f t="shared" si="39"/>
        <v>28641.908306032372</v>
      </c>
      <c r="AT43" s="108"/>
      <c r="AU43" s="108"/>
      <c r="AV43" s="108"/>
      <c r="AW43" s="108"/>
      <c r="AX43" s="108"/>
      <c r="AY43" s="108"/>
    </row>
    <row r="44" spans="1:51">
      <c r="A44" s="472">
        <v>9885</v>
      </c>
      <c r="B44" s="472" t="s">
        <v>1321</v>
      </c>
      <c r="C44" s="472" t="s">
        <v>1320</v>
      </c>
      <c r="D44" s="472">
        <v>604712</v>
      </c>
      <c r="E44" s="242">
        <f t="shared" si="4"/>
        <v>737453.65853658528</v>
      </c>
      <c r="F44" s="222">
        <f t="shared" si="5"/>
        <v>32755.365018030709</v>
      </c>
      <c r="G44" s="222">
        <f t="shared" si="6"/>
        <v>19963.532154629997</v>
      </c>
      <c r="H44" s="222">
        <f t="shared" si="7"/>
        <v>9582.4954342223973</v>
      </c>
      <c r="I44" s="222">
        <f t="shared" si="8"/>
        <v>1197.8119292777997</v>
      </c>
      <c r="J44" s="222">
        <f t="shared" si="9"/>
        <v>2395.6238585555993</v>
      </c>
      <c r="K44" s="222">
        <f t="shared" si="10"/>
        <v>798541.28618519974</v>
      </c>
      <c r="L44" s="257">
        <f t="shared" si="40"/>
        <v>782187.14284739399</v>
      </c>
      <c r="M44" s="258">
        <f t="shared" si="11"/>
        <v>39635.191453926069</v>
      </c>
      <c r="N44" s="259">
        <f t="shared" si="12"/>
        <v>24156.605142693676</v>
      </c>
      <c r="O44" s="259">
        <f t="shared" si="13"/>
        <v>11595.170468492963</v>
      </c>
      <c r="P44" s="259">
        <f t="shared" si="14"/>
        <v>1449.3963085616203</v>
      </c>
      <c r="Q44" s="259">
        <f t="shared" si="15"/>
        <v>2898.7926171232407</v>
      </c>
      <c r="R44" s="259">
        <f t="shared" si="16"/>
        <v>154916.30878009452</v>
      </c>
      <c r="S44" s="259">
        <f t="shared" si="17"/>
        <v>966264.20570774691</v>
      </c>
      <c r="T44" s="260">
        <f t="shared" si="41"/>
        <v>946499.12185622205</v>
      </c>
      <c r="U44" s="278">
        <f t="shared" si="18"/>
        <v>45811.871021604937</v>
      </c>
      <c r="V44" s="278">
        <f t="shared" si="19"/>
        <v>33784.565650151133</v>
      </c>
      <c r="W44" s="278">
        <f t="shared" si="20"/>
        <v>16216.591512072544</v>
      </c>
      <c r="X44" s="278">
        <f t="shared" si="21"/>
        <v>2027.073939009068</v>
      </c>
      <c r="Y44" s="278">
        <f t="shared" si="22"/>
        <v>4054.147878018136</v>
      </c>
      <c r="Z44" s="279">
        <f t="shared" si="23"/>
        <v>293925.72115631483</v>
      </c>
      <c r="AA44" s="278">
        <f t="shared" si="24"/>
        <v>1116845.1454595416</v>
      </c>
      <c r="AB44" s="280">
        <f t="shared" si="42"/>
        <v>1097461.9901045957</v>
      </c>
      <c r="AC44" s="281">
        <f t="shared" si="25"/>
        <v>54259.33328888454</v>
      </c>
      <c r="AD44" s="281">
        <f t="shared" si="26"/>
        <v>40014.257587672961</v>
      </c>
      <c r="AE44" s="281">
        <f t="shared" si="27"/>
        <v>19206.843642083022</v>
      </c>
      <c r="AF44" s="281">
        <f t="shared" si="28"/>
        <v>2400.8554552603778</v>
      </c>
      <c r="AG44" s="281">
        <f t="shared" si="29"/>
        <v>4801.7109105207555</v>
      </c>
      <c r="AH44" s="281">
        <f t="shared" si="30"/>
        <v>484172.51681084285</v>
      </c>
      <c r="AI44" s="282">
        <f t="shared" si="31"/>
        <v>1322785.3747991063</v>
      </c>
      <c r="AJ44" s="283">
        <f t="shared" si="43"/>
        <v>1299894.0631889165</v>
      </c>
      <c r="AK44" s="284">
        <f t="shared" si="32"/>
        <v>63416.327610147186</v>
      </c>
      <c r="AL44" s="284">
        <f t="shared" si="33"/>
        <v>46767.203252320927</v>
      </c>
      <c r="AM44" s="284">
        <f t="shared" si="34"/>
        <v>22448.257561114046</v>
      </c>
      <c r="AN44" s="284">
        <f t="shared" si="35"/>
        <v>2806.0321951392557</v>
      </c>
      <c r="AO44" s="284">
        <f t="shared" si="36"/>
        <v>5612.0643902785114</v>
      </c>
      <c r="AP44" s="284">
        <f t="shared" si="37"/>
        <v>690283.920004257</v>
      </c>
      <c r="AQ44" s="284">
        <f t="shared" si="38"/>
        <v>1546023.2480106093</v>
      </c>
      <c r="AR44" s="285">
        <f t="shared" si="44"/>
        <v>1519214.228102382</v>
      </c>
      <c r="AS44" s="277">
        <f t="shared" si="39"/>
        <v>646435.65524578013</v>
      </c>
      <c r="AT44" s="108"/>
      <c r="AU44" s="108"/>
      <c r="AV44" s="108"/>
      <c r="AW44" s="108"/>
      <c r="AX44" s="108"/>
      <c r="AY44" s="108"/>
    </row>
    <row r="45" spans="1:51">
      <c r="A45" s="472">
        <v>9854</v>
      </c>
      <c r="B45" s="472" t="s">
        <v>1210</v>
      </c>
      <c r="C45" s="472" t="s">
        <v>1209</v>
      </c>
      <c r="D45" s="472">
        <v>30040.89</v>
      </c>
      <c r="E45" s="242">
        <f t="shared" si="4"/>
        <v>36635.231707317071</v>
      </c>
      <c r="F45" s="222">
        <f t="shared" si="5"/>
        <v>1627.2214168339781</v>
      </c>
      <c r="G45" s="222">
        <f t="shared" si="6"/>
        <v>991.74859018624181</v>
      </c>
      <c r="H45" s="222">
        <f t="shared" si="7"/>
        <v>476.03932328939607</v>
      </c>
      <c r="I45" s="222">
        <f t="shared" si="8"/>
        <v>59.504915411174508</v>
      </c>
      <c r="J45" s="222">
        <f t="shared" si="9"/>
        <v>119.00983082234902</v>
      </c>
      <c r="K45" s="222">
        <f t="shared" si="10"/>
        <v>39669.94360744967</v>
      </c>
      <c r="L45" s="257">
        <f t="shared" si="40"/>
        <v>38857.502278262793</v>
      </c>
      <c r="M45" s="258">
        <f t="shared" si="11"/>
        <v>1968.9975171591323</v>
      </c>
      <c r="N45" s="259">
        <f t="shared" si="12"/>
        <v>1200.0521204558452</v>
      </c>
      <c r="O45" s="259">
        <f t="shared" si="13"/>
        <v>576.02501781880562</v>
      </c>
      <c r="P45" s="259">
        <f t="shared" si="14"/>
        <v>72.003127227350703</v>
      </c>
      <c r="Q45" s="259">
        <f t="shared" si="15"/>
        <v>144.00625445470141</v>
      </c>
      <c r="R45" s="259">
        <f t="shared" si="16"/>
        <v>7695.9342484833342</v>
      </c>
      <c r="S45" s="259">
        <f t="shared" si="17"/>
        <v>48002.084818233801</v>
      </c>
      <c r="T45" s="260">
        <f t="shared" si="41"/>
        <v>47020.194745233042</v>
      </c>
      <c r="U45" s="278">
        <f t="shared" si="18"/>
        <v>2275.8426789185951</v>
      </c>
      <c r="V45" s="278">
        <f t="shared" si="19"/>
        <v>1678.3500581995538</v>
      </c>
      <c r="W45" s="278">
        <f t="shared" si="20"/>
        <v>805.6080279357858</v>
      </c>
      <c r="X45" s="278">
        <f t="shared" si="21"/>
        <v>100.70100349197322</v>
      </c>
      <c r="Y45" s="278">
        <f t="shared" si="22"/>
        <v>201.40200698394645</v>
      </c>
      <c r="Z45" s="279">
        <f t="shared" si="23"/>
        <v>14601.645506336117</v>
      </c>
      <c r="AA45" s="278">
        <f t="shared" si="24"/>
        <v>55482.646552051367</v>
      </c>
      <c r="AB45" s="280">
        <f t="shared" si="42"/>
        <v>54519.729927491513</v>
      </c>
      <c r="AC45" s="281">
        <f t="shared" si="25"/>
        <v>2695.4958109062145</v>
      </c>
      <c r="AD45" s="281">
        <f t="shared" si="26"/>
        <v>1987.8287691048777</v>
      </c>
      <c r="AE45" s="281">
        <f t="shared" si="27"/>
        <v>954.15780917034135</v>
      </c>
      <c r="AF45" s="281">
        <f t="shared" si="28"/>
        <v>119.26972614629267</v>
      </c>
      <c r="AG45" s="281">
        <f t="shared" si="29"/>
        <v>238.53945229258534</v>
      </c>
      <c r="AH45" s="281">
        <f t="shared" si="30"/>
        <v>24052.728106169019</v>
      </c>
      <c r="AI45" s="282">
        <f t="shared" si="31"/>
        <v>65713.347739004224</v>
      </c>
      <c r="AJ45" s="283">
        <f t="shared" si="43"/>
        <v>64576.152885855234</v>
      </c>
      <c r="AK45" s="284">
        <f t="shared" si="32"/>
        <v>3150.3970847947357</v>
      </c>
      <c r="AL45" s="284">
        <f t="shared" si="33"/>
        <v>2323.3016849518699</v>
      </c>
      <c r="AM45" s="284">
        <f t="shared" si="34"/>
        <v>1115.1848087768976</v>
      </c>
      <c r="AN45" s="284">
        <f t="shared" si="35"/>
        <v>139.3981010971122</v>
      </c>
      <c r="AO45" s="284">
        <f t="shared" si="36"/>
        <v>278.79620219422441</v>
      </c>
      <c r="AP45" s="284">
        <f t="shared" si="37"/>
        <v>34291.932869889599</v>
      </c>
      <c r="AQ45" s="284">
        <f t="shared" si="38"/>
        <v>76803.361486012232</v>
      </c>
      <c r="AR45" s="285">
        <f t="shared" si="44"/>
        <v>75471.54267297253</v>
      </c>
      <c r="AS45" s="277">
        <f t="shared" si="39"/>
        <v>32113.638246498176</v>
      </c>
      <c r="AT45" s="108"/>
      <c r="AU45" s="108"/>
      <c r="AV45" s="108"/>
      <c r="AW45" s="108"/>
      <c r="AX45" s="108"/>
      <c r="AY45" s="108"/>
    </row>
    <row r="46" spans="1:51">
      <c r="A46" s="472">
        <v>9501</v>
      </c>
      <c r="B46" s="472" t="s">
        <v>123</v>
      </c>
      <c r="C46" s="472" t="s">
        <v>124</v>
      </c>
      <c r="D46" s="472">
        <v>23919.29</v>
      </c>
      <c r="E46" s="242">
        <f t="shared" si="4"/>
        <v>29169.865853658535</v>
      </c>
      <c r="F46" s="222">
        <f t="shared" si="5"/>
        <v>1295.6334171012511</v>
      </c>
      <c r="G46" s="222">
        <f t="shared" si="6"/>
        <v>789.65443885836521</v>
      </c>
      <c r="H46" s="222">
        <f t="shared" si="7"/>
        <v>379.03413065201528</v>
      </c>
      <c r="I46" s="222">
        <f t="shared" si="8"/>
        <v>47.37926633150191</v>
      </c>
      <c r="J46" s="222">
        <f t="shared" si="9"/>
        <v>94.75853266300382</v>
      </c>
      <c r="K46" s="222">
        <f t="shared" si="10"/>
        <v>31586.177554334605</v>
      </c>
      <c r="L46" s="257">
        <f t="shared" si="40"/>
        <v>30939.291934074805</v>
      </c>
      <c r="M46" s="258">
        <f t="shared" si="11"/>
        <v>1567.7638918889973</v>
      </c>
      <c r="N46" s="259">
        <f t="shared" si="12"/>
        <v>955.51079492978704</v>
      </c>
      <c r="O46" s="259">
        <f t="shared" si="13"/>
        <v>458.64518156629777</v>
      </c>
      <c r="P46" s="259">
        <f t="shared" si="14"/>
        <v>57.330647695787221</v>
      </c>
      <c r="Q46" s="259">
        <f t="shared" si="15"/>
        <v>114.66129539157444</v>
      </c>
      <c r="R46" s="259">
        <f t="shared" si="16"/>
        <v>6127.6907278847239</v>
      </c>
      <c r="S46" s="259">
        <f t="shared" si="17"/>
        <v>38220.431797191479</v>
      </c>
      <c r="T46" s="260">
        <f t="shared" si="41"/>
        <v>37438.626950390128</v>
      </c>
      <c r="U46" s="278">
        <f t="shared" si="18"/>
        <v>1812.0815006290015</v>
      </c>
      <c r="V46" s="278">
        <f t="shared" si="19"/>
        <v>1336.3432895494111</v>
      </c>
      <c r="W46" s="278">
        <f t="shared" si="20"/>
        <v>641.44477898371736</v>
      </c>
      <c r="X46" s="278">
        <f t="shared" si="21"/>
        <v>80.180597372964669</v>
      </c>
      <c r="Y46" s="278">
        <f t="shared" si="22"/>
        <v>160.36119474592934</v>
      </c>
      <c r="Z46" s="279">
        <f t="shared" si="23"/>
        <v>11626.186619079877</v>
      </c>
      <c r="AA46" s="278">
        <f t="shared" si="24"/>
        <v>44176.637671054916</v>
      </c>
      <c r="AB46" s="280">
        <f t="shared" si="42"/>
        <v>43409.93994709706</v>
      </c>
      <c r="AC46" s="281">
        <f t="shared" si="25"/>
        <v>2146.2195692221808</v>
      </c>
      <c r="AD46" s="281">
        <f t="shared" si="26"/>
        <v>1582.7577944116376</v>
      </c>
      <c r="AE46" s="281">
        <f t="shared" si="27"/>
        <v>759.72374131758602</v>
      </c>
      <c r="AF46" s="281">
        <f t="shared" si="28"/>
        <v>94.965467664698252</v>
      </c>
      <c r="AG46" s="281">
        <f t="shared" si="29"/>
        <v>189.9309353293965</v>
      </c>
      <c r="AH46" s="281">
        <f t="shared" si="30"/>
        <v>19151.369312380815</v>
      </c>
      <c r="AI46" s="282">
        <f t="shared" si="31"/>
        <v>52322.571716087194</v>
      </c>
      <c r="AJ46" s="283">
        <f t="shared" si="43"/>
        <v>51417.109411908517</v>
      </c>
      <c r="AK46" s="284">
        <f t="shared" si="32"/>
        <v>2508.4230689024153</v>
      </c>
      <c r="AL46" s="284">
        <f t="shared" si="33"/>
        <v>1849.8695198395394</v>
      </c>
      <c r="AM46" s="284">
        <f t="shared" si="34"/>
        <v>887.93736952297888</v>
      </c>
      <c r="AN46" s="284">
        <f t="shared" si="35"/>
        <v>110.99217119037236</v>
      </c>
      <c r="AO46" s="284">
        <f t="shared" si="36"/>
        <v>221.98434238074472</v>
      </c>
      <c r="AP46" s="284">
        <f t="shared" si="37"/>
        <v>27304.0741128316</v>
      </c>
      <c r="AQ46" s="284">
        <f t="shared" si="38"/>
        <v>61152.711399654196</v>
      </c>
      <c r="AR46" s="285">
        <f t="shared" si="44"/>
        <v>60092.284747296275</v>
      </c>
      <c r="AS46" s="277">
        <f t="shared" si="39"/>
        <v>25569.662755433725</v>
      </c>
      <c r="AT46" s="108"/>
      <c r="AU46" s="108"/>
      <c r="AV46" s="108"/>
      <c r="AW46" s="108"/>
      <c r="AX46" s="108"/>
      <c r="AY46" s="108"/>
    </row>
    <row r="47" spans="1:51">
      <c r="A47" s="472">
        <v>8674</v>
      </c>
      <c r="B47" s="472" t="s">
        <v>1345</v>
      </c>
      <c r="C47" s="472" t="s">
        <v>1346</v>
      </c>
      <c r="D47" s="484">
        <v>420094</v>
      </c>
      <c r="E47" s="242">
        <f t="shared" si="4"/>
        <v>512309.75609756092</v>
      </c>
      <c r="F47" s="222">
        <f t="shared" si="5"/>
        <v>22755.183148150845</v>
      </c>
      <c r="G47" s="222">
        <f t="shared" si="6"/>
        <v>13868.684724244158</v>
      </c>
      <c r="H47" s="222">
        <f t="shared" si="7"/>
        <v>6656.9686676371957</v>
      </c>
      <c r="I47" s="222">
        <f t="shared" si="8"/>
        <v>832.12108345464947</v>
      </c>
      <c r="J47" s="222">
        <f t="shared" si="9"/>
        <v>1664.2421669092989</v>
      </c>
      <c r="K47" s="222">
        <f t="shared" si="10"/>
        <v>554747.38896976633</v>
      </c>
      <c r="L47" s="257">
        <f t="shared" si="40"/>
        <v>543386.15008025826</v>
      </c>
      <c r="M47" s="258">
        <f t="shared" si="11"/>
        <v>27534.605099031633</v>
      </c>
      <c r="N47" s="259">
        <f t="shared" si="12"/>
        <v>16781.616506394374</v>
      </c>
      <c r="O47" s="259">
        <f t="shared" si="13"/>
        <v>8055.1759230692996</v>
      </c>
      <c r="P47" s="259">
        <f t="shared" si="14"/>
        <v>1006.8969903836625</v>
      </c>
      <c r="Q47" s="259">
        <f t="shared" si="15"/>
        <v>2013.7939807673249</v>
      </c>
      <c r="R47" s="259">
        <f t="shared" si="16"/>
        <v>107620.50665550712</v>
      </c>
      <c r="S47" s="259">
        <f t="shared" si="17"/>
        <v>671264.66025577497</v>
      </c>
      <c r="T47" s="260">
        <f t="shared" si="41"/>
        <v>657533.83775593631</v>
      </c>
      <c r="U47" s="278">
        <f t="shared" si="18"/>
        <v>31825.550253591962</v>
      </c>
      <c r="V47" s="278">
        <f t="shared" si="19"/>
        <v>23470.169803533896</v>
      </c>
      <c r="W47" s="278">
        <f t="shared" si="20"/>
        <v>11265.68150569627</v>
      </c>
      <c r="X47" s="278">
        <f t="shared" si="21"/>
        <v>1408.2101882120337</v>
      </c>
      <c r="Y47" s="278">
        <f t="shared" si="22"/>
        <v>2816.4203764240674</v>
      </c>
      <c r="Z47" s="279">
        <f t="shared" si="23"/>
        <v>204190.47729074489</v>
      </c>
      <c r="AA47" s="278">
        <f t="shared" si="24"/>
        <v>775873.38193500484</v>
      </c>
      <c r="AB47" s="280">
        <f t="shared" si="42"/>
        <v>762407.88552401809</v>
      </c>
      <c r="AC47" s="281">
        <f t="shared" si="25"/>
        <v>37694.010303517483</v>
      </c>
      <c r="AD47" s="281">
        <f t="shared" si="26"/>
        <v>27797.942701709057</v>
      </c>
      <c r="AE47" s="281">
        <f t="shared" si="27"/>
        <v>13343.012496820347</v>
      </c>
      <c r="AF47" s="281">
        <f t="shared" si="28"/>
        <v>1667.8765621025434</v>
      </c>
      <c r="AG47" s="281">
        <f t="shared" si="29"/>
        <v>3335.7531242050868</v>
      </c>
      <c r="AH47" s="281">
        <f t="shared" si="30"/>
        <v>336355.10669067956</v>
      </c>
      <c r="AI47" s="282">
        <f t="shared" si="31"/>
        <v>918940.25460195227</v>
      </c>
      <c r="AJ47" s="283">
        <f t="shared" si="43"/>
        <v>903037.63871278334</v>
      </c>
      <c r="AK47" s="284">
        <f t="shared" si="32"/>
        <v>44055.382944372148</v>
      </c>
      <c r="AL47" s="284">
        <f t="shared" si="33"/>
        <v>32489.220460451437</v>
      </c>
      <c r="AM47" s="284">
        <f t="shared" si="34"/>
        <v>15594.82582101669</v>
      </c>
      <c r="AN47" s="284">
        <f t="shared" si="35"/>
        <v>1949.3532276270862</v>
      </c>
      <c r="AO47" s="284">
        <f t="shared" si="36"/>
        <v>3898.7064552541724</v>
      </c>
      <c r="AP47" s="284">
        <f t="shared" si="37"/>
        <v>479540.89399626321</v>
      </c>
      <c r="AQ47" s="284">
        <f t="shared" si="38"/>
        <v>1074023.8168744277</v>
      </c>
      <c r="AR47" s="285">
        <f t="shared" si="44"/>
        <v>1055399.5653144671</v>
      </c>
      <c r="AS47" s="277">
        <f t="shared" si="39"/>
        <v>449079.46287624649</v>
      </c>
      <c r="AT47" s="108"/>
      <c r="AU47" s="108"/>
      <c r="AV47" s="108"/>
      <c r="AW47" s="108"/>
      <c r="AX47" s="108"/>
      <c r="AY47" s="108"/>
    </row>
    <row r="48" spans="1:51">
      <c r="A48" s="472">
        <v>9947</v>
      </c>
      <c r="B48" s="472" t="s">
        <v>1506</v>
      </c>
      <c r="C48" s="472" t="s">
        <v>1519</v>
      </c>
      <c r="D48" s="472">
        <v>680000</v>
      </c>
      <c r="E48" s="242">
        <f t="shared" si="4"/>
        <v>829268.29268292675</v>
      </c>
      <c r="F48" s="222">
        <f t="shared" si="5"/>
        <v>36833.481413070826</v>
      </c>
      <c r="G48" s="222">
        <f t="shared" si="6"/>
        <v>22449.036673901621</v>
      </c>
      <c r="H48" s="222">
        <f t="shared" si="7"/>
        <v>10775.537603472778</v>
      </c>
      <c r="I48" s="222">
        <f t="shared" si="8"/>
        <v>1346.9422004340972</v>
      </c>
      <c r="J48" s="222">
        <f t="shared" si="9"/>
        <v>2693.8844008681945</v>
      </c>
      <c r="K48" s="222">
        <f t="shared" si="10"/>
        <v>897961.4669560648</v>
      </c>
      <c r="L48" s="257">
        <f t="shared" si="40"/>
        <v>879571.19610033859</v>
      </c>
      <c r="M48" s="258">
        <f t="shared" si="11"/>
        <v>44569.861667487545</v>
      </c>
      <c r="N48" s="259">
        <f t="shared" si="12"/>
        <v>27164.156651483179</v>
      </c>
      <c r="O48" s="259">
        <f t="shared" si="13"/>
        <v>13038.795192711927</v>
      </c>
      <c r="P48" s="259">
        <f t="shared" si="14"/>
        <v>1629.8493990889908</v>
      </c>
      <c r="Q48" s="259">
        <f t="shared" si="15"/>
        <v>3259.6987981779816</v>
      </c>
      <c r="R48" s="259">
        <f t="shared" si="16"/>
        <v>174203.73660596163</v>
      </c>
      <c r="S48" s="259">
        <f t="shared" si="17"/>
        <v>1086566.2660593272</v>
      </c>
      <c r="T48" s="260">
        <f t="shared" si="41"/>
        <v>1064340.3849472657</v>
      </c>
      <c r="U48" s="278">
        <f t="shared" si="18"/>
        <v>51515.551691865476</v>
      </c>
      <c r="V48" s="278">
        <f t="shared" si="19"/>
        <v>37990.819831759203</v>
      </c>
      <c r="W48" s="278">
        <f t="shared" si="20"/>
        <v>18235.593519244416</v>
      </c>
      <c r="X48" s="278">
        <f t="shared" si="21"/>
        <v>2279.449189905552</v>
      </c>
      <c r="Y48" s="278">
        <f t="shared" si="22"/>
        <v>4558.898379811104</v>
      </c>
      <c r="Z48" s="279">
        <f t="shared" si="23"/>
        <v>330520.13253630506</v>
      </c>
      <c r="AA48" s="278">
        <f t="shared" si="24"/>
        <v>1255894.8704713786</v>
      </c>
      <c r="AB48" s="280">
        <f t="shared" si="42"/>
        <v>1234098.4688101527</v>
      </c>
      <c r="AC48" s="281">
        <f t="shared" si="25"/>
        <v>61014.741953924327</v>
      </c>
      <c r="AD48" s="281">
        <f t="shared" si="26"/>
        <v>44996.122384899951</v>
      </c>
      <c r="AE48" s="281">
        <f t="shared" si="27"/>
        <v>21598.138744751974</v>
      </c>
      <c r="AF48" s="281">
        <f t="shared" si="28"/>
        <v>2699.7673430939967</v>
      </c>
      <c r="AG48" s="281">
        <f t="shared" si="29"/>
        <v>5399.5346861879934</v>
      </c>
      <c r="AH48" s="281">
        <f t="shared" si="30"/>
        <v>544453.08085728937</v>
      </c>
      <c r="AI48" s="282">
        <f t="shared" si="31"/>
        <v>1487475.1201619818</v>
      </c>
      <c r="AJ48" s="283">
        <f t="shared" si="43"/>
        <v>1461733.7889250806</v>
      </c>
      <c r="AK48" s="284">
        <f t="shared" si="32"/>
        <v>71311.802601734511</v>
      </c>
      <c r="AL48" s="284">
        <f t="shared" si="33"/>
        <v>52589.824927532827</v>
      </c>
      <c r="AM48" s="284">
        <f t="shared" si="34"/>
        <v>25243.115965215758</v>
      </c>
      <c r="AN48" s="284">
        <f t="shared" si="35"/>
        <v>3155.3894956519698</v>
      </c>
      <c r="AO48" s="284">
        <f t="shared" si="36"/>
        <v>6310.7789913039396</v>
      </c>
      <c r="AP48" s="284">
        <f t="shared" si="37"/>
        <v>776225.81593038456</v>
      </c>
      <c r="AQ48" s="284">
        <f t="shared" si="38"/>
        <v>1738506.609174639</v>
      </c>
      <c r="AR48" s="285">
        <f t="shared" si="44"/>
        <v>1708359.8061715655</v>
      </c>
      <c r="AS48" s="277">
        <f t="shared" si="39"/>
        <v>726918.34388457739</v>
      </c>
      <c r="AT48" s="108"/>
      <c r="AU48" s="108"/>
      <c r="AV48" s="108"/>
      <c r="AW48" s="108"/>
      <c r="AX48" s="108"/>
      <c r="AY48" s="108"/>
    </row>
    <row r="49" spans="1:51">
      <c r="A49" s="472">
        <v>9221</v>
      </c>
      <c r="B49" s="472" t="s">
        <v>125</v>
      </c>
      <c r="C49" s="472" t="s">
        <v>126</v>
      </c>
      <c r="D49" s="472">
        <v>30015.43</v>
      </c>
      <c r="E49" s="242">
        <f t="shared" si="4"/>
        <v>36604.182926829264</v>
      </c>
      <c r="F49" s="222">
        <f t="shared" si="5"/>
        <v>1625.8423279563651</v>
      </c>
      <c r="G49" s="222">
        <f t="shared" si="6"/>
        <v>990.90807184253958</v>
      </c>
      <c r="H49" s="222">
        <f t="shared" si="7"/>
        <v>475.63587448441899</v>
      </c>
      <c r="I49" s="222">
        <f t="shared" si="8"/>
        <v>59.454484310552374</v>
      </c>
      <c r="J49" s="222">
        <f t="shared" si="9"/>
        <v>118.90896862110475</v>
      </c>
      <c r="K49" s="222">
        <f t="shared" si="10"/>
        <v>39636.322873701582</v>
      </c>
      <c r="L49" s="257">
        <f t="shared" si="40"/>
        <v>38824.570097891155</v>
      </c>
      <c r="M49" s="258">
        <f t="shared" si="11"/>
        <v>1967.3287691031701</v>
      </c>
      <c r="N49" s="259">
        <f t="shared" si="12"/>
        <v>1199.0350624729822</v>
      </c>
      <c r="O49" s="259">
        <f t="shared" si="13"/>
        <v>575.53682998703141</v>
      </c>
      <c r="P49" s="259">
        <f t="shared" si="14"/>
        <v>71.942103748378926</v>
      </c>
      <c r="Q49" s="259">
        <f t="shared" si="15"/>
        <v>143.88420749675785</v>
      </c>
      <c r="R49" s="259">
        <f t="shared" si="16"/>
        <v>7689.4118556392341</v>
      </c>
      <c r="S49" s="259">
        <f t="shared" si="17"/>
        <v>47961.402498919284</v>
      </c>
      <c r="T49" s="260">
        <f t="shared" si="41"/>
        <v>46980.344589055458</v>
      </c>
      <c r="U49" s="278">
        <f t="shared" si="18"/>
        <v>2273.9138760567203</v>
      </c>
      <c r="V49" s="278">
        <f t="shared" si="19"/>
        <v>1676.9276372099705</v>
      </c>
      <c r="W49" s="278">
        <f t="shared" si="20"/>
        <v>804.92526586078588</v>
      </c>
      <c r="X49" s="278">
        <f t="shared" si="21"/>
        <v>100.61565823259824</v>
      </c>
      <c r="Y49" s="278">
        <f t="shared" si="22"/>
        <v>201.23131646519647</v>
      </c>
      <c r="Z49" s="279">
        <f t="shared" si="23"/>
        <v>14589.270443726744</v>
      </c>
      <c r="AA49" s="278">
        <f t="shared" si="24"/>
        <v>55435.624370577541</v>
      </c>
      <c r="AB49" s="280">
        <f t="shared" si="42"/>
        <v>54473.523828938705</v>
      </c>
      <c r="AC49" s="281">
        <f t="shared" si="25"/>
        <v>2693.2113471854104</v>
      </c>
      <c r="AD49" s="281">
        <f t="shared" si="26"/>
        <v>1986.1440613461727</v>
      </c>
      <c r="AE49" s="281">
        <f t="shared" si="27"/>
        <v>953.34914944616298</v>
      </c>
      <c r="AF49" s="281">
        <f t="shared" si="28"/>
        <v>119.16864368077037</v>
      </c>
      <c r="AG49" s="281">
        <f t="shared" si="29"/>
        <v>238.33728736154075</v>
      </c>
      <c r="AH49" s="281">
        <f t="shared" si="30"/>
        <v>24032.34314228869</v>
      </c>
      <c r="AI49" s="282">
        <f t="shared" si="31"/>
        <v>65657.654920534638</v>
      </c>
      <c r="AJ49" s="283">
        <f t="shared" si="43"/>
        <v>64521.423853111068</v>
      </c>
      <c r="AK49" s="284">
        <f t="shared" si="32"/>
        <v>3147.7270870090883</v>
      </c>
      <c r="AL49" s="284">
        <f t="shared" si="33"/>
        <v>2321.3326600362007</v>
      </c>
      <c r="AM49" s="284">
        <f t="shared" si="34"/>
        <v>1114.2396768173764</v>
      </c>
      <c r="AN49" s="284">
        <f t="shared" si="35"/>
        <v>139.27995960217206</v>
      </c>
      <c r="AO49" s="284">
        <f t="shared" si="36"/>
        <v>278.55991920434411</v>
      </c>
      <c r="AP49" s="284">
        <f t="shared" si="37"/>
        <v>34262.870062134323</v>
      </c>
      <c r="AQ49" s="284">
        <f t="shared" si="38"/>
        <v>76738.269753262837</v>
      </c>
      <c r="AR49" s="285">
        <f t="shared" si="44"/>
        <v>75407.579671994405</v>
      </c>
      <c r="AS49" s="277">
        <f t="shared" si="39"/>
        <v>32086.421568505088</v>
      </c>
      <c r="AT49" s="108"/>
      <c r="AU49" s="108"/>
      <c r="AV49" s="108"/>
      <c r="AW49" s="108"/>
      <c r="AX49" s="108"/>
      <c r="AY49" s="108"/>
    </row>
    <row r="50" spans="1:51">
      <c r="A50" s="472">
        <v>9250</v>
      </c>
      <c r="B50" s="472" t="s">
        <v>1314</v>
      </c>
      <c r="C50" s="472" t="s">
        <v>1316</v>
      </c>
      <c r="D50" s="472">
        <v>329599.99</v>
      </c>
      <c r="E50" s="242">
        <f t="shared" si="4"/>
        <v>401951.20731707313</v>
      </c>
      <c r="F50" s="222">
        <f t="shared" si="5"/>
        <v>17853.404566784306</v>
      </c>
      <c r="G50" s="222">
        <f t="shared" si="6"/>
        <v>10881.179798864128</v>
      </c>
      <c r="H50" s="222">
        <f t="shared" si="7"/>
        <v>5222.9663034547812</v>
      </c>
      <c r="I50" s="222">
        <f t="shared" si="8"/>
        <v>652.87078793184764</v>
      </c>
      <c r="J50" s="222">
        <f t="shared" si="9"/>
        <v>1305.7415758636953</v>
      </c>
      <c r="K50" s="222">
        <f t="shared" si="10"/>
        <v>435247.19195456512</v>
      </c>
      <c r="L50" s="257">
        <f t="shared" si="40"/>
        <v>426333.31976317591</v>
      </c>
      <c r="M50" s="258">
        <f t="shared" si="11"/>
        <v>21603.273470448938</v>
      </c>
      <c r="N50" s="259">
        <f t="shared" si="12"/>
        <v>13166.626118657779</v>
      </c>
      <c r="O50" s="259">
        <f t="shared" si="13"/>
        <v>6319.9805369557344</v>
      </c>
      <c r="P50" s="259">
        <f t="shared" si="14"/>
        <v>789.99756711946679</v>
      </c>
      <c r="Q50" s="259">
        <f t="shared" si="15"/>
        <v>1579.9951342389336</v>
      </c>
      <c r="R50" s="259">
        <f t="shared" si="16"/>
        <v>84437.573298952339</v>
      </c>
      <c r="S50" s="259">
        <f t="shared" si="17"/>
        <v>526665.04474631115</v>
      </c>
      <c r="T50" s="260">
        <f t="shared" si="41"/>
        <v>515892.02975766908</v>
      </c>
      <c r="U50" s="278">
        <f t="shared" si="18"/>
        <v>24969.890180122562</v>
      </c>
      <c r="V50" s="278">
        <f t="shared" si="19"/>
        <v>18414.373289175932</v>
      </c>
      <c r="W50" s="278">
        <f t="shared" si="20"/>
        <v>8838.8991788044477</v>
      </c>
      <c r="X50" s="278">
        <f t="shared" si="21"/>
        <v>1104.862397350556</v>
      </c>
      <c r="Y50" s="278">
        <f t="shared" si="22"/>
        <v>2209.7247947011119</v>
      </c>
      <c r="Z50" s="279">
        <f t="shared" si="23"/>
        <v>160205.04761583061</v>
      </c>
      <c r="AA50" s="278">
        <f t="shared" si="24"/>
        <v>608739.61286532006</v>
      </c>
      <c r="AB50" s="280">
        <f t="shared" si="42"/>
        <v>598174.76908653183</v>
      </c>
      <c r="AC50" s="281">
        <f t="shared" si="25"/>
        <v>29574.20343803829</v>
      </c>
      <c r="AD50" s="281">
        <f t="shared" si="26"/>
        <v>21809.884541326173</v>
      </c>
      <c r="AE50" s="281">
        <f t="shared" si="27"/>
        <v>10468.744579836562</v>
      </c>
      <c r="AF50" s="281">
        <f t="shared" si="28"/>
        <v>1308.5930724795703</v>
      </c>
      <c r="AG50" s="281">
        <f t="shared" si="29"/>
        <v>2617.1861449591406</v>
      </c>
      <c r="AH50" s="281">
        <f t="shared" si="30"/>
        <v>263899.60295004671</v>
      </c>
      <c r="AI50" s="282">
        <f t="shared" si="31"/>
        <v>720987.9187215264</v>
      </c>
      <c r="AJ50" s="283">
        <f t="shared" si="43"/>
        <v>708510.94442995382</v>
      </c>
      <c r="AK50" s="284">
        <f t="shared" si="32"/>
        <v>34565.249153549514</v>
      </c>
      <c r="AL50" s="284">
        <f t="shared" si="33"/>
        <v>25490.596720906724</v>
      </c>
      <c r="AM50" s="284">
        <f t="shared" si="34"/>
        <v>12235.486426035228</v>
      </c>
      <c r="AN50" s="284">
        <f t="shared" si="35"/>
        <v>1529.4358032544035</v>
      </c>
      <c r="AO50" s="284">
        <f t="shared" si="36"/>
        <v>3058.871606508807</v>
      </c>
      <c r="AP50" s="284">
        <f t="shared" si="37"/>
        <v>376241.20760058321</v>
      </c>
      <c r="AQ50" s="284">
        <f t="shared" si="38"/>
        <v>842664.35441013961</v>
      </c>
      <c r="AR50" s="285">
        <f t="shared" si="44"/>
        <v>828052.02210374991</v>
      </c>
      <c r="AS50" s="277">
        <f t="shared" si="39"/>
        <v>352341.58658113715</v>
      </c>
      <c r="AT50" s="108"/>
      <c r="AU50" s="108"/>
      <c r="AV50" s="108"/>
      <c r="AW50" s="108"/>
      <c r="AX50" s="108"/>
      <c r="AY50" s="108"/>
    </row>
    <row r="51" spans="1:51">
      <c r="A51" s="472">
        <v>3659</v>
      </c>
      <c r="B51" s="472" t="s">
        <v>186</v>
      </c>
      <c r="C51" s="472" t="s">
        <v>187</v>
      </c>
      <c r="D51" s="472">
        <v>2954.55</v>
      </c>
      <c r="E51" s="242">
        <f t="shared" si="4"/>
        <v>3603.1097560975609</v>
      </c>
      <c r="F51" s="222">
        <f t="shared" si="5"/>
        <v>160.03876839557117</v>
      </c>
      <c r="G51" s="222">
        <f t="shared" si="6"/>
        <v>97.539413683641229</v>
      </c>
      <c r="H51" s="222">
        <f t="shared" si="7"/>
        <v>46.818918568147787</v>
      </c>
      <c r="I51" s="222">
        <f t="shared" si="8"/>
        <v>5.8523648210184733</v>
      </c>
      <c r="J51" s="222">
        <f t="shared" si="9"/>
        <v>11.704729642036947</v>
      </c>
      <c r="K51" s="222">
        <f t="shared" si="10"/>
        <v>3901.576547345649</v>
      </c>
      <c r="L51" s="257">
        <f t="shared" si="40"/>
        <v>3821.6721727033168</v>
      </c>
      <c r="M51" s="258">
        <f t="shared" si="11"/>
        <v>193.65277174952254</v>
      </c>
      <c r="N51" s="259">
        <f t="shared" si="12"/>
        <v>118.02626328623477</v>
      </c>
      <c r="O51" s="259">
        <f t="shared" si="13"/>
        <v>56.652606377392686</v>
      </c>
      <c r="P51" s="259">
        <f t="shared" si="14"/>
        <v>7.0815757971740858</v>
      </c>
      <c r="Q51" s="259">
        <f t="shared" si="15"/>
        <v>14.163151594348172</v>
      </c>
      <c r="R51" s="259">
        <f t="shared" si="16"/>
        <v>756.90242645462342</v>
      </c>
      <c r="S51" s="259">
        <f t="shared" si="17"/>
        <v>4721.0505314493903</v>
      </c>
      <c r="T51" s="260">
        <f t="shared" si="41"/>
        <v>4624.4807122734474</v>
      </c>
      <c r="U51" s="278">
        <f t="shared" si="18"/>
        <v>223.83128419294289</v>
      </c>
      <c r="V51" s="278">
        <f t="shared" si="19"/>
        <v>165.06731872635905</v>
      </c>
      <c r="W51" s="278">
        <f t="shared" si="20"/>
        <v>79.232312988652353</v>
      </c>
      <c r="X51" s="278">
        <f t="shared" si="21"/>
        <v>9.9040391235815441</v>
      </c>
      <c r="Y51" s="278">
        <f t="shared" si="22"/>
        <v>19.808078247163088</v>
      </c>
      <c r="Z51" s="279">
        <f t="shared" si="23"/>
        <v>1436.0856729193238</v>
      </c>
      <c r="AA51" s="278">
        <f t="shared" si="24"/>
        <v>5456.7708669870763</v>
      </c>
      <c r="AB51" s="280">
        <f t="shared" si="42"/>
        <v>5362.0671044456431</v>
      </c>
      <c r="AC51" s="281">
        <f t="shared" si="25"/>
        <v>265.10456741171635</v>
      </c>
      <c r="AD51" s="281">
        <f t="shared" si="26"/>
        <v>195.50484322397961</v>
      </c>
      <c r="AE51" s="281">
        <f t="shared" si="27"/>
        <v>93.842324747510219</v>
      </c>
      <c r="AF51" s="281">
        <f t="shared" si="28"/>
        <v>11.730290593438777</v>
      </c>
      <c r="AG51" s="281">
        <f t="shared" si="29"/>
        <v>23.460581186877555</v>
      </c>
      <c r="AH51" s="281">
        <f t="shared" si="30"/>
        <v>2365.6086030101533</v>
      </c>
      <c r="AI51" s="282">
        <f t="shared" si="31"/>
        <v>6462.9700239332105</v>
      </c>
      <c r="AJ51" s="283">
        <f t="shared" si="43"/>
        <v>6351.1258324538176</v>
      </c>
      <c r="AK51" s="284">
        <f t="shared" si="32"/>
        <v>309.84453878963927</v>
      </c>
      <c r="AL51" s="284">
        <f t="shared" si="33"/>
        <v>228.4989224112384</v>
      </c>
      <c r="AM51" s="284">
        <f t="shared" si="34"/>
        <v>109.67948275739444</v>
      </c>
      <c r="AN51" s="284">
        <f t="shared" si="35"/>
        <v>13.709935344674305</v>
      </c>
      <c r="AO51" s="284">
        <f t="shared" si="36"/>
        <v>27.41987068934861</v>
      </c>
      <c r="AP51" s="284">
        <f t="shared" si="37"/>
        <v>3372.6440947898791</v>
      </c>
      <c r="AQ51" s="284">
        <f t="shared" si="38"/>
        <v>7553.6833854954848</v>
      </c>
      <c r="AR51" s="285">
        <f t="shared" si="44"/>
        <v>7422.6977431238229</v>
      </c>
      <c r="AS51" s="277">
        <f t="shared" si="39"/>
        <v>3158.406754300262</v>
      </c>
      <c r="AT51" s="108"/>
      <c r="AU51" s="108"/>
      <c r="AV51" s="108"/>
      <c r="AW51" s="108"/>
      <c r="AX51" s="108"/>
      <c r="AY51" s="108"/>
    </row>
    <row r="52" spans="1:51">
      <c r="A52" s="472">
        <v>9945</v>
      </c>
      <c r="B52" s="472" t="s">
        <v>1498</v>
      </c>
      <c r="C52" s="472" t="s">
        <v>1499</v>
      </c>
      <c r="D52" s="472">
        <v>406590</v>
      </c>
      <c r="E52" s="242">
        <f t="shared" si="4"/>
        <v>495841.46341463411</v>
      </c>
      <c r="F52" s="222">
        <f t="shared" si="5"/>
        <v>22023.713540794804</v>
      </c>
      <c r="G52" s="222">
        <f t="shared" si="6"/>
        <v>13422.873266531853</v>
      </c>
      <c r="H52" s="222">
        <f t="shared" si="7"/>
        <v>6442.9791679352893</v>
      </c>
      <c r="I52" s="222">
        <f t="shared" si="8"/>
        <v>805.37239599191116</v>
      </c>
      <c r="J52" s="222">
        <f t="shared" si="9"/>
        <v>1610.7447919838223</v>
      </c>
      <c r="K52" s="222">
        <f t="shared" si="10"/>
        <v>536914.93066127412</v>
      </c>
      <c r="L52" s="257">
        <f t="shared" si="40"/>
        <v>525918.90091534797</v>
      </c>
      <c r="M52" s="258">
        <f t="shared" si="11"/>
        <v>26649.500081446709</v>
      </c>
      <c r="N52" s="259">
        <f t="shared" si="12"/>
        <v>16242.168313127277</v>
      </c>
      <c r="O52" s="259">
        <f t="shared" si="13"/>
        <v>7796.2407903010926</v>
      </c>
      <c r="P52" s="259">
        <f t="shared" si="14"/>
        <v>974.53009878763658</v>
      </c>
      <c r="Q52" s="259">
        <f t="shared" si="15"/>
        <v>1949.0601975752732</v>
      </c>
      <c r="R52" s="259">
        <f t="shared" si="16"/>
        <v>104161.02539208521</v>
      </c>
      <c r="S52" s="259">
        <f t="shared" si="17"/>
        <v>649686.73252509104</v>
      </c>
      <c r="T52" s="260">
        <f t="shared" si="41"/>
        <v>636397.2898760424</v>
      </c>
      <c r="U52" s="278">
        <f t="shared" si="18"/>
        <v>30802.512003522919</v>
      </c>
      <c r="V52" s="278">
        <f t="shared" si="19"/>
        <v>22715.716816757315</v>
      </c>
      <c r="W52" s="278">
        <f t="shared" si="20"/>
        <v>10903.544072043511</v>
      </c>
      <c r="X52" s="278">
        <f t="shared" si="21"/>
        <v>1362.9430090054389</v>
      </c>
      <c r="Y52" s="278">
        <f t="shared" si="22"/>
        <v>2725.8860180108777</v>
      </c>
      <c r="Z52" s="279">
        <f t="shared" si="23"/>
        <v>197626.73630578863</v>
      </c>
      <c r="AA52" s="278">
        <f t="shared" si="24"/>
        <v>750932.78733082034</v>
      </c>
      <c r="AB52" s="280">
        <f t="shared" si="42"/>
        <v>737900.14181399997</v>
      </c>
      <c r="AC52" s="281">
        <f t="shared" si="25"/>
        <v>36482.3293103619</v>
      </c>
      <c r="AD52" s="281">
        <f t="shared" si="26"/>
        <v>26904.372647759516</v>
      </c>
      <c r="AE52" s="281">
        <f t="shared" si="27"/>
        <v>12914.098870924567</v>
      </c>
      <c r="AF52" s="281">
        <f t="shared" si="28"/>
        <v>1614.2623588655708</v>
      </c>
      <c r="AG52" s="281">
        <f t="shared" si="29"/>
        <v>3228.5247177311417</v>
      </c>
      <c r="AH52" s="281">
        <f t="shared" si="30"/>
        <v>325542.90903789015</v>
      </c>
      <c r="AI52" s="282">
        <f t="shared" si="31"/>
        <v>889400.74868626497</v>
      </c>
      <c r="AJ52" s="283">
        <f t="shared" si="43"/>
        <v>874009.32535154186</v>
      </c>
      <c r="AK52" s="284">
        <f t="shared" si="32"/>
        <v>42639.214440940057</v>
      </c>
      <c r="AL52" s="284">
        <f t="shared" si="33"/>
        <v>31444.848407772901</v>
      </c>
      <c r="AM52" s="284">
        <f t="shared" si="34"/>
        <v>15093.527235730993</v>
      </c>
      <c r="AN52" s="284">
        <f t="shared" si="35"/>
        <v>1886.6909044663741</v>
      </c>
      <c r="AO52" s="284">
        <f t="shared" si="36"/>
        <v>3773.3818089327483</v>
      </c>
      <c r="AP52" s="284">
        <f t="shared" si="37"/>
        <v>464125.96249872801</v>
      </c>
      <c r="AQ52" s="284">
        <f t="shared" si="38"/>
        <v>1039499.1209181125</v>
      </c>
      <c r="AR52" s="285">
        <f t="shared" si="44"/>
        <v>1021473.5493989659</v>
      </c>
      <c r="AS52" s="277">
        <f t="shared" si="39"/>
        <v>434643.71976475039</v>
      </c>
      <c r="AT52" s="108"/>
      <c r="AU52" s="108"/>
      <c r="AV52" s="108"/>
      <c r="AW52" s="108"/>
      <c r="AX52" s="108"/>
      <c r="AY52" s="108"/>
    </row>
    <row r="53" spans="1:51">
      <c r="A53" s="472">
        <v>9859</v>
      </c>
      <c r="B53" s="472" t="s">
        <v>1208</v>
      </c>
      <c r="C53" s="472" t="s">
        <v>1205</v>
      </c>
      <c r="D53" s="472">
        <v>12584.7</v>
      </c>
      <c r="E53" s="242">
        <f t="shared" si="4"/>
        <v>15347.195121951219</v>
      </c>
      <c r="F53" s="222">
        <f t="shared" si="5"/>
        <v>681.67399049863582</v>
      </c>
      <c r="G53" s="222">
        <f t="shared" si="6"/>
        <v>415.46234092654367</v>
      </c>
      <c r="H53" s="222">
        <f t="shared" si="7"/>
        <v>199.42192364474096</v>
      </c>
      <c r="I53" s="222">
        <f t="shared" si="8"/>
        <v>24.92774045559262</v>
      </c>
      <c r="J53" s="222">
        <f t="shared" si="9"/>
        <v>49.855480911185239</v>
      </c>
      <c r="K53" s="222">
        <f t="shared" si="10"/>
        <v>16618.493637061747</v>
      </c>
      <c r="L53" s="257">
        <f t="shared" si="40"/>
        <v>16278.146517005782</v>
      </c>
      <c r="M53" s="258">
        <f t="shared" si="11"/>
        <v>824.85049724533906</v>
      </c>
      <c r="N53" s="259">
        <f t="shared" si="12"/>
        <v>502.72465031164768</v>
      </c>
      <c r="O53" s="259">
        <f t="shared" si="13"/>
        <v>241.30783214959089</v>
      </c>
      <c r="P53" s="259">
        <f t="shared" si="14"/>
        <v>30.163479018698862</v>
      </c>
      <c r="Q53" s="259">
        <f t="shared" si="15"/>
        <v>60.326958037397723</v>
      </c>
      <c r="R53" s="259">
        <f t="shared" si="16"/>
        <v>3223.9731824485962</v>
      </c>
      <c r="S53" s="259">
        <f t="shared" si="17"/>
        <v>20108.986012465906</v>
      </c>
      <c r="T53" s="260">
        <f t="shared" si="41"/>
        <v>19697.653591832142</v>
      </c>
      <c r="U53" s="278">
        <f t="shared" si="18"/>
        <v>953.39376967149929</v>
      </c>
      <c r="V53" s="278">
        <f t="shared" si="19"/>
        <v>703.09275049520591</v>
      </c>
      <c r="W53" s="278">
        <f t="shared" si="20"/>
        <v>337.48452023769886</v>
      </c>
      <c r="X53" s="278">
        <f t="shared" si="21"/>
        <v>42.185565029712357</v>
      </c>
      <c r="Y53" s="278">
        <f t="shared" si="22"/>
        <v>84.371130059424715</v>
      </c>
      <c r="Z53" s="279">
        <f t="shared" si="23"/>
        <v>6116.9069293082921</v>
      </c>
      <c r="AA53" s="278">
        <f t="shared" si="24"/>
        <v>23242.735553560527</v>
      </c>
      <c r="AB53" s="280">
        <f t="shared" si="42"/>
        <v>22839.351471228132</v>
      </c>
      <c r="AC53" s="281">
        <f t="shared" si="25"/>
        <v>1129.1944456875758</v>
      </c>
      <c r="AD53" s="281">
        <f t="shared" si="26"/>
        <v>832.73926673125061</v>
      </c>
      <c r="AE53" s="281">
        <f t="shared" si="27"/>
        <v>399.71484803100032</v>
      </c>
      <c r="AF53" s="281">
        <f t="shared" si="28"/>
        <v>49.964356003875039</v>
      </c>
      <c r="AG53" s="281">
        <f t="shared" si="29"/>
        <v>99.928712007750079</v>
      </c>
      <c r="AH53" s="281">
        <f t="shared" si="30"/>
        <v>10076.145127448131</v>
      </c>
      <c r="AI53" s="282">
        <f t="shared" si="31"/>
        <v>27528.570801033078</v>
      </c>
      <c r="AJ53" s="283">
        <f t="shared" si="43"/>
        <v>27052.178255125677</v>
      </c>
      <c r="AK53" s="284">
        <f t="shared" si="32"/>
        <v>1319.7612385324242</v>
      </c>
      <c r="AL53" s="284">
        <f t="shared" si="33"/>
        <v>973.27524965518012</v>
      </c>
      <c r="AM53" s="284">
        <f t="shared" si="34"/>
        <v>467.17211983448647</v>
      </c>
      <c r="AN53" s="284">
        <f t="shared" si="35"/>
        <v>58.396514979310808</v>
      </c>
      <c r="AO53" s="284">
        <f t="shared" si="36"/>
        <v>116.79302995862162</v>
      </c>
      <c r="AP53" s="284">
        <f t="shared" si="37"/>
        <v>14365.542684910459</v>
      </c>
      <c r="AQ53" s="284">
        <f t="shared" si="38"/>
        <v>32174.388418353061</v>
      </c>
      <c r="AR53" s="285">
        <f t="shared" si="44"/>
        <v>31616.464195187211</v>
      </c>
      <c r="AS53" s="277">
        <f t="shared" si="39"/>
        <v>13453.013650418003</v>
      </c>
      <c r="AT53" s="108"/>
      <c r="AU53" s="108"/>
      <c r="AV53" s="108"/>
      <c r="AW53" s="108"/>
      <c r="AX53" s="108"/>
      <c r="AY53" s="108"/>
    </row>
    <row r="54" spans="1:51">
      <c r="A54" s="472">
        <v>5172</v>
      </c>
      <c r="B54" s="472" t="s">
        <v>896</v>
      </c>
      <c r="C54" s="472" t="s">
        <v>950</v>
      </c>
      <c r="D54" s="472">
        <v>1000</v>
      </c>
      <c r="E54" s="242">
        <f t="shared" si="4"/>
        <v>1219.5121951219512</v>
      </c>
      <c r="F54" s="222">
        <f t="shared" si="5"/>
        <v>54.166884430986507</v>
      </c>
      <c r="G54" s="222">
        <f t="shared" si="6"/>
        <v>33.013289226325917</v>
      </c>
      <c r="H54" s="222">
        <f t="shared" si="7"/>
        <v>15.846378828636439</v>
      </c>
      <c r="I54" s="222">
        <f t="shared" si="8"/>
        <v>1.9807973535795549</v>
      </c>
      <c r="J54" s="222">
        <f t="shared" si="9"/>
        <v>3.9615947071591098</v>
      </c>
      <c r="K54" s="222">
        <f t="shared" si="10"/>
        <v>1320.5315690530365</v>
      </c>
      <c r="L54" s="257">
        <f t="shared" si="40"/>
        <v>1293.4870530887333</v>
      </c>
      <c r="M54" s="258">
        <f t="shared" si="11"/>
        <v>65.543914216893441</v>
      </c>
      <c r="N54" s="259">
        <f t="shared" si="12"/>
        <v>39.947289193357619</v>
      </c>
      <c r="O54" s="259">
        <f t="shared" si="13"/>
        <v>19.174698812811659</v>
      </c>
      <c r="P54" s="259">
        <f t="shared" si="14"/>
        <v>2.3968373516014574</v>
      </c>
      <c r="Q54" s="259">
        <f t="shared" si="15"/>
        <v>4.7936747032029148</v>
      </c>
      <c r="R54" s="259">
        <f t="shared" si="16"/>
        <v>256.18196559700243</v>
      </c>
      <c r="S54" s="259">
        <f t="shared" si="17"/>
        <v>1597.8915677343048</v>
      </c>
      <c r="T54" s="260">
        <f t="shared" si="41"/>
        <v>1565.2064484518617</v>
      </c>
      <c r="U54" s="278">
        <f t="shared" si="18"/>
        <v>75.758164252743342</v>
      </c>
      <c r="V54" s="278">
        <f t="shared" si="19"/>
        <v>55.868852693763529</v>
      </c>
      <c r="W54" s="278">
        <f t="shared" si="20"/>
        <v>26.817049293006495</v>
      </c>
      <c r="X54" s="278">
        <f t="shared" si="21"/>
        <v>3.3521311616258118</v>
      </c>
      <c r="Y54" s="278">
        <f t="shared" si="22"/>
        <v>6.7042623232516236</v>
      </c>
      <c r="Z54" s="279">
        <f t="shared" si="23"/>
        <v>486.0590184357427</v>
      </c>
      <c r="AA54" s="278">
        <f t="shared" si="24"/>
        <v>1846.904221281439</v>
      </c>
      <c r="AB54" s="280">
        <f t="shared" si="42"/>
        <v>1814.8506894266952</v>
      </c>
      <c r="AC54" s="281">
        <f t="shared" si="25"/>
        <v>89.727561696947546</v>
      </c>
      <c r="AD54" s="281">
        <f t="shared" si="26"/>
        <v>66.170768213088166</v>
      </c>
      <c r="AE54" s="281">
        <f t="shared" si="27"/>
        <v>31.76196874228232</v>
      </c>
      <c r="AF54" s="281">
        <f t="shared" si="28"/>
        <v>3.9702460927852901</v>
      </c>
      <c r="AG54" s="281">
        <f t="shared" si="29"/>
        <v>7.9404921855705801</v>
      </c>
      <c r="AH54" s="281">
        <f t="shared" si="30"/>
        <v>800.66629537836673</v>
      </c>
      <c r="AI54" s="282">
        <f t="shared" si="31"/>
        <v>2187.4634120029145</v>
      </c>
      <c r="AJ54" s="283">
        <f t="shared" si="43"/>
        <v>2149.6085131251184</v>
      </c>
      <c r="AK54" s="284">
        <f t="shared" si="32"/>
        <v>104.87029794372725</v>
      </c>
      <c r="AL54" s="284">
        <f t="shared" si="33"/>
        <v>77.337977834607116</v>
      </c>
      <c r="AM54" s="284">
        <f t="shared" si="34"/>
        <v>37.122229360611414</v>
      </c>
      <c r="AN54" s="284">
        <f t="shared" si="35"/>
        <v>4.6402786700764267</v>
      </c>
      <c r="AO54" s="284">
        <f t="shared" si="36"/>
        <v>9.2805573401528534</v>
      </c>
      <c r="AP54" s="284">
        <f t="shared" si="37"/>
        <v>1141.5085528388011</v>
      </c>
      <c r="AQ54" s="284">
        <f t="shared" si="38"/>
        <v>2556.627366433293</v>
      </c>
      <c r="AR54" s="285">
        <f t="shared" si="44"/>
        <v>2512.2938326052436</v>
      </c>
      <c r="AS54" s="277">
        <f t="shared" si="39"/>
        <v>1068.9975645361433</v>
      </c>
      <c r="AT54" s="108"/>
      <c r="AU54" s="108"/>
      <c r="AV54" s="108"/>
      <c r="AW54" s="108"/>
      <c r="AX54" s="108"/>
      <c r="AY54" s="108"/>
    </row>
    <row r="55" spans="1:51">
      <c r="A55" s="472">
        <v>9860</v>
      </c>
      <c r="B55" s="472" t="s">
        <v>1214</v>
      </c>
      <c r="C55" s="472" t="s">
        <v>1213</v>
      </c>
      <c r="D55" s="472">
        <v>16157.13</v>
      </c>
      <c r="E55" s="242">
        <f t="shared" si="4"/>
        <v>19703.817073170729</v>
      </c>
      <c r="F55" s="222">
        <f t="shared" si="5"/>
        <v>875.18139344642486</v>
      </c>
      <c r="G55" s="222">
        <f t="shared" si="6"/>
        <v>533.40000575734712</v>
      </c>
      <c r="H55" s="222">
        <f t="shared" si="7"/>
        <v>256.03200276352663</v>
      </c>
      <c r="I55" s="222">
        <f t="shared" si="8"/>
        <v>32.004000345440829</v>
      </c>
      <c r="J55" s="222">
        <f t="shared" si="9"/>
        <v>64.008000690881659</v>
      </c>
      <c r="K55" s="222">
        <f t="shared" si="10"/>
        <v>21336.000230293885</v>
      </c>
      <c r="L55" s="257">
        <f t="shared" si="40"/>
        <v>20899.038470071562</v>
      </c>
      <c r="M55" s="258">
        <f t="shared" si="11"/>
        <v>1059.0015427111955</v>
      </c>
      <c r="N55" s="259">
        <f t="shared" si="12"/>
        <v>645.43354464467416</v>
      </c>
      <c r="O55" s="259">
        <f t="shared" si="13"/>
        <v>309.80810142944358</v>
      </c>
      <c r="P55" s="259">
        <f t="shared" si="14"/>
        <v>38.726012678680448</v>
      </c>
      <c r="Q55" s="259">
        <f t="shared" si="15"/>
        <v>77.452025357360895</v>
      </c>
      <c r="R55" s="259">
        <f t="shared" si="16"/>
        <v>4139.1653218062947</v>
      </c>
      <c r="S55" s="259">
        <f t="shared" si="17"/>
        <v>25817.341785786964</v>
      </c>
      <c r="T55" s="260">
        <f t="shared" si="41"/>
        <v>25289.244064475024</v>
      </c>
      <c r="U55" s="278">
        <f t="shared" si="18"/>
        <v>1224.0345083929271</v>
      </c>
      <c r="V55" s="278">
        <f t="shared" si="19"/>
        <v>902.68031592398745</v>
      </c>
      <c r="W55" s="278">
        <f t="shared" si="20"/>
        <v>433.28655164351397</v>
      </c>
      <c r="X55" s="278">
        <f t="shared" si="21"/>
        <v>54.160818955439247</v>
      </c>
      <c r="Y55" s="278">
        <f t="shared" si="22"/>
        <v>108.32163791087849</v>
      </c>
      <c r="Z55" s="279">
        <f t="shared" si="23"/>
        <v>7853.3187485386907</v>
      </c>
      <c r="AA55" s="278">
        <f t="shared" si="24"/>
        <v>29840.671600792975</v>
      </c>
      <c r="AB55" s="280">
        <f t="shared" si="42"/>
        <v>29322.778519656738</v>
      </c>
      <c r="AC55" s="281">
        <f t="shared" si="25"/>
        <v>1449.739878920602</v>
      </c>
      <c r="AD55" s="281">
        <f t="shared" si="26"/>
        <v>1069.129704218733</v>
      </c>
      <c r="AE55" s="281">
        <f t="shared" si="27"/>
        <v>513.18225802499182</v>
      </c>
      <c r="AF55" s="281">
        <f t="shared" si="28"/>
        <v>64.147782253123978</v>
      </c>
      <c r="AG55" s="281">
        <f t="shared" si="29"/>
        <v>128.29556450624796</v>
      </c>
      <c r="AH55" s="281">
        <f t="shared" si="30"/>
        <v>12936.469421046668</v>
      </c>
      <c r="AI55" s="282">
        <f t="shared" si="31"/>
        <v>35343.130717974644</v>
      </c>
      <c r="AJ55" s="283">
        <f t="shared" si="43"/>
        <v>34731.504195669237</v>
      </c>
      <c r="AK55" s="284">
        <f t="shared" si="32"/>
        <v>1694.4030370155335</v>
      </c>
      <c r="AL55" s="284">
        <f t="shared" si="33"/>
        <v>1249.5597618108652</v>
      </c>
      <c r="AM55" s="284">
        <f t="shared" si="34"/>
        <v>599.7886856692154</v>
      </c>
      <c r="AN55" s="284">
        <f t="shared" si="35"/>
        <v>74.973585708651925</v>
      </c>
      <c r="AO55" s="284">
        <f t="shared" si="36"/>
        <v>149.94717141730385</v>
      </c>
      <c r="AP55" s="284">
        <f t="shared" si="37"/>
        <v>18443.502084328371</v>
      </c>
      <c r="AQ55" s="284">
        <f t="shared" si="38"/>
        <v>41307.760721020342</v>
      </c>
      <c r="AR55" s="285">
        <f t="shared" si="44"/>
        <v>40591.458051601148</v>
      </c>
      <c r="AS55" s="277">
        <f t="shared" si="39"/>
        <v>17271.932619893854</v>
      </c>
      <c r="AT55" s="108"/>
      <c r="AU55" s="108"/>
      <c r="AV55" s="108"/>
      <c r="AW55" s="108"/>
      <c r="AX55" s="108"/>
      <c r="AY55" s="108"/>
    </row>
    <row r="56" spans="1:51">
      <c r="A56" s="472">
        <v>9864</v>
      </c>
      <c r="B56" s="472" t="s">
        <v>1227</v>
      </c>
      <c r="C56" s="472" t="s">
        <v>1232</v>
      </c>
      <c r="D56" s="472">
        <v>19737</v>
      </c>
      <c r="E56" s="242">
        <f t="shared" si="4"/>
        <v>24069.512195121948</v>
      </c>
      <c r="F56" s="222">
        <f t="shared" si="5"/>
        <v>1069.0917980143806</v>
      </c>
      <c r="G56" s="222">
        <f t="shared" si="6"/>
        <v>651.58328945999449</v>
      </c>
      <c r="H56" s="222">
        <f t="shared" si="7"/>
        <v>312.75997894079734</v>
      </c>
      <c r="I56" s="222">
        <f t="shared" si="8"/>
        <v>39.094997367599667</v>
      </c>
      <c r="J56" s="222">
        <f t="shared" si="9"/>
        <v>78.189994735199335</v>
      </c>
      <c r="K56" s="222">
        <f t="shared" si="10"/>
        <v>26063.331578399779</v>
      </c>
      <c r="L56" s="257">
        <f t="shared" si="40"/>
        <v>25529.553966812324</v>
      </c>
      <c r="M56" s="258">
        <f t="shared" si="11"/>
        <v>1293.6402348988258</v>
      </c>
      <c r="N56" s="259">
        <f t="shared" si="12"/>
        <v>788.43964680929935</v>
      </c>
      <c r="O56" s="259">
        <f t="shared" si="13"/>
        <v>378.45103046846367</v>
      </c>
      <c r="P56" s="259">
        <f t="shared" si="14"/>
        <v>47.306378808557959</v>
      </c>
      <c r="Q56" s="259">
        <f t="shared" si="15"/>
        <v>94.612757617115918</v>
      </c>
      <c r="R56" s="259">
        <f t="shared" si="16"/>
        <v>5056.2634549880358</v>
      </c>
      <c r="S56" s="259">
        <f t="shared" si="17"/>
        <v>31537.585872371972</v>
      </c>
      <c r="T56" s="260">
        <f t="shared" si="41"/>
        <v>30892.479673094389</v>
      </c>
      <c r="U56" s="278">
        <f t="shared" si="18"/>
        <v>1495.2388878563952</v>
      </c>
      <c r="V56" s="278">
        <f t="shared" si="19"/>
        <v>1102.6835456168105</v>
      </c>
      <c r="W56" s="278">
        <f t="shared" si="20"/>
        <v>529.28810189606918</v>
      </c>
      <c r="X56" s="278">
        <f t="shared" si="21"/>
        <v>66.161012737008647</v>
      </c>
      <c r="Y56" s="278">
        <f t="shared" si="22"/>
        <v>132.32202547401729</v>
      </c>
      <c r="Z56" s="279">
        <f t="shared" si="23"/>
        <v>9593.3468468662522</v>
      </c>
      <c r="AA56" s="278">
        <f t="shared" si="24"/>
        <v>36452.348615431758</v>
      </c>
      <c r="AB56" s="280">
        <f t="shared" si="42"/>
        <v>35819.708057214681</v>
      </c>
      <c r="AC56" s="281">
        <f t="shared" si="25"/>
        <v>1770.9528852126537</v>
      </c>
      <c r="AD56" s="281">
        <f t="shared" si="26"/>
        <v>1306.0124522217209</v>
      </c>
      <c r="AE56" s="281">
        <f t="shared" si="27"/>
        <v>626.88597706642611</v>
      </c>
      <c r="AF56" s="281">
        <f t="shared" si="28"/>
        <v>78.360747133303263</v>
      </c>
      <c r="AG56" s="281">
        <f t="shared" si="29"/>
        <v>156.72149426660653</v>
      </c>
      <c r="AH56" s="281">
        <f t="shared" si="30"/>
        <v>15802.750671882824</v>
      </c>
      <c r="AI56" s="282">
        <f t="shared" si="31"/>
        <v>43173.965362701521</v>
      </c>
      <c r="AJ56" s="283">
        <f t="shared" si="43"/>
        <v>42426.823223550455</v>
      </c>
      <c r="AK56" s="284">
        <f t="shared" si="32"/>
        <v>2069.8250705153441</v>
      </c>
      <c r="AL56" s="284">
        <f t="shared" si="33"/>
        <v>1526.4196685216402</v>
      </c>
      <c r="AM56" s="284">
        <f t="shared" si="34"/>
        <v>732.68144089038731</v>
      </c>
      <c r="AN56" s="284">
        <f t="shared" si="35"/>
        <v>91.585180111298413</v>
      </c>
      <c r="AO56" s="284">
        <f t="shared" si="36"/>
        <v>183.17036022259683</v>
      </c>
      <c r="AP56" s="284">
        <f t="shared" si="37"/>
        <v>22529.954307379412</v>
      </c>
      <c r="AQ56" s="284">
        <f t="shared" si="38"/>
        <v>50460.154331293896</v>
      </c>
      <c r="AR56" s="285">
        <f t="shared" si="44"/>
        <v>49585.143374129693</v>
      </c>
      <c r="AS56" s="277">
        <f t="shared" si="39"/>
        <v>21098.804931249855</v>
      </c>
      <c r="AT56" s="108"/>
      <c r="AU56" s="108"/>
      <c r="AV56" s="108"/>
      <c r="AW56" s="108"/>
      <c r="AX56" s="108"/>
      <c r="AY56" s="108"/>
    </row>
    <row r="57" spans="1:51">
      <c r="A57" s="472">
        <v>9938</v>
      </c>
      <c r="B57" s="472" t="s">
        <v>1376</v>
      </c>
      <c r="C57" s="472" t="s">
        <v>1377</v>
      </c>
      <c r="D57" s="472">
        <v>34868.089999999997</v>
      </c>
      <c r="E57" s="242">
        <f t="shared" si="4"/>
        <v>42522.060975609747</v>
      </c>
      <c r="F57" s="222">
        <f t="shared" si="5"/>
        <v>1888.6958013592359</v>
      </c>
      <c r="G57" s="222">
        <f t="shared" si="6"/>
        <v>1151.1103399395622</v>
      </c>
      <c r="H57" s="222">
        <f t="shared" si="7"/>
        <v>552.53296317098977</v>
      </c>
      <c r="I57" s="222">
        <f t="shared" si="8"/>
        <v>69.066620396373722</v>
      </c>
      <c r="J57" s="222">
        <f t="shared" si="9"/>
        <v>138.13324079274744</v>
      </c>
      <c r="K57" s="222">
        <f t="shared" si="10"/>
        <v>46044.413597582483</v>
      </c>
      <c r="L57" s="257">
        <f t="shared" si="40"/>
        <v>45101.422980932723</v>
      </c>
      <c r="M57" s="258">
        <f t="shared" si="11"/>
        <v>2285.3910998669203</v>
      </c>
      <c r="N57" s="259">
        <f t="shared" si="12"/>
        <v>1392.8856748500209</v>
      </c>
      <c r="O57" s="259">
        <f t="shared" si="13"/>
        <v>668.58512392801003</v>
      </c>
      <c r="P57" s="259">
        <f t="shared" si="14"/>
        <v>83.573140491001254</v>
      </c>
      <c r="Q57" s="259">
        <f t="shared" si="15"/>
        <v>167.14628098200251</v>
      </c>
      <c r="R57" s="259">
        <f t="shared" si="16"/>
        <v>8932.5758328131833</v>
      </c>
      <c r="S57" s="259">
        <f t="shared" si="17"/>
        <v>55715.426994000831</v>
      </c>
      <c r="T57" s="260">
        <f t="shared" si="41"/>
        <v>54575.759313199858</v>
      </c>
      <c r="U57" s="278">
        <f t="shared" si="18"/>
        <v>2641.5424893994373</v>
      </c>
      <c r="V57" s="278">
        <f t="shared" si="19"/>
        <v>1948.0401839228889</v>
      </c>
      <c r="W57" s="278">
        <f t="shared" si="20"/>
        <v>935.0592882829867</v>
      </c>
      <c r="X57" s="278">
        <f t="shared" si="21"/>
        <v>116.88241103537334</v>
      </c>
      <c r="Y57" s="278">
        <f t="shared" si="22"/>
        <v>233.76482207074667</v>
      </c>
      <c r="Z57" s="279">
        <f t="shared" si="23"/>
        <v>16947.949600129134</v>
      </c>
      <c r="AA57" s="278">
        <f t="shared" si="24"/>
        <v>64398.022609021122</v>
      </c>
      <c r="AB57" s="280">
        <f t="shared" si="42"/>
        <v>63280.377175492053</v>
      </c>
      <c r="AC57" s="281">
        <f t="shared" si="25"/>
        <v>3128.6286967297192</v>
      </c>
      <c r="AD57" s="281">
        <f t="shared" si="26"/>
        <v>2307.248301423097</v>
      </c>
      <c r="AE57" s="281">
        <f t="shared" si="27"/>
        <v>1107.4791846830865</v>
      </c>
      <c r="AF57" s="281">
        <f t="shared" si="28"/>
        <v>138.43489808538581</v>
      </c>
      <c r="AG57" s="281">
        <f t="shared" si="29"/>
        <v>276.86979617077162</v>
      </c>
      <c r="AH57" s="281">
        <f t="shared" si="30"/>
        <v>27917.704447219472</v>
      </c>
      <c r="AI57" s="282">
        <f t="shared" si="31"/>
        <v>76272.67112142469</v>
      </c>
      <c r="AJ57" s="283">
        <f t="shared" si="43"/>
        <v>74952.743100412801</v>
      </c>
      <c r="AK57" s="284">
        <f t="shared" si="32"/>
        <v>3656.6269870286956</v>
      </c>
      <c r="AL57" s="284">
        <f t="shared" si="33"/>
        <v>2696.6275715550851</v>
      </c>
      <c r="AM57" s="284">
        <f t="shared" si="34"/>
        <v>1294.3812343464408</v>
      </c>
      <c r="AN57" s="284">
        <f t="shared" si="35"/>
        <v>161.7976542933051</v>
      </c>
      <c r="AO57" s="284">
        <f t="shared" si="36"/>
        <v>323.5953085866102</v>
      </c>
      <c r="AP57" s="284">
        <f t="shared" si="37"/>
        <v>39802.222956153055</v>
      </c>
      <c r="AQ57" s="284">
        <f t="shared" si="38"/>
        <v>89144.713109259013</v>
      </c>
      <c r="AR57" s="285">
        <f t="shared" si="44"/>
        <v>87598.887461724546</v>
      </c>
      <c r="AS57" s="277">
        <f t="shared" si="39"/>
        <v>37273.903290027047</v>
      </c>
      <c r="AT57" s="108"/>
      <c r="AU57" s="108"/>
      <c r="AV57" s="108"/>
      <c r="AW57" s="108"/>
      <c r="AX57" s="108"/>
      <c r="AY57" s="108"/>
    </row>
    <row r="58" spans="1:51">
      <c r="A58" s="472">
        <v>9815</v>
      </c>
      <c r="B58" s="472" t="s">
        <v>1090</v>
      </c>
      <c r="C58" s="472" t="s">
        <v>1091</v>
      </c>
      <c r="D58" s="472">
        <v>249990.01</v>
      </c>
      <c r="E58" s="242">
        <f t="shared" si="4"/>
        <v>304865.86585365853</v>
      </c>
      <c r="F58" s="222">
        <f t="shared" si="5"/>
        <v>13541.179980571162</v>
      </c>
      <c r="G58" s="222">
        <f t="shared" si="6"/>
        <v>8252.9925038221081</v>
      </c>
      <c r="H58" s="222">
        <f t="shared" si="7"/>
        <v>3961.4364018346118</v>
      </c>
      <c r="I58" s="222">
        <f t="shared" si="8"/>
        <v>495.17955022932648</v>
      </c>
      <c r="J58" s="222">
        <f t="shared" si="9"/>
        <v>990.35910045865296</v>
      </c>
      <c r="K58" s="222">
        <f t="shared" si="10"/>
        <v>330119.7001528843</v>
      </c>
      <c r="L58" s="257">
        <f t="shared" si="40"/>
        <v>323358.84133652295</v>
      </c>
      <c r="M58" s="258">
        <f t="shared" si="11"/>
        <v>16385.323770520336</v>
      </c>
      <c r="N58" s="259">
        <f t="shared" si="12"/>
        <v>9986.4232249203633</v>
      </c>
      <c r="O58" s="259">
        <f t="shared" si="13"/>
        <v>4793.4831479617742</v>
      </c>
      <c r="P58" s="259">
        <f t="shared" si="14"/>
        <v>599.18539349522177</v>
      </c>
      <c r="Q58" s="259">
        <f t="shared" si="15"/>
        <v>1198.3707869904435</v>
      </c>
      <c r="R58" s="259">
        <f t="shared" si="16"/>
        <v>64042.932141414291</v>
      </c>
      <c r="S58" s="259">
        <f t="shared" si="17"/>
        <v>399456.92899681453</v>
      </c>
      <c r="T58" s="260">
        <f t="shared" si="41"/>
        <v>391285.97570054536</v>
      </c>
      <c r="U58" s="278">
        <f t="shared" si="18"/>
        <v>18938.784239124951</v>
      </c>
      <c r="V58" s="278">
        <f t="shared" si="19"/>
        <v>13966.655043602472</v>
      </c>
      <c r="W58" s="278">
        <f t="shared" si="20"/>
        <v>6703.9944209291862</v>
      </c>
      <c r="X58" s="278">
        <f t="shared" si="21"/>
        <v>837.99930261614827</v>
      </c>
      <c r="Y58" s="278">
        <f t="shared" si="22"/>
        <v>1675.9986052322965</v>
      </c>
      <c r="Z58" s="279">
        <f t="shared" si="23"/>
        <v>121509.8988793415</v>
      </c>
      <c r="AA58" s="278">
        <f t="shared" si="24"/>
        <v>461707.60474718915</v>
      </c>
      <c r="AB58" s="280">
        <f t="shared" si="42"/>
        <v>453694.5419982865</v>
      </c>
      <c r="AC58" s="281">
        <f t="shared" si="25"/>
        <v>22430.994045895535</v>
      </c>
      <c r="AD58" s="281">
        <f t="shared" si="26"/>
        <v>16542.031007297592</v>
      </c>
      <c r="AE58" s="281">
        <f t="shared" si="27"/>
        <v>7940.1748835028438</v>
      </c>
      <c r="AF58" s="281">
        <f t="shared" si="28"/>
        <v>992.52186043785548</v>
      </c>
      <c r="AG58" s="281">
        <f t="shared" si="29"/>
        <v>1985.043720875711</v>
      </c>
      <c r="AH58" s="281">
        <f t="shared" si="30"/>
        <v>200158.57518830086</v>
      </c>
      <c r="AI58" s="282">
        <f t="shared" si="31"/>
        <v>546844.0002412427</v>
      </c>
      <c r="AJ58" s="283">
        <f t="shared" si="43"/>
        <v>537380.65369223349</v>
      </c>
      <c r="AK58" s="284">
        <f t="shared" si="32"/>
        <v>26216.526831655352</v>
      </c>
      <c r="AL58" s="284">
        <f t="shared" si="33"/>
        <v>19333.721852253209</v>
      </c>
      <c r="AM58" s="284">
        <f t="shared" si="34"/>
        <v>9280.1864890815395</v>
      </c>
      <c r="AN58" s="284">
        <f t="shared" si="35"/>
        <v>1160.0233111351924</v>
      </c>
      <c r="AO58" s="284">
        <f t="shared" si="36"/>
        <v>2320.0466222703849</v>
      </c>
      <c r="AP58" s="284">
        <f t="shared" si="37"/>
        <v>285365.73453925736</v>
      </c>
      <c r="AQ58" s="284">
        <f t="shared" si="38"/>
        <v>639131.30090093252</v>
      </c>
      <c r="AR58" s="285">
        <f t="shared" si="44"/>
        <v>628048.36033592315</v>
      </c>
      <c r="AS58" s="277">
        <f t="shared" si="39"/>
        <v>267238.71184836607</v>
      </c>
      <c r="AT58" s="108"/>
      <c r="AU58" s="108"/>
      <c r="AV58" s="108"/>
      <c r="AW58" s="108"/>
      <c r="AX58" s="108"/>
      <c r="AY58" s="108"/>
    </row>
    <row r="59" spans="1:51">
      <c r="A59" s="472">
        <v>9925</v>
      </c>
      <c r="B59" s="472" t="s">
        <v>1383</v>
      </c>
      <c r="C59" s="472" t="s">
        <v>1384</v>
      </c>
      <c r="D59" s="472">
        <v>47943.78</v>
      </c>
      <c r="E59" s="242">
        <f t="shared" si="4"/>
        <v>58468.024390243896</v>
      </c>
      <c r="F59" s="222">
        <f t="shared" si="5"/>
        <v>2596.9651904446418</v>
      </c>
      <c r="G59" s="222">
        <f t="shared" si="6"/>
        <v>1582.7818757433397</v>
      </c>
      <c r="H59" s="222">
        <f t="shared" si="7"/>
        <v>759.73530035680312</v>
      </c>
      <c r="I59" s="222">
        <f t="shared" si="8"/>
        <v>94.96691254460039</v>
      </c>
      <c r="J59" s="222">
        <f t="shared" si="9"/>
        <v>189.93382508920078</v>
      </c>
      <c r="K59" s="222">
        <f t="shared" si="10"/>
        <v>63311.275029733588</v>
      </c>
      <c r="L59" s="257">
        <f t="shared" si="40"/>
        <v>62014.658706134542</v>
      </c>
      <c r="M59" s="258">
        <f t="shared" si="11"/>
        <v>3142.423003553612</v>
      </c>
      <c r="N59" s="259">
        <f t="shared" si="12"/>
        <v>1915.2240446827154</v>
      </c>
      <c r="O59" s="259">
        <f t="shared" si="13"/>
        <v>919.30754144770333</v>
      </c>
      <c r="P59" s="259">
        <f t="shared" si="14"/>
        <v>114.91344268096292</v>
      </c>
      <c r="Q59" s="259">
        <f t="shared" si="15"/>
        <v>229.82688536192583</v>
      </c>
      <c r="R59" s="259">
        <f t="shared" si="16"/>
        <v>12282.331798550253</v>
      </c>
      <c r="S59" s="259">
        <f t="shared" si="17"/>
        <v>76608.96178730861</v>
      </c>
      <c r="T59" s="260">
        <f t="shared" si="41"/>
        <v>75041.913619157393</v>
      </c>
      <c r="U59" s="278">
        <f t="shared" si="18"/>
        <v>3632.1327601373914</v>
      </c>
      <c r="V59" s="278">
        <f t="shared" si="19"/>
        <v>2678.563982402206</v>
      </c>
      <c r="W59" s="278">
        <f t="shared" si="20"/>
        <v>1285.7107115530589</v>
      </c>
      <c r="X59" s="278">
        <f t="shared" si="21"/>
        <v>160.71383894413236</v>
      </c>
      <c r="Y59" s="278">
        <f t="shared" si="22"/>
        <v>321.42767788826472</v>
      </c>
      <c r="Z59" s="279">
        <f t="shared" si="23"/>
        <v>23303.506646899194</v>
      </c>
      <c r="AA59" s="278">
        <f t="shared" si="24"/>
        <v>88547.569666188632</v>
      </c>
      <c r="AB59" s="280">
        <f t="shared" si="42"/>
        <v>87010.802186721805</v>
      </c>
      <c r="AC59" s="281">
        <f t="shared" si="25"/>
        <v>4301.8784779348798</v>
      </c>
      <c r="AD59" s="281">
        <f t="shared" si="26"/>
        <v>3172.4767536392915</v>
      </c>
      <c r="AE59" s="281">
        <f t="shared" si="27"/>
        <v>1522.78884174686</v>
      </c>
      <c r="AF59" s="281">
        <f t="shared" si="28"/>
        <v>190.34860521835751</v>
      </c>
      <c r="AG59" s="281">
        <f t="shared" si="29"/>
        <v>380.69721043671501</v>
      </c>
      <c r="AH59" s="281">
        <f t="shared" si="30"/>
        <v>38386.968719035431</v>
      </c>
      <c r="AI59" s="282">
        <f t="shared" si="31"/>
        <v>104875.26458311708</v>
      </c>
      <c r="AJ59" s="283">
        <f t="shared" si="43"/>
        <v>103060.35763939779</v>
      </c>
      <c r="AK59" s="284">
        <f t="shared" si="32"/>
        <v>5027.8784931485106</v>
      </c>
      <c r="AL59" s="284">
        <f t="shared" si="33"/>
        <v>3707.874994947279</v>
      </c>
      <c r="AM59" s="284">
        <f t="shared" si="34"/>
        <v>1779.7799975746941</v>
      </c>
      <c r="AN59" s="284">
        <f t="shared" si="35"/>
        <v>222.47249969683676</v>
      </c>
      <c r="AO59" s="284">
        <f t="shared" si="36"/>
        <v>444.94499939367353</v>
      </c>
      <c r="AP59" s="284">
        <f t="shared" si="37"/>
        <v>54728.234925421842</v>
      </c>
      <c r="AQ59" s="284">
        <f t="shared" si="38"/>
        <v>122574.37999825717</v>
      </c>
      <c r="AR59" s="285">
        <f t="shared" si="44"/>
        <v>120448.86280578261</v>
      </c>
      <c r="AS59" s="277">
        <f t="shared" si="39"/>
        <v>51251.784054656644</v>
      </c>
      <c r="AT59" s="108"/>
      <c r="AU59" s="108"/>
      <c r="AV59" s="108"/>
      <c r="AW59" s="108"/>
      <c r="AX59" s="108"/>
      <c r="AY59" s="108"/>
    </row>
    <row r="60" spans="1:51">
      <c r="A60" s="472">
        <v>9858</v>
      </c>
      <c r="B60" s="472" t="s">
        <v>1220</v>
      </c>
      <c r="C60" s="472" t="s">
        <v>1216</v>
      </c>
      <c r="D60" s="472">
        <v>13802.57</v>
      </c>
      <c r="E60" s="242">
        <f t="shared" si="4"/>
        <v>16832.40243902439</v>
      </c>
      <c r="F60" s="222">
        <f t="shared" si="5"/>
        <v>747.6422140406014</v>
      </c>
      <c r="G60" s="222">
        <f t="shared" si="6"/>
        <v>455.66823547660925</v>
      </c>
      <c r="H60" s="222">
        <f t="shared" si="7"/>
        <v>218.72075302877244</v>
      </c>
      <c r="I60" s="222">
        <f t="shared" si="8"/>
        <v>27.340094128596554</v>
      </c>
      <c r="J60" s="222">
        <f t="shared" si="9"/>
        <v>54.680188257193109</v>
      </c>
      <c r="K60" s="222">
        <f t="shared" si="10"/>
        <v>18226.72941906437</v>
      </c>
      <c r="L60" s="257">
        <f t="shared" si="40"/>
        <v>17853.445594350957</v>
      </c>
      <c r="M60" s="258">
        <f t="shared" si="11"/>
        <v>904.67446405266708</v>
      </c>
      <c r="N60" s="259">
        <f t="shared" si="12"/>
        <v>551.37525540156219</v>
      </c>
      <c r="O60" s="259">
        <f t="shared" si="13"/>
        <v>264.66012259274981</v>
      </c>
      <c r="P60" s="259">
        <f t="shared" si="14"/>
        <v>33.082515324093727</v>
      </c>
      <c r="Q60" s="259">
        <f t="shared" si="15"/>
        <v>66.165030648187454</v>
      </c>
      <c r="R60" s="259">
        <f t="shared" si="16"/>
        <v>3535.9695128902176</v>
      </c>
      <c r="S60" s="259">
        <f t="shared" si="17"/>
        <v>22055.010216062485</v>
      </c>
      <c r="T60" s="260">
        <f t="shared" si="41"/>
        <v>21603.871569208211</v>
      </c>
      <c r="U60" s="278">
        <f t="shared" si="18"/>
        <v>1045.6573651699878</v>
      </c>
      <c r="V60" s="278">
        <f t="shared" si="19"/>
        <v>771.13375012535971</v>
      </c>
      <c r="W60" s="278">
        <f t="shared" si="20"/>
        <v>370.14420006017269</v>
      </c>
      <c r="X60" s="278">
        <f t="shared" si="21"/>
        <v>46.268025007521587</v>
      </c>
      <c r="Y60" s="278">
        <f t="shared" si="22"/>
        <v>92.536050015043173</v>
      </c>
      <c r="Z60" s="279">
        <f t="shared" si="23"/>
        <v>6708.8636260906296</v>
      </c>
      <c r="AA60" s="278">
        <f t="shared" si="24"/>
        <v>25492.024797532555</v>
      </c>
      <c r="AB60" s="280">
        <f t="shared" si="42"/>
        <v>25049.603680360226</v>
      </c>
      <c r="AC60" s="281">
        <f t="shared" si="25"/>
        <v>1238.4709512514373</v>
      </c>
      <c r="AD60" s="281">
        <f t="shared" si="26"/>
        <v>913.32666021492423</v>
      </c>
      <c r="AE60" s="281">
        <f t="shared" si="27"/>
        <v>438.39679690316365</v>
      </c>
      <c r="AF60" s="281">
        <f t="shared" si="28"/>
        <v>54.799599612895456</v>
      </c>
      <c r="AG60" s="281">
        <f t="shared" si="29"/>
        <v>109.59919922579091</v>
      </c>
      <c r="AH60" s="281">
        <f t="shared" si="30"/>
        <v>11051.252588600584</v>
      </c>
      <c r="AI60" s="282">
        <f t="shared" si="31"/>
        <v>30192.616866609067</v>
      </c>
      <c r="AJ60" s="283">
        <f t="shared" si="43"/>
        <v>29670.121975005364</v>
      </c>
      <c r="AK60" s="284">
        <f t="shared" si="32"/>
        <v>1447.4796282891512</v>
      </c>
      <c r="AL60" s="284">
        <f t="shared" si="33"/>
        <v>1067.462852720613</v>
      </c>
      <c r="AM60" s="284">
        <f t="shared" si="34"/>
        <v>512.38216930589419</v>
      </c>
      <c r="AN60" s="284">
        <f t="shared" si="35"/>
        <v>64.047771163236774</v>
      </c>
      <c r="AO60" s="284">
        <f t="shared" si="36"/>
        <v>128.09554232647355</v>
      </c>
      <c r="AP60" s="284">
        <f t="shared" si="37"/>
        <v>15755.751706156248</v>
      </c>
      <c r="AQ60" s="284">
        <f t="shared" si="38"/>
        <v>35288.028189111174</v>
      </c>
      <c r="AR60" s="285">
        <f t="shared" si="44"/>
        <v>34676.111485102156</v>
      </c>
      <c r="AS60" s="277">
        <f t="shared" si="39"/>
        <v>14754.913714339635</v>
      </c>
      <c r="AT60" s="108"/>
      <c r="AU60" s="108"/>
      <c r="AV60" s="108"/>
      <c r="AW60" s="108"/>
      <c r="AX60" s="108"/>
      <c r="AY60" s="108"/>
    </row>
    <row r="61" spans="1:51">
      <c r="A61" s="472">
        <v>8726</v>
      </c>
      <c r="B61" s="472" t="s">
        <v>1170</v>
      </c>
      <c r="C61" s="472" t="s">
        <v>1171</v>
      </c>
      <c r="D61" s="472">
        <v>17504.45</v>
      </c>
      <c r="E61" s="242">
        <f t="shared" si="4"/>
        <v>21346.890243902439</v>
      </c>
      <c r="F61" s="222">
        <f t="shared" si="5"/>
        <v>948.16152017798174</v>
      </c>
      <c r="G61" s="222">
        <f t="shared" si="6"/>
        <v>577.87947059776059</v>
      </c>
      <c r="H61" s="222">
        <f t="shared" si="7"/>
        <v>277.38214588692512</v>
      </c>
      <c r="I61" s="222">
        <f t="shared" si="8"/>
        <v>34.672768235865639</v>
      </c>
      <c r="J61" s="222">
        <f t="shared" si="9"/>
        <v>69.345536471731279</v>
      </c>
      <c r="K61" s="222">
        <f t="shared" si="10"/>
        <v>23115.178823910424</v>
      </c>
      <c r="L61" s="257">
        <f t="shared" si="40"/>
        <v>22641.779446439075</v>
      </c>
      <c r="M61" s="258">
        <f t="shared" si="11"/>
        <v>1147.3101692139005</v>
      </c>
      <c r="N61" s="259">
        <f t="shared" si="12"/>
        <v>699.25532632066881</v>
      </c>
      <c r="O61" s="259">
        <f t="shared" si="13"/>
        <v>335.642556633921</v>
      </c>
      <c r="P61" s="259">
        <f t="shared" si="14"/>
        <v>41.955319579240125</v>
      </c>
      <c r="Q61" s="259">
        <f t="shared" si="15"/>
        <v>83.910639158480251</v>
      </c>
      <c r="R61" s="259">
        <f t="shared" si="16"/>
        <v>4484.3244076944484</v>
      </c>
      <c r="S61" s="259">
        <f t="shared" si="17"/>
        <v>27970.213052826752</v>
      </c>
      <c r="T61" s="260">
        <f t="shared" si="41"/>
        <v>27398.078016603191</v>
      </c>
      <c r="U61" s="278">
        <f t="shared" si="18"/>
        <v>1326.1049982539332</v>
      </c>
      <c r="V61" s="278">
        <f t="shared" si="19"/>
        <v>977.95353853534903</v>
      </c>
      <c r="W61" s="278">
        <f t="shared" si="20"/>
        <v>469.41769849696755</v>
      </c>
      <c r="X61" s="278">
        <f t="shared" si="21"/>
        <v>58.677212312120943</v>
      </c>
      <c r="Y61" s="278">
        <f t="shared" si="22"/>
        <v>117.35442462424189</v>
      </c>
      <c r="Z61" s="279">
        <f t="shared" si="23"/>
        <v>8508.195785257536</v>
      </c>
      <c r="AA61" s="278">
        <f t="shared" si="24"/>
        <v>32329.042596209885</v>
      </c>
      <c r="AB61" s="280">
        <f t="shared" si="42"/>
        <v>31767.963150535117</v>
      </c>
      <c r="AC61" s="281">
        <f t="shared" si="25"/>
        <v>1570.6316173461335</v>
      </c>
      <c r="AD61" s="281">
        <f t="shared" si="26"/>
        <v>1158.2829036475912</v>
      </c>
      <c r="AE61" s="281">
        <f t="shared" si="27"/>
        <v>555.97579375084376</v>
      </c>
      <c r="AF61" s="281">
        <f t="shared" si="28"/>
        <v>69.49697421885547</v>
      </c>
      <c r="AG61" s="281">
        <f t="shared" si="29"/>
        <v>138.99394843771094</v>
      </c>
      <c r="AH61" s="281">
        <f t="shared" si="30"/>
        <v>14015.223134135853</v>
      </c>
      <c r="AI61" s="282">
        <f t="shared" si="31"/>
        <v>38290.343922234417</v>
      </c>
      <c r="AJ61" s="283">
        <f t="shared" si="43"/>
        <v>37627.714737572984</v>
      </c>
      <c r="AK61" s="284">
        <f t="shared" si="32"/>
        <v>1835.6968868410763</v>
      </c>
      <c r="AL61" s="284">
        <f t="shared" si="33"/>
        <v>1353.7587661069886</v>
      </c>
      <c r="AM61" s="284">
        <f t="shared" si="34"/>
        <v>649.8042077313545</v>
      </c>
      <c r="AN61" s="284">
        <f t="shared" si="35"/>
        <v>81.225525966419312</v>
      </c>
      <c r="AO61" s="284">
        <f t="shared" si="36"/>
        <v>162.45105193283862</v>
      </c>
      <c r="AP61" s="284">
        <f t="shared" si="37"/>
        <v>19981.479387739149</v>
      </c>
      <c r="AQ61" s="284">
        <f t="shared" si="38"/>
        <v>44752.355904363256</v>
      </c>
      <c r="AR61" s="285">
        <f t="shared" si="44"/>
        <v>43976.321778146856</v>
      </c>
      <c r="AS61" s="277">
        <f t="shared" si="39"/>
        <v>18712.214418544692</v>
      </c>
      <c r="AT61" s="108"/>
      <c r="AU61" s="108"/>
      <c r="AV61" s="108"/>
      <c r="AW61" s="108"/>
      <c r="AX61" s="108"/>
      <c r="AY61" s="108"/>
    </row>
    <row r="62" spans="1:51">
      <c r="A62" s="472">
        <v>9937</v>
      </c>
      <c r="B62" s="472" t="s">
        <v>1371</v>
      </c>
      <c r="C62" s="472" t="s">
        <v>1372</v>
      </c>
      <c r="D62" s="472">
        <v>17433.830000000002</v>
      </c>
      <c r="E62" s="242">
        <f t="shared" si="4"/>
        <v>21260.768292682926</v>
      </c>
      <c r="F62" s="222">
        <f t="shared" si="5"/>
        <v>944.33625479946545</v>
      </c>
      <c r="G62" s="222">
        <f t="shared" si="6"/>
        <v>575.54807211259754</v>
      </c>
      <c r="H62" s="222">
        <f t="shared" si="7"/>
        <v>276.26307461404679</v>
      </c>
      <c r="I62" s="222">
        <f t="shared" si="8"/>
        <v>34.532884326755848</v>
      </c>
      <c r="J62" s="222">
        <f t="shared" si="9"/>
        <v>69.065768653511697</v>
      </c>
      <c r="K62" s="222">
        <f t="shared" si="10"/>
        <v>23021.9228845039</v>
      </c>
      <c r="L62" s="257">
        <f t="shared" si="40"/>
        <v>22550.433390749949</v>
      </c>
      <c r="M62" s="258">
        <f t="shared" si="11"/>
        <v>1142.6814579919035</v>
      </c>
      <c r="N62" s="259">
        <f t="shared" si="12"/>
        <v>696.43424875783387</v>
      </c>
      <c r="O62" s="259">
        <f t="shared" si="13"/>
        <v>334.28843940376026</v>
      </c>
      <c r="P62" s="259">
        <f t="shared" si="14"/>
        <v>41.786054925470033</v>
      </c>
      <c r="Q62" s="259">
        <f t="shared" si="15"/>
        <v>83.572109850940066</v>
      </c>
      <c r="R62" s="259">
        <f t="shared" si="16"/>
        <v>4466.2328372839884</v>
      </c>
      <c r="S62" s="259">
        <f t="shared" si="17"/>
        <v>27857.369950313354</v>
      </c>
      <c r="T62" s="260">
        <f t="shared" si="41"/>
        <v>27287.543137213517</v>
      </c>
      <c r="U62" s="278">
        <f t="shared" si="18"/>
        <v>1320.7549566944047</v>
      </c>
      <c r="V62" s="278">
        <f t="shared" si="19"/>
        <v>974.00808015811549</v>
      </c>
      <c r="W62" s="278">
        <f t="shared" si="20"/>
        <v>467.5238784758954</v>
      </c>
      <c r="X62" s="278">
        <f t="shared" si="21"/>
        <v>58.440484809486925</v>
      </c>
      <c r="Y62" s="278">
        <f t="shared" si="22"/>
        <v>116.88096961897385</v>
      </c>
      <c r="Z62" s="279">
        <f t="shared" si="23"/>
        <v>8473.8702973756044</v>
      </c>
      <c r="AA62" s="278">
        <f t="shared" si="24"/>
        <v>32198.614220102991</v>
      </c>
      <c r="AB62" s="280">
        <f t="shared" si="42"/>
        <v>31639.798394847803</v>
      </c>
      <c r="AC62" s="281">
        <f t="shared" si="25"/>
        <v>1564.2950569390948</v>
      </c>
      <c r="AD62" s="281">
        <f t="shared" si="26"/>
        <v>1153.6099239963826</v>
      </c>
      <c r="AE62" s="281">
        <f t="shared" si="27"/>
        <v>553.73276351826371</v>
      </c>
      <c r="AF62" s="281">
        <f t="shared" si="28"/>
        <v>69.216595439782964</v>
      </c>
      <c r="AG62" s="281">
        <f t="shared" si="29"/>
        <v>138.43319087956593</v>
      </c>
      <c r="AH62" s="281">
        <f t="shared" si="30"/>
        <v>13958.680080356231</v>
      </c>
      <c r="AI62" s="282">
        <f t="shared" si="31"/>
        <v>38135.865256078767</v>
      </c>
      <c r="AJ62" s="283">
        <f t="shared" si="43"/>
        <v>37475.909384376078</v>
      </c>
      <c r="AK62" s="284">
        <f t="shared" si="32"/>
        <v>1828.2909464002901</v>
      </c>
      <c r="AL62" s="284">
        <f t="shared" si="33"/>
        <v>1348.2971581123084</v>
      </c>
      <c r="AM62" s="284">
        <f t="shared" si="34"/>
        <v>647.18263589390801</v>
      </c>
      <c r="AN62" s="284">
        <f t="shared" si="35"/>
        <v>80.897829486738502</v>
      </c>
      <c r="AO62" s="284">
        <f t="shared" si="36"/>
        <v>161.795658973477</v>
      </c>
      <c r="AP62" s="284">
        <f t="shared" si="37"/>
        <v>19900.866053737671</v>
      </c>
      <c r="AQ62" s="284">
        <f t="shared" si="38"/>
        <v>44571.806879745731</v>
      </c>
      <c r="AR62" s="285">
        <f t="shared" si="44"/>
        <v>43798.90358768827</v>
      </c>
      <c r="AS62" s="277">
        <f t="shared" si="39"/>
        <v>18636.72181053715</v>
      </c>
      <c r="AT62" s="108"/>
      <c r="AU62" s="108"/>
      <c r="AV62" s="108"/>
      <c r="AW62" s="108"/>
      <c r="AX62" s="108"/>
      <c r="AY62" s="108"/>
    </row>
    <row r="63" spans="1:51">
      <c r="A63" s="472">
        <v>9857</v>
      </c>
      <c r="B63" s="472" t="s">
        <v>1219</v>
      </c>
      <c r="C63" s="472" t="s">
        <v>1215</v>
      </c>
      <c r="D63" s="472">
        <v>13802.57</v>
      </c>
      <c r="E63" s="242">
        <f t="shared" si="4"/>
        <v>16832.40243902439</v>
      </c>
      <c r="F63" s="222">
        <f t="shared" si="5"/>
        <v>747.6422140406014</v>
      </c>
      <c r="G63" s="222">
        <f t="shared" si="6"/>
        <v>455.66823547660925</v>
      </c>
      <c r="H63" s="222">
        <f t="shared" si="7"/>
        <v>218.72075302877244</v>
      </c>
      <c r="I63" s="222">
        <f t="shared" si="8"/>
        <v>27.340094128596554</v>
      </c>
      <c r="J63" s="222">
        <f t="shared" si="9"/>
        <v>54.680188257193109</v>
      </c>
      <c r="K63" s="222">
        <f t="shared" si="10"/>
        <v>18226.72941906437</v>
      </c>
      <c r="L63" s="257">
        <f t="shared" si="40"/>
        <v>17853.445594350957</v>
      </c>
      <c r="M63" s="258">
        <f t="shared" si="11"/>
        <v>904.67446405266708</v>
      </c>
      <c r="N63" s="259">
        <f t="shared" si="12"/>
        <v>551.37525540156219</v>
      </c>
      <c r="O63" s="259">
        <f t="shared" si="13"/>
        <v>264.66012259274981</v>
      </c>
      <c r="P63" s="259">
        <f t="shared" si="14"/>
        <v>33.082515324093727</v>
      </c>
      <c r="Q63" s="259">
        <f t="shared" si="15"/>
        <v>66.165030648187454</v>
      </c>
      <c r="R63" s="259">
        <f t="shared" si="16"/>
        <v>3535.9695128902176</v>
      </c>
      <c r="S63" s="259">
        <f t="shared" si="17"/>
        <v>22055.010216062485</v>
      </c>
      <c r="T63" s="260">
        <f t="shared" si="41"/>
        <v>21603.871569208211</v>
      </c>
      <c r="U63" s="278">
        <f t="shared" si="18"/>
        <v>1045.6573651699878</v>
      </c>
      <c r="V63" s="278">
        <f t="shared" si="19"/>
        <v>771.13375012535971</v>
      </c>
      <c r="W63" s="278">
        <f t="shared" si="20"/>
        <v>370.14420006017269</v>
      </c>
      <c r="X63" s="278">
        <f t="shared" si="21"/>
        <v>46.268025007521587</v>
      </c>
      <c r="Y63" s="278">
        <f t="shared" si="22"/>
        <v>92.536050015043173</v>
      </c>
      <c r="Z63" s="279">
        <f t="shared" si="23"/>
        <v>6708.8636260906296</v>
      </c>
      <c r="AA63" s="278">
        <f t="shared" si="24"/>
        <v>25492.024797532555</v>
      </c>
      <c r="AB63" s="280">
        <f t="shared" si="42"/>
        <v>25049.603680360226</v>
      </c>
      <c r="AC63" s="281">
        <f t="shared" si="25"/>
        <v>1238.4709512514373</v>
      </c>
      <c r="AD63" s="281">
        <f t="shared" si="26"/>
        <v>913.32666021492423</v>
      </c>
      <c r="AE63" s="281">
        <f t="shared" si="27"/>
        <v>438.39679690316365</v>
      </c>
      <c r="AF63" s="281">
        <f t="shared" si="28"/>
        <v>54.799599612895456</v>
      </c>
      <c r="AG63" s="281">
        <f t="shared" si="29"/>
        <v>109.59919922579091</v>
      </c>
      <c r="AH63" s="281">
        <f t="shared" si="30"/>
        <v>11051.252588600584</v>
      </c>
      <c r="AI63" s="282">
        <f t="shared" si="31"/>
        <v>30192.616866609067</v>
      </c>
      <c r="AJ63" s="283">
        <f t="shared" si="43"/>
        <v>29670.121975005364</v>
      </c>
      <c r="AK63" s="284">
        <f t="shared" si="32"/>
        <v>1447.4796282891512</v>
      </c>
      <c r="AL63" s="284">
        <f t="shared" si="33"/>
        <v>1067.462852720613</v>
      </c>
      <c r="AM63" s="284">
        <f t="shared" si="34"/>
        <v>512.38216930589419</v>
      </c>
      <c r="AN63" s="284">
        <f t="shared" si="35"/>
        <v>64.047771163236774</v>
      </c>
      <c r="AO63" s="284">
        <f t="shared" si="36"/>
        <v>128.09554232647355</v>
      </c>
      <c r="AP63" s="284">
        <f t="shared" si="37"/>
        <v>15755.751706156248</v>
      </c>
      <c r="AQ63" s="284">
        <f t="shared" si="38"/>
        <v>35288.028189111174</v>
      </c>
      <c r="AR63" s="285">
        <f t="shared" si="44"/>
        <v>34676.111485102156</v>
      </c>
      <c r="AS63" s="277">
        <f t="shared" si="39"/>
        <v>14754.913714339635</v>
      </c>
      <c r="AT63" s="108"/>
      <c r="AU63" s="108"/>
      <c r="AV63" s="108"/>
      <c r="AW63" s="108"/>
      <c r="AX63" s="108"/>
      <c r="AY63" s="108"/>
    </row>
    <row r="64" spans="1:51">
      <c r="A64" s="472">
        <v>9924</v>
      </c>
      <c r="B64" s="472" t="s">
        <v>1394</v>
      </c>
      <c r="C64" s="472" t="s">
        <v>1395</v>
      </c>
      <c r="D64" s="472">
        <v>28330.240000000002</v>
      </c>
      <c r="E64" s="242">
        <f t="shared" si="4"/>
        <v>34549.07317073171</v>
      </c>
      <c r="F64" s="222">
        <f t="shared" si="5"/>
        <v>1534.5608359821113</v>
      </c>
      <c r="G64" s="222">
        <f t="shared" si="6"/>
        <v>935.27440697122756</v>
      </c>
      <c r="H64" s="222">
        <f t="shared" si="7"/>
        <v>448.93171534618921</v>
      </c>
      <c r="I64" s="222">
        <f t="shared" si="8"/>
        <v>56.116464418273651</v>
      </c>
      <c r="J64" s="222">
        <f t="shared" si="9"/>
        <v>112.2329288365473</v>
      </c>
      <c r="K64" s="222">
        <f t="shared" si="10"/>
        <v>37410.976278849099</v>
      </c>
      <c r="L64" s="257">
        <f t="shared" si="40"/>
        <v>36644.798650896555</v>
      </c>
      <c r="M64" s="258">
        <f t="shared" si="11"/>
        <v>1856.8748203040036</v>
      </c>
      <c r="N64" s="259">
        <f t="shared" si="12"/>
        <v>1131.7162901972279</v>
      </c>
      <c r="O64" s="259">
        <f t="shared" si="13"/>
        <v>543.2238192946694</v>
      </c>
      <c r="P64" s="259">
        <f t="shared" si="14"/>
        <v>67.902977411833675</v>
      </c>
      <c r="Q64" s="259">
        <f t="shared" si="15"/>
        <v>135.80595482366735</v>
      </c>
      <c r="R64" s="259">
        <f t="shared" si="16"/>
        <v>7257.6965690348225</v>
      </c>
      <c r="S64" s="259">
        <f t="shared" si="17"/>
        <v>45268.651607889115</v>
      </c>
      <c r="T64" s="260">
        <f t="shared" si="41"/>
        <v>44342.674334188872</v>
      </c>
      <c r="U64" s="278">
        <f t="shared" si="18"/>
        <v>2146.2469752396401</v>
      </c>
      <c r="V64" s="278">
        <f t="shared" si="19"/>
        <v>1582.7780053389674</v>
      </c>
      <c r="W64" s="278">
        <f t="shared" si="20"/>
        <v>759.73344256270434</v>
      </c>
      <c r="X64" s="278">
        <f t="shared" si="21"/>
        <v>94.966680320338043</v>
      </c>
      <c r="Y64" s="278">
        <f t="shared" si="22"/>
        <v>189.93336064067609</v>
      </c>
      <c r="Z64" s="279">
        <f t="shared" si="23"/>
        <v>13770.168646449016</v>
      </c>
      <c r="AA64" s="278">
        <f t="shared" si="24"/>
        <v>52323.23984591628</v>
      </c>
      <c r="AB64" s="280">
        <f t="shared" si="42"/>
        <v>51415.155595623743</v>
      </c>
      <c r="AC64" s="281">
        <f t="shared" si="25"/>
        <v>2542.0033574893314</v>
      </c>
      <c r="AD64" s="281">
        <f t="shared" si="26"/>
        <v>1874.6337444611588</v>
      </c>
      <c r="AE64" s="281">
        <f t="shared" si="27"/>
        <v>899.82419734135624</v>
      </c>
      <c r="AF64" s="281">
        <f t="shared" si="28"/>
        <v>112.47802466766953</v>
      </c>
      <c r="AG64" s="281">
        <f t="shared" si="29"/>
        <v>224.95604933533906</v>
      </c>
      <c r="AH64" s="281">
        <f t="shared" si="30"/>
        <v>22683.068307980022</v>
      </c>
      <c r="AI64" s="282">
        <f t="shared" si="31"/>
        <v>61971.363453261452</v>
      </c>
      <c r="AJ64" s="283">
        <f t="shared" si="43"/>
        <v>60898.925082877759</v>
      </c>
      <c r="AK64" s="284">
        <f t="shared" si="32"/>
        <v>2971.0007096172994</v>
      </c>
      <c r="AL64" s="284">
        <f t="shared" si="33"/>
        <v>2191.0034731690998</v>
      </c>
      <c r="AM64" s="284">
        <f t="shared" si="34"/>
        <v>1051.6816671211679</v>
      </c>
      <c r="AN64" s="284">
        <f t="shared" si="35"/>
        <v>131.46020839014599</v>
      </c>
      <c r="AO64" s="284">
        <f t="shared" si="36"/>
        <v>262.92041678029199</v>
      </c>
      <c r="AP64" s="284">
        <f t="shared" si="37"/>
        <v>32339.211263975914</v>
      </c>
      <c r="AQ64" s="284">
        <f t="shared" si="38"/>
        <v>72429.866881623137</v>
      </c>
      <c r="AR64" s="285">
        <f t="shared" si="44"/>
        <v>71173.887228226376</v>
      </c>
      <c r="AS64" s="277">
        <f t="shared" si="39"/>
        <v>30284.957562724427</v>
      </c>
      <c r="AT64" s="108"/>
      <c r="AU64" s="108"/>
      <c r="AV64" s="108"/>
      <c r="AW64" s="108"/>
      <c r="AX64" s="108"/>
      <c r="AY64" s="108"/>
    </row>
    <row r="65" spans="1:51">
      <c r="A65" s="472">
        <v>9862</v>
      </c>
      <c r="B65" s="472" t="s">
        <v>1207</v>
      </c>
      <c r="C65" s="472" t="s">
        <v>1206</v>
      </c>
      <c r="D65" s="472">
        <v>11772.78</v>
      </c>
      <c r="E65" s="242">
        <f t="shared" si="4"/>
        <v>14357.048780487805</v>
      </c>
      <c r="F65" s="222">
        <f t="shared" si="5"/>
        <v>637.69481369142932</v>
      </c>
      <c r="G65" s="222">
        <f t="shared" si="6"/>
        <v>388.65819113790519</v>
      </c>
      <c r="H65" s="222">
        <f t="shared" si="7"/>
        <v>186.55593174619449</v>
      </c>
      <c r="I65" s="222">
        <f t="shared" si="8"/>
        <v>23.319491468274311</v>
      </c>
      <c r="J65" s="222">
        <f t="shared" si="9"/>
        <v>46.638982936548622</v>
      </c>
      <c r="K65" s="222">
        <f t="shared" si="10"/>
        <v>15546.327645516207</v>
      </c>
      <c r="L65" s="257">
        <f t="shared" si="40"/>
        <v>15227.938508861977</v>
      </c>
      <c r="M65" s="258">
        <f t="shared" si="11"/>
        <v>771.63408241435889</v>
      </c>
      <c r="N65" s="259">
        <f t="shared" si="12"/>
        <v>470.2906472697768</v>
      </c>
      <c r="O65" s="259">
        <f t="shared" si="13"/>
        <v>225.73951068949285</v>
      </c>
      <c r="P65" s="259">
        <f t="shared" si="14"/>
        <v>28.217438836186606</v>
      </c>
      <c r="Q65" s="259">
        <f t="shared" si="15"/>
        <v>56.434877672373212</v>
      </c>
      <c r="R65" s="259">
        <f t="shared" si="16"/>
        <v>3015.9739209410782</v>
      </c>
      <c r="S65" s="259">
        <f t="shared" si="17"/>
        <v>18811.625890791071</v>
      </c>
      <c r="T65" s="260">
        <f t="shared" si="41"/>
        <v>18426.831172205108</v>
      </c>
      <c r="U65" s="278">
        <f t="shared" si="18"/>
        <v>891.88420095141191</v>
      </c>
      <c r="V65" s="278">
        <f t="shared" si="19"/>
        <v>657.73171161608548</v>
      </c>
      <c r="W65" s="278">
        <f t="shared" si="20"/>
        <v>315.71122157572103</v>
      </c>
      <c r="X65" s="278">
        <f t="shared" si="21"/>
        <v>39.463902696965128</v>
      </c>
      <c r="Y65" s="278">
        <f t="shared" si="22"/>
        <v>78.927805393930257</v>
      </c>
      <c r="Z65" s="279">
        <f t="shared" si="23"/>
        <v>5722.265891059943</v>
      </c>
      <c r="AA65" s="278">
        <f t="shared" si="24"/>
        <v>21743.197078217701</v>
      </c>
      <c r="AB65" s="280">
        <f t="shared" si="42"/>
        <v>21365.83789946881</v>
      </c>
      <c r="AC65" s="281">
        <f t="shared" si="25"/>
        <v>1056.3428437945902</v>
      </c>
      <c r="AD65" s="281">
        <f t="shared" si="26"/>
        <v>779.01389660368011</v>
      </c>
      <c r="AE65" s="281">
        <f t="shared" si="27"/>
        <v>373.92667036976644</v>
      </c>
      <c r="AF65" s="281">
        <f t="shared" si="28"/>
        <v>46.740833796220805</v>
      </c>
      <c r="AG65" s="281">
        <f t="shared" si="29"/>
        <v>93.48166759244161</v>
      </c>
      <c r="AH65" s="281">
        <f t="shared" si="30"/>
        <v>9426.0681489045292</v>
      </c>
      <c r="AI65" s="282">
        <f t="shared" si="31"/>
        <v>25752.525507559672</v>
      </c>
      <c r="AJ65" s="283">
        <f t="shared" si="43"/>
        <v>25306.868111149131</v>
      </c>
      <c r="AK65" s="284">
        <f t="shared" si="32"/>
        <v>1234.6149462259532</v>
      </c>
      <c r="AL65" s="284">
        <f t="shared" si="33"/>
        <v>910.48299869170592</v>
      </c>
      <c r="AM65" s="284">
        <f t="shared" si="34"/>
        <v>437.03183937201885</v>
      </c>
      <c r="AN65" s="284">
        <f t="shared" si="35"/>
        <v>54.628979921502356</v>
      </c>
      <c r="AO65" s="284">
        <f t="shared" si="36"/>
        <v>109.25795984300471</v>
      </c>
      <c r="AP65" s="284">
        <f t="shared" si="37"/>
        <v>13438.729060689579</v>
      </c>
      <c r="AQ65" s="284">
        <f t="shared" si="38"/>
        <v>30098.611526998542</v>
      </c>
      <c r="AR65" s="285">
        <f t="shared" si="44"/>
        <v>29576.682586618361</v>
      </c>
      <c r="AS65" s="277">
        <f t="shared" si="39"/>
        <v>12585.073147819816</v>
      </c>
      <c r="AT65" s="108"/>
      <c r="AU65" s="108"/>
      <c r="AV65" s="108"/>
      <c r="AW65" s="108"/>
      <c r="AX65" s="108"/>
      <c r="AY65" s="108"/>
    </row>
    <row r="66" spans="1:51">
      <c r="A66" s="472">
        <v>9892</v>
      </c>
      <c r="B66" s="472" t="s">
        <v>1340</v>
      </c>
      <c r="C66" s="472" t="s">
        <v>1341</v>
      </c>
      <c r="D66" s="472">
        <v>28000</v>
      </c>
      <c r="E66" s="242">
        <f t="shared" si="4"/>
        <v>34146.341463414632</v>
      </c>
      <c r="F66" s="222">
        <f t="shared" si="5"/>
        <v>1516.672764067622</v>
      </c>
      <c r="G66" s="222">
        <f t="shared" si="6"/>
        <v>924.37209833712552</v>
      </c>
      <c r="H66" s="222">
        <f t="shared" si="7"/>
        <v>443.69860720182027</v>
      </c>
      <c r="I66" s="222">
        <f t="shared" si="8"/>
        <v>55.462325900227533</v>
      </c>
      <c r="J66" s="222">
        <f t="shared" si="9"/>
        <v>110.92465180045507</v>
      </c>
      <c r="K66" s="222">
        <f t="shared" si="10"/>
        <v>36974.88393348502</v>
      </c>
      <c r="L66" s="257">
        <f t="shared" si="40"/>
        <v>36217.637486484527</v>
      </c>
      <c r="M66" s="258">
        <f t="shared" si="11"/>
        <v>1835.2295980730166</v>
      </c>
      <c r="N66" s="259">
        <f t="shared" si="12"/>
        <v>1118.5240974140133</v>
      </c>
      <c r="O66" s="259">
        <f t="shared" si="13"/>
        <v>536.89156675872641</v>
      </c>
      <c r="P66" s="259">
        <f t="shared" si="14"/>
        <v>67.111445844840802</v>
      </c>
      <c r="Q66" s="259">
        <f t="shared" si="15"/>
        <v>134.2228916896816</v>
      </c>
      <c r="R66" s="259">
        <f t="shared" si="16"/>
        <v>7173.0950367160676</v>
      </c>
      <c r="S66" s="259">
        <f t="shared" si="17"/>
        <v>44740.963896560534</v>
      </c>
      <c r="T66" s="260">
        <f t="shared" si="41"/>
        <v>43825.780556652127</v>
      </c>
      <c r="U66" s="278">
        <f t="shared" si="18"/>
        <v>2121.2285990768137</v>
      </c>
      <c r="V66" s="278">
        <f t="shared" si="19"/>
        <v>1564.3278754253788</v>
      </c>
      <c r="W66" s="278">
        <f t="shared" si="20"/>
        <v>750.87738020418192</v>
      </c>
      <c r="X66" s="278">
        <f t="shared" si="21"/>
        <v>93.85967252552274</v>
      </c>
      <c r="Y66" s="278">
        <f t="shared" si="22"/>
        <v>187.71934505104548</v>
      </c>
      <c r="Z66" s="279">
        <f t="shared" si="23"/>
        <v>13609.652516200797</v>
      </c>
      <c r="AA66" s="278">
        <f t="shared" si="24"/>
        <v>51713.318195880296</v>
      </c>
      <c r="AB66" s="280">
        <f t="shared" si="42"/>
        <v>50815.819303947472</v>
      </c>
      <c r="AC66" s="281">
        <f t="shared" si="25"/>
        <v>2512.3717275145314</v>
      </c>
      <c r="AD66" s="281">
        <f t="shared" si="26"/>
        <v>1852.7815099664685</v>
      </c>
      <c r="AE66" s="281">
        <f t="shared" si="27"/>
        <v>889.33512478390492</v>
      </c>
      <c r="AF66" s="281">
        <f t="shared" si="28"/>
        <v>111.16689059798811</v>
      </c>
      <c r="AG66" s="281">
        <f t="shared" si="29"/>
        <v>222.33378119597623</v>
      </c>
      <c r="AH66" s="281">
        <f t="shared" si="30"/>
        <v>22418.656270594271</v>
      </c>
      <c r="AI66" s="282">
        <f t="shared" si="31"/>
        <v>61248.975536081605</v>
      </c>
      <c r="AJ66" s="283">
        <f t="shared" si="43"/>
        <v>60189.038367503315</v>
      </c>
      <c r="AK66" s="284">
        <f t="shared" si="32"/>
        <v>2936.3683424243627</v>
      </c>
      <c r="AL66" s="284">
        <f t="shared" si="33"/>
        <v>2165.4633793689991</v>
      </c>
      <c r="AM66" s="284">
        <f t="shared" si="34"/>
        <v>1039.4224220971196</v>
      </c>
      <c r="AN66" s="284">
        <f t="shared" si="35"/>
        <v>129.92780276213995</v>
      </c>
      <c r="AO66" s="284">
        <f t="shared" si="36"/>
        <v>259.85560552427989</v>
      </c>
      <c r="AP66" s="284">
        <f t="shared" si="37"/>
        <v>31962.239479486423</v>
      </c>
      <c r="AQ66" s="284">
        <f t="shared" si="38"/>
        <v>71585.566260132196</v>
      </c>
      <c r="AR66" s="285">
        <f t="shared" si="44"/>
        <v>70344.227312946809</v>
      </c>
      <c r="AS66" s="277">
        <f t="shared" si="39"/>
        <v>29931.931807012006</v>
      </c>
      <c r="AT66" s="108"/>
      <c r="AU66" s="108"/>
      <c r="AV66" s="108"/>
      <c r="AW66" s="108"/>
      <c r="AX66" s="108"/>
      <c r="AY66" s="108"/>
    </row>
    <row r="67" spans="1:51">
      <c r="A67" s="472">
        <v>9932</v>
      </c>
      <c r="B67" s="472" t="s">
        <v>1387</v>
      </c>
      <c r="C67" s="472" t="s">
        <v>1388</v>
      </c>
      <c r="D67" s="472">
        <v>45764.5</v>
      </c>
      <c r="E67" s="242">
        <f t="shared" si="4"/>
        <v>55810.365853658535</v>
      </c>
      <c r="F67" s="222">
        <f t="shared" si="5"/>
        <v>2478.9203825418817</v>
      </c>
      <c r="G67" s="222">
        <f t="shared" si="6"/>
        <v>1510.8366747981922</v>
      </c>
      <c r="H67" s="222">
        <f t="shared" si="7"/>
        <v>725.2016039031322</v>
      </c>
      <c r="I67" s="222">
        <f t="shared" si="8"/>
        <v>90.650200487891524</v>
      </c>
      <c r="J67" s="222">
        <f t="shared" si="9"/>
        <v>181.30040097578305</v>
      </c>
      <c r="K67" s="222">
        <f t="shared" si="10"/>
        <v>60433.466991927686</v>
      </c>
      <c r="L67" s="257">
        <f t="shared" si="40"/>
        <v>59195.788241079332</v>
      </c>
      <c r="M67" s="258">
        <f t="shared" si="11"/>
        <v>2999.5844621790206</v>
      </c>
      <c r="N67" s="259">
        <f t="shared" si="12"/>
        <v>1828.167716289415</v>
      </c>
      <c r="O67" s="259">
        <f t="shared" si="13"/>
        <v>877.52050381891922</v>
      </c>
      <c r="P67" s="259">
        <f t="shared" si="14"/>
        <v>109.6900629773649</v>
      </c>
      <c r="Q67" s="259">
        <f t="shared" si="15"/>
        <v>219.38012595472981</v>
      </c>
      <c r="R67" s="259">
        <f t="shared" si="16"/>
        <v>11724.039564564018</v>
      </c>
      <c r="S67" s="259">
        <f t="shared" si="17"/>
        <v>73126.708651576599</v>
      </c>
      <c r="T67" s="260">
        <f t="shared" si="41"/>
        <v>71630.890510175217</v>
      </c>
      <c r="U67" s="278">
        <f t="shared" si="18"/>
        <v>3467.0345079446729</v>
      </c>
      <c r="V67" s="278">
        <f t="shared" si="19"/>
        <v>2556.8101091037411</v>
      </c>
      <c r="W67" s="278">
        <f t="shared" si="20"/>
        <v>1227.2688523697957</v>
      </c>
      <c r="X67" s="278">
        <f t="shared" si="21"/>
        <v>153.40860654622446</v>
      </c>
      <c r="Y67" s="278">
        <f t="shared" si="22"/>
        <v>306.81721309244892</v>
      </c>
      <c r="Z67" s="279">
        <f t="shared" si="23"/>
        <v>22244.247949202545</v>
      </c>
      <c r="AA67" s="278">
        <f t="shared" si="24"/>
        <v>84522.648234834414</v>
      </c>
      <c r="AB67" s="280">
        <f t="shared" si="42"/>
        <v>83055.734376267996</v>
      </c>
      <c r="AC67" s="281">
        <f t="shared" si="25"/>
        <v>4106.3369972799564</v>
      </c>
      <c r="AD67" s="281">
        <f t="shared" si="26"/>
        <v>3028.2721218878733</v>
      </c>
      <c r="AE67" s="281">
        <f t="shared" si="27"/>
        <v>1453.5706185061792</v>
      </c>
      <c r="AF67" s="281">
        <f t="shared" si="28"/>
        <v>181.69632731327241</v>
      </c>
      <c r="AG67" s="281">
        <f t="shared" si="29"/>
        <v>363.39265462654481</v>
      </c>
      <c r="AH67" s="281">
        <f t="shared" si="30"/>
        <v>36642.092674843268</v>
      </c>
      <c r="AI67" s="282">
        <f t="shared" si="31"/>
        <v>100108.16931860738</v>
      </c>
      <c r="AJ67" s="283">
        <f t="shared" si="43"/>
        <v>98375.758798914481</v>
      </c>
      <c r="AK67" s="284">
        <f t="shared" si="32"/>
        <v>4799.3367502457049</v>
      </c>
      <c r="AL67" s="284">
        <f t="shared" si="33"/>
        <v>3539.333886611877</v>
      </c>
      <c r="AM67" s="284">
        <f t="shared" si="34"/>
        <v>1698.8802655737009</v>
      </c>
      <c r="AN67" s="284">
        <f t="shared" si="35"/>
        <v>212.36003319671261</v>
      </c>
      <c r="AO67" s="284">
        <f t="shared" si="36"/>
        <v>424.72006639342521</v>
      </c>
      <c r="AP67" s="284">
        <f t="shared" si="37"/>
        <v>52240.568166391306</v>
      </c>
      <c r="AQ67" s="284">
        <f t="shared" si="38"/>
        <v>117002.77311113643</v>
      </c>
      <c r="AR67" s="285">
        <f t="shared" si="44"/>
        <v>114973.87110226267</v>
      </c>
      <c r="AS67" s="277">
        <f t="shared" si="39"/>
        <v>48922.139042214323</v>
      </c>
      <c r="AT67" s="108"/>
      <c r="AU67" s="108"/>
      <c r="AV67" s="108"/>
      <c r="AW67" s="108"/>
      <c r="AX67" s="108"/>
      <c r="AY67" s="108"/>
    </row>
    <row r="68" spans="1:51">
      <c r="A68" s="472">
        <v>6319</v>
      </c>
      <c r="B68" s="472" t="s">
        <v>216</v>
      </c>
      <c r="C68" s="472" t="s">
        <v>217</v>
      </c>
      <c r="D68" s="472">
        <v>2390.46</v>
      </c>
      <c r="E68" s="242">
        <f t="shared" si="4"/>
        <v>2915.1951219512193</v>
      </c>
      <c r="F68" s="222">
        <f t="shared" si="5"/>
        <v>129.48377055689599</v>
      </c>
      <c r="G68" s="222">
        <f t="shared" si="6"/>
        <v>78.916947363963047</v>
      </c>
      <c r="H68" s="222">
        <f t="shared" si="7"/>
        <v>37.88013473470226</v>
      </c>
      <c r="I68" s="222">
        <f t="shared" si="8"/>
        <v>4.7350168418377825</v>
      </c>
      <c r="J68" s="222">
        <f t="shared" si="9"/>
        <v>9.470033683675565</v>
      </c>
      <c r="K68" s="222">
        <f t="shared" si="10"/>
        <v>3156.6778945585215</v>
      </c>
      <c r="L68" s="257">
        <f t="shared" si="40"/>
        <v>3092.029060926493</v>
      </c>
      <c r="M68" s="258">
        <f t="shared" si="11"/>
        <v>156.68010517891511</v>
      </c>
      <c r="N68" s="259">
        <f t="shared" si="12"/>
        <v>95.492396925153656</v>
      </c>
      <c r="O68" s="259">
        <f t="shared" si="13"/>
        <v>45.836350524073751</v>
      </c>
      <c r="P68" s="259">
        <f t="shared" si="14"/>
        <v>5.7295438155092189</v>
      </c>
      <c r="Q68" s="259">
        <f t="shared" si="15"/>
        <v>11.459087631018438</v>
      </c>
      <c r="R68" s="259">
        <f t="shared" si="16"/>
        <v>612.39274148101038</v>
      </c>
      <c r="S68" s="259">
        <f t="shared" si="17"/>
        <v>3819.695877006146</v>
      </c>
      <c r="T68" s="260">
        <f t="shared" si="41"/>
        <v>3741.5634067662368</v>
      </c>
      <c r="U68" s="278">
        <f t="shared" si="18"/>
        <v>181.09686131961286</v>
      </c>
      <c r="V68" s="278">
        <f t="shared" si="19"/>
        <v>133.55225761033398</v>
      </c>
      <c r="W68" s="278">
        <f t="shared" si="20"/>
        <v>64.105083652960303</v>
      </c>
      <c r="X68" s="278">
        <f t="shared" si="21"/>
        <v>8.0131354566200379</v>
      </c>
      <c r="Y68" s="278">
        <f t="shared" si="22"/>
        <v>16.026270913240076</v>
      </c>
      <c r="Z68" s="279">
        <f t="shared" si="23"/>
        <v>1161.9046412099055</v>
      </c>
      <c r="AA68" s="278">
        <f t="shared" si="24"/>
        <v>4414.9506648044289</v>
      </c>
      <c r="AB68" s="280">
        <f t="shared" si="42"/>
        <v>4338.3279790469387</v>
      </c>
      <c r="AC68" s="281">
        <f t="shared" si="25"/>
        <v>214.49014713408522</v>
      </c>
      <c r="AD68" s="281">
        <f t="shared" si="26"/>
        <v>158.17857458265871</v>
      </c>
      <c r="AE68" s="281">
        <f t="shared" si="27"/>
        <v>75.925715799676183</v>
      </c>
      <c r="AF68" s="281">
        <f t="shared" si="28"/>
        <v>9.4907144749595229</v>
      </c>
      <c r="AG68" s="281">
        <f t="shared" si="29"/>
        <v>18.981428949919046</v>
      </c>
      <c r="AH68" s="281">
        <f t="shared" si="30"/>
        <v>1913.9607524501703</v>
      </c>
      <c r="AI68" s="282">
        <f t="shared" si="31"/>
        <v>5229.0437878564862</v>
      </c>
      <c r="AJ68" s="283">
        <f t="shared" si="43"/>
        <v>5138.5531662850699</v>
      </c>
      <c r="AK68" s="284">
        <f t="shared" si="32"/>
        <v>250.68825242256221</v>
      </c>
      <c r="AL68" s="284">
        <f t="shared" si="33"/>
        <v>184.8733424945149</v>
      </c>
      <c r="AM68" s="284">
        <f t="shared" si="34"/>
        <v>88.73920439736716</v>
      </c>
      <c r="AN68" s="284">
        <f t="shared" si="35"/>
        <v>11.092400549670895</v>
      </c>
      <c r="AO68" s="284">
        <f t="shared" si="36"/>
        <v>22.18480109934179</v>
      </c>
      <c r="AP68" s="284">
        <f t="shared" si="37"/>
        <v>2728.7305352190401</v>
      </c>
      <c r="AQ68" s="284">
        <f t="shared" si="38"/>
        <v>6111.5154543641293</v>
      </c>
      <c r="AR68" s="285">
        <f t="shared" si="44"/>
        <v>6005.5379150895305</v>
      </c>
      <c r="AS68" s="277">
        <f t="shared" si="39"/>
        <v>2555.3959181210685</v>
      </c>
      <c r="AT68" s="108"/>
      <c r="AU68" s="108"/>
      <c r="AV68" s="108"/>
      <c r="AW68" s="108"/>
      <c r="AX68" s="108"/>
      <c r="AY68" s="108"/>
    </row>
    <row r="69" spans="1:51">
      <c r="A69" s="472">
        <v>9931</v>
      </c>
      <c r="B69" s="472" t="s">
        <v>1396</v>
      </c>
      <c r="C69" s="472" t="s">
        <v>1397</v>
      </c>
      <c r="D69" s="472">
        <v>27022.66</v>
      </c>
      <c r="E69" s="242">
        <f t="shared" si="4"/>
        <v>32954.463414634141</v>
      </c>
      <c r="F69" s="222">
        <f t="shared" si="5"/>
        <v>1463.7333012378417</v>
      </c>
      <c r="G69" s="222">
        <f t="shared" si="6"/>
        <v>892.10689024466819</v>
      </c>
      <c r="H69" s="222">
        <f t="shared" si="7"/>
        <v>428.21130731744068</v>
      </c>
      <c r="I69" s="222">
        <f t="shared" si="8"/>
        <v>53.526413414680086</v>
      </c>
      <c r="J69" s="222">
        <f t="shared" si="9"/>
        <v>107.05282682936017</v>
      </c>
      <c r="K69" s="222">
        <f t="shared" si="10"/>
        <v>35684.275609786724</v>
      </c>
      <c r="L69" s="257">
        <f t="shared" si="40"/>
        <v>34953.460850018782</v>
      </c>
      <c r="M69" s="258">
        <f t="shared" si="11"/>
        <v>1771.1709089522778</v>
      </c>
      <c r="N69" s="259">
        <f t="shared" si="12"/>
        <v>1079.4820137937772</v>
      </c>
      <c r="O69" s="259">
        <f t="shared" si="13"/>
        <v>518.15136662101304</v>
      </c>
      <c r="P69" s="259">
        <f t="shared" si="14"/>
        <v>64.76892082762663</v>
      </c>
      <c r="Q69" s="259">
        <f t="shared" si="15"/>
        <v>129.53784165525326</v>
      </c>
      <c r="R69" s="259">
        <f t="shared" si="16"/>
        <v>6922.7181544594923</v>
      </c>
      <c r="S69" s="259">
        <f t="shared" si="17"/>
        <v>43179.280551751086</v>
      </c>
      <c r="T69" s="260">
        <f t="shared" si="41"/>
        <v>42296.041686322176</v>
      </c>
      <c r="U69" s="278">
        <f t="shared" si="18"/>
        <v>2047.1871148260373</v>
      </c>
      <c r="V69" s="278">
        <f t="shared" si="19"/>
        <v>1509.7250109336558</v>
      </c>
      <c r="W69" s="278">
        <f t="shared" si="20"/>
        <v>724.66800524815483</v>
      </c>
      <c r="X69" s="278">
        <f t="shared" si="21"/>
        <v>90.583500656019353</v>
      </c>
      <c r="Y69" s="278">
        <f t="shared" si="22"/>
        <v>181.16700131203871</v>
      </c>
      <c r="Z69" s="279">
        <f t="shared" si="23"/>
        <v>13134.607595122805</v>
      </c>
      <c r="AA69" s="278">
        <f t="shared" si="24"/>
        <v>49908.264824253085</v>
      </c>
      <c r="AB69" s="280">
        <f t="shared" si="42"/>
        <v>49042.093131143178</v>
      </c>
      <c r="AC69" s="281">
        <f t="shared" si="25"/>
        <v>2424.6773923656365</v>
      </c>
      <c r="AD69" s="281">
        <f t="shared" si="26"/>
        <v>1788.1101713610888</v>
      </c>
      <c r="AE69" s="281">
        <f t="shared" si="27"/>
        <v>858.29288225332255</v>
      </c>
      <c r="AF69" s="281">
        <f t="shared" si="28"/>
        <v>107.28661028166532</v>
      </c>
      <c r="AG69" s="281">
        <f t="shared" si="29"/>
        <v>214.57322056333064</v>
      </c>
      <c r="AH69" s="281">
        <f t="shared" si="30"/>
        <v>21636.133073469173</v>
      </c>
      <c r="AI69" s="282">
        <f t="shared" si="31"/>
        <v>59111.080044994669</v>
      </c>
      <c r="AJ69" s="283">
        <f t="shared" si="43"/>
        <v>58088.139983285604</v>
      </c>
      <c r="AK69" s="284">
        <f t="shared" si="32"/>
        <v>2833.87440543204</v>
      </c>
      <c r="AL69" s="284">
        <f t="shared" si="33"/>
        <v>2089.8778801121239</v>
      </c>
      <c r="AM69" s="284">
        <f t="shared" si="34"/>
        <v>1003.1413824538195</v>
      </c>
      <c r="AN69" s="284">
        <f t="shared" si="35"/>
        <v>125.39267280672743</v>
      </c>
      <c r="AO69" s="284">
        <f t="shared" si="36"/>
        <v>250.78534561345487</v>
      </c>
      <c r="AP69" s="284">
        <f t="shared" si="37"/>
        <v>30846.597510454947</v>
      </c>
      <c r="AQ69" s="284">
        <f t="shared" si="38"/>
        <v>69086.872069822275</v>
      </c>
      <c r="AR69" s="285">
        <f t="shared" si="44"/>
        <v>67888.862058588405</v>
      </c>
      <c r="AS69" s="277">
        <f t="shared" si="39"/>
        <v>28887.15772728825</v>
      </c>
      <c r="AT69" s="108"/>
      <c r="AU69" s="108"/>
      <c r="AV69" s="108"/>
      <c r="AW69" s="108"/>
      <c r="AX69" s="108"/>
      <c r="AY69" s="108"/>
    </row>
    <row r="70" spans="1:51">
      <c r="A70" s="472">
        <v>9796</v>
      </c>
      <c r="B70" s="472" t="s">
        <v>1252</v>
      </c>
      <c r="C70" s="472" t="s">
        <v>1291</v>
      </c>
      <c r="D70" s="472">
        <v>28631</v>
      </c>
      <c r="E70" s="242">
        <f t="shared" ref="E70:E132" si="45">D70/(($B$1-$C$2)/100-(0.08))</f>
        <v>34915.85365853658</v>
      </c>
      <c r="F70" s="222">
        <f t="shared" ref="F70:F132" si="46">K70*$F$3</f>
        <v>1550.8520681435743</v>
      </c>
      <c r="G70" s="222">
        <f t="shared" ref="G70:G132" si="47">K70*$G$2</f>
        <v>945.20348383893713</v>
      </c>
      <c r="H70" s="222">
        <f t="shared" ref="H70:H132" si="48">K70*$H$2</f>
        <v>453.6976722426898</v>
      </c>
      <c r="I70" s="222">
        <f t="shared" ref="I70:I132" si="49">K70*$I$2</f>
        <v>56.712209030336226</v>
      </c>
      <c r="J70" s="222">
        <f t="shared" ref="J70:J132" si="50">K70*$J$2</f>
        <v>113.42441806067245</v>
      </c>
      <c r="K70" s="222">
        <f t="shared" ref="K70:K132" si="51">E70*$J$1</f>
        <v>37808.139353557483</v>
      </c>
      <c r="L70" s="257">
        <f t="shared" ref="L70:L133" si="52">F70+H70+J70+E70</f>
        <v>37033.827816983518</v>
      </c>
      <c r="M70" s="258">
        <f t="shared" ref="M70:M132" si="53">S70*$M$3</f>
        <v>1876.587807943876</v>
      </c>
      <c r="N70" s="259">
        <f t="shared" ref="N70:N132" si="54">S70*$N$2</f>
        <v>1143.7308368950219</v>
      </c>
      <c r="O70" s="259">
        <f t="shared" ref="O70:O132" si="55">S70*$O$2</f>
        <v>548.99080170961054</v>
      </c>
      <c r="P70" s="259">
        <f t="shared" ref="P70:P132" si="56">S70*$P$2</f>
        <v>68.623850213701317</v>
      </c>
      <c r="Q70" s="259">
        <f t="shared" ref="Q70:Q132" si="57">S70*$Q$2</f>
        <v>137.24770042740263</v>
      </c>
      <c r="R70" s="259">
        <f t="shared" ref="R70:R132" si="58">S70*$R$3</f>
        <v>7334.7458570077752</v>
      </c>
      <c r="S70" s="259">
        <f t="shared" ref="S70:S132" si="59">E70*$S$1</f>
        <v>45749.233475800873</v>
      </c>
      <c r="T70" s="260">
        <f t="shared" ref="T70:T133" si="60">R70+Q70+O70+M70+E70</f>
        <v>44813.425825625243</v>
      </c>
      <c r="U70" s="278">
        <f t="shared" ref="U70:U132" si="61">AA70*$U$3</f>
        <v>2169.0320007202945</v>
      </c>
      <c r="V70" s="278">
        <f t="shared" ref="V70:V132" si="62">AA70*$V$3</f>
        <v>1599.5811214751434</v>
      </c>
      <c r="W70" s="278">
        <f t="shared" ref="W70:W132" si="63">AA70*$W$3</f>
        <v>767.79893830806884</v>
      </c>
      <c r="X70" s="278">
        <f t="shared" ref="X70:X132" si="64">AA70*$X$3</f>
        <v>95.974867288508605</v>
      </c>
      <c r="Y70" s="278">
        <f t="shared" ref="Y70:Y132" si="65">AA70*$Y$3</f>
        <v>191.94973457701721</v>
      </c>
      <c r="Z70" s="279">
        <f t="shared" ref="Z70:Z132" si="66">AA70*$Z$3</f>
        <v>13916.355756833747</v>
      </c>
      <c r="AA70" s="278">
        <f t="shared" ref="AA70:AA132" si="67">E70*$AA$1</f>
        <v>52878.714759508875</v>
      </c>
      <c r="AB70" s="280">
        <f t="shared" ref="AB70:AB133" si="68">U70+W70+Y70+Z70+E70</f>
        <v>51960.990088975712</v>
      </c>
      <c r="AC70" s="281">
        <f t="shared" ref="AC70:AC132" si="69">AI70*$AC$3</f>
        <v>2568.9898189453047</v>
      </c>
      <c r="AD70" s="281">
        <f t="shared" ref="AD70:AD132" si="70">AI70*$AD$3</f>
        <v>1894.5352647089267</v>
      </c>
      <c r="AE70" s="281">
        <f t="shared" ref="AE70:AE132" si="71">AI70*$AE$3</f>
        <v>909.37692706028486</v>
      </c>
      <c r="AF70" s="281">
        <f t="shared" ref="AF70:AF132" si="72">AI70*$AF$3</f>
        <v>113.67211588253561</v>
      </c>
      <c r="AG70" s="281">
        <f t="shared" ref="AG70:AG132" si="73">AI70*$AG$3</f>
        <v>227.34423176507121</v>
      </c>
      <c r="AH70" s="281">
        <f t="shared" ref="AH70:AH132" si="74">AI70*$AH$3</f>
        <v>22923.876702978014</v>
      </c>
      <c r="AI70" s="282">
        <f t="shared" ref="AI70:AI132" si="75">E70*$AI$1</f>
        <v>62629.264949055432</v>
      </c>
      <c r="AJ70" s="283">
        <f t="shared" ref="AJ70:AJ133" si="76">AC70+AE70+AG70+AH70+E70</f>
        <v>61545.441339285258</v>
      </c>
      <c r="AK70" s="284">
        <f t="shared" ref="AK70:AK132" si="77">AQ70*$AK$3</f>
        <v>3002.5415004268543</v>
      </c>
      <c r="AL70" s="284">
        <f t="shared" ref="AL70:AL132" si="78">AQ70*$AL$3</f>
        <v>2214.2636433826356</v>
      </c>
      <c r="AM70" s="284">
        <f t="shared" ref="AM70:AM132" si="79">AQ70*$AM$3</f>
        <v>1062.8465488236652</v>
      </c>
      <c r="AN70" s="284">
        <f t="shared" ref="AN70:AN132" si="80">AQ70*$AN$3</f>
        <v>132.85581860295815</v>
      </c>
      <c r="AO70" s="284">
        <f t="shared" ref="AO70:AO132" si="81">AQ70*$AO$3</f>
        <v>265.7116372059163</v>
      </c>
      <c r="AP70" s="284">
        <f t="shared" ref="AP70:AP132" si="82">AQ70*$AP$3</f>
        <v>32682.531376327704</v>
      </c>
      <c r="AQ70" s="284">
        <f t="shared" ref="AQ70:AQ132" si="83">E70*$AQ$1</f>
        <v>73198.798128351598</v>
      </c>
      <c r="AR70" s="285">
        <f t="shared" ref="AR70:AR133" si="84">AK70+AM70+AO70+AP70+E70</f>
        <v>71929.48472132071</v>
      </c>
      <c r="AS70" s="277">
        <f t="shared" ref="AS70:AS132" si="85">L70/1.21</f>
        <v>30606.469270234313</v>
      </c>
      <c r="AT70" s="108"/>
      <c r="AU70" s="108"/>
      <c r="AV70" s="108"/>
      <c r="AW70" s="108"/>
      <c r="AX70" s="108"/>
      <c r="AY70" s="108"/>
    </row>
    <row r="71" spans="1:51">
      <c r="A71" s="472">
        <v>9899</v>
      </c>
      <c r="B71" s="472" t="s">
        <v>1425</v>
      </c>
      <c r="C71" s="472" t="s">
        <v>1426</v>
      </c>
      <c r="D71" s="472">
        <v>15001.24</v>
      </c>
      <c r="E71" s="242">
        <f t="shared" si="45"/>
        <v>18294.195121951219</v>
      </c>
      <c r="F71" s="222">
        <f t="shared" si="46"/>
        <v>812.57043340149198</v>
      </c>
      <c r="G71" s="222">
        <f t="shared" si="47"/>
        <v>495.24027487352936</v>
      </c>
      <c r="H71" s="222">
        <f t="shared" si="48"/>
        <v>237.71533193929409</v>
      </c>
      <c r="I71" s="222">
        <f t="shared" si="49"/>
        <v>29.714416492411761</v>
      </c>
      <c r="J71" s="222">
        <f t="shared" si="50"/>
        <v>59.428832984823522</v>
      </c>
      <c r="K71" s="222">
        <f t="shared" si="51"/>
        <v>19809.610994941173</v>
      </c>
      <c r="L71" s="257">
        <f t="shared" si="52"/>
        <v>19403.909720276828</v>
      </c>
      <c r="M71" s="258">
        <f t="shared" si="53"/>
        <v>983.23998770703065</v>
      </c>
      <c r="N71" s="259">
        <f t="shared" si="54"/>
        <v>599.25887253896406</v>
      </c>
      <c r="O71" s="259">
        <f t="shared" si="55"/>
        <v>287.64425881870278</v>
      </c>
      <c r="P71" s="259">
        <f t="shared" si="56"/>
        <v>35.955532352337848</v>
      </c>
      <c r="Q71" s="259">
        <f t="shared" si="57"/>
        <v>71.911064704675695</v>
      </c>
      <c r="R71" s="259">
        <f t="shared" si="58"/>
        <v>3843.0471495923766</v>
      </c>
      <c r="S71" s="259">
        <f t="shared" si="59"/>
        <v>23970.354901558563</v>
      </c>
      <c r="T71" s="260">
        <f t="shared" si="60"/>
        <v>23480.037582774006</v>
      </c>
      <c r="U71" s="278">
        <f t="shared" si="61"/>
        <v>1136.4664039148236</v>
      </c>
      <c r="V71" s="278">
        <f t="shared" si="62"/>
        <v>838.10206778379325</v>
      </c>
      <c r="W71" s="278">
        <f t="shared" si="63"/>
        <v>402.28899253622075</v>
      </c>
      <c r="X71" s="278">
        <f t="shared" si="64"/>
        <v>50.286124067027593</v>
      </c>
      <c r="Y71" s="278">
        <f t="shared" si="65"/>
        <v>100.57224813405519</v>
      </c>
      <c r="Z71" s="279">
        <f t="shared" si="66"/>
        <v>7291.4879897190012</v>
      </c>
      <c r="AA71" s="278">
        <f t="shared" si="67"/>
        <v>27705.853480455975</v>
      </c>
      <c r="AB71" s="280">
        <f t="shared" si="68"/>
        <v>27225.01075625532</v>
      </c>
      <c r="AC71" s="281">
        <f t="shared" si="69"/>
        <v>1346.0246876307174</v>
      </c>
      <c r="AD71" s="281">
        <f t="shared" si="70"/>
        <v>992.64357494890669</v>
      </c>
      <c r="AE71" s="281">
        <f t="shared" si="71"/>
        <v>476.46891597547523</v>
      </c>
      <c r="AF71" s="281">
        <f t="shared" si="72"/>
        <v>59.558614496934403</v>
      </c>
      <c r="AG71" s="281">
        <f t="shared" si="73"/>
        <v>119.11722899386881</v>
      </c>
      <c r="AH71" s="281">
        <f t="shared" si="74"/>
        <v>12010.98725688177</v>
      </c>
      <c r="AI71" s="282">
        <f t="shared" si="75"/>
        <v>32814.663634674602</v>
      </c>
      <c r="AJ71" s="283">
        <f t="shared" si="76"/>
        <v>32246.793211433051</v>
      </c>
      <c r="AK71" s="284">
        <f t="shared" si="77"/>
        <v>1573.1845083253586</v>
      </c>
      <c r="AL71" s="284">
        <f t="shared" si="78"/>
        <v>1160.1655666116214</v>
      </c>
      <c r="AM71" s="284">
        <f t="shared" si="79"/>
        <v>556.87947197357835</v>
      </c>
      <c r="AN71" s="284">
        <f t="shared" si="80"/>
        <v>69.609933996697293</v>
      </c>
      <c r="AO71" s="284">
        <f t="shared" si="81"/>
        <v>139.21986799339459</v>
      </c>
      <c r="AP71" s="284">
        <f t="shared" si="82"/>
        <v>17124.043763187532</v>
      </c>
      <c r="AQ71" s="284">
        <f t="shared" si="83"/>
        <v>38352.580714433767</v>
      </c>
      <c r="AR71" s="285">
        <f t="shared" si="84"/>
        <v>37687.522733431084</v>
      </c>
      <c r="AS71" s="277">
        <f t="shared" si="85"/>
        <v>16036.289025022172</v>
      </c>
      <c r="AT71" s="108"/>
      <c r="AU71" s="108"/>
      <c r="AV71" s="108"/>
      <c r="AW71" s="108"/>
      <c r="AX71" s="108"/>
      <c r="AY71" s="108"/>
    </row>
    <row r="72" spans="1:51">
      <c r="A72" s="472">
        <v>9545</v>
      </c>
      <c r="B72" s="472" t="s">
        <v>1065</v>
      </c>
      <c r="C72" s="472" t="s">
        <v>1086</v>
      </c>
      <c r="D72" s="480">
        <v>755307.12</v>
      </c>
      <c r="E72" s="242">
        <f t="shared" si="45"/>
        <v>921106.2439024389</v>
      </c>
      <c r="F72" s="222">
        <f t="shared" si="46"/>
        <v>40912.63347894125</v>
      </c>
      <c r="G72" s="222">
        <f t="shared" si="47"/>
        <v>24935.17240726325</v>
      </c>
      <c r="H72" s="222">
        <f t="shared" si="48"/>
        <v>11968.88275548636</v>
      </c>
      <c r="I72" s="222">
        <f t="shared" si="49"/>
        <v>1496.110344435795</v>
      </c>
      <c r="J72" s="222">
        <f t="shared" si="50"/>
        <v>2992.22068887159</v>
      </c>
      <c r="K72" s="222">
        <f t="shared" si="51"/>
        <v>997406.89629052998</v>
      </c>
      <c r="L72" s="257">
        <f t="shared" si="52"/>
        <v>976979.98082573805</v>
      </c>
      <c r="M72" s="258">
        <f t="shared" si="53"/>
        <v>49505.785080688838</v>
      </c>
      <c r="N72" s="259">
        <f t="shared" si="54"/>
        <v>30172.471952442065</v>
      </c>
      <c r="O72" s="259">
        <f t="shared" si="55"/>
        <v>14482.786537172191</v>
      </c>
      <c r="P72" s="259">
        <f t="shared" si="56"/>
        <v>1810.3483171465239</v>
      </c>
      <c r="Q72" s="259">
        <f t="shared" si="57"/>
        <v>3620.6966342930477</v>
      </c>
      <c r="R72" s="259">
        <f t="shared" si="58"/>
        <v>193496.06263101095</v>
      </c>
      <c r="S72" s="259">
        <f t="shared" si="59"/>
        <v>1206898.8780976825</v>
      </c>
      <c r="T72" s="260">
        <f t="shared" si="60"/>
        <v>1182211.5747856039</v>
      </c>
      <c r="U72" s="278">
        <f t="shared" si="61"/>
        <v>57220.680858226529</v>
      </c>
      <c r="V72" s="278">
        <f t="shared" si="62"/>
        <v>42198.142225830772</v>
      </c>
      <c r="W72" s="278">
        <f t="shared" si="63"/>
        <v>20255.10826839877</v>
      </c>
      <c r="X72" s="278">
        <f t="shared" si="64"/>
        <v>2531.8885335498462</v>
      </c>
      <c r="Y72" s="278">
        <f t="shared" si="65"/>
        <v>5063.7770670996924</v>
      </c>
      <c r="Z72" s="279">
        <f t="shared" si="66"/>
        <v>367123.83736472769</v>
      </c>
      <c r="AA72" s="278">
        <f t="shared" si="67"/>
        <v>1394979.9082919264</v>
      </c>
      <c r="AB72" s="280">
        <f t="shared" si="68"/>
        <v>1370769.6474608916</v>
      </c>
      <c r="AC72" s="281">
        <f t="shared" si="69"/>
        <v>67771.86620994375</v>
      </c>
      <c r="AD72" s="281">
        <f t="shared" si="70"/>
        <v>49979.252367215158</v>
      </c>
      <c r="AE72" s="281">
        <f t="shared" si="71"/>
        <v>23990.041136263277</v>
      </c>
      <c r="AF72" s="281">
        <f t="shared" si="72"/>
        <v>2998.7551420329096</v>
      </c>
      <c r="AG72" s="281">
        <f t="shared" si="73"/>
        <v>5997.5102840658192</v>
      </c>
      <c r="AH72" s="281">
        <f t="shared" si="74"/>
        <v>604748.95364330336</v>
      </c>
      <c r="AI72" s="282">
        <f t="shared" si="75"/>
        <v>1652206.6898252945</v>
      </c>
      <c r="AJ72" s="283">
        <f t="shared" si="76"/>
        <v>1623614.6151760151</v>
      </c>
      <c r="AK72" s="284">
        <f t="shared" si="77"/>
        <v>79209.282713418535</v>
      </c>
      <c r="AL72" s="284">
        <f t="shared" si="78"/>
        <v>58413.925304880926</v>
      </c>
      <c r="AM72" s="284">
        <f t="shared" si="79"/>
        <v>28038.684146342843</v>
      </c>
      <c r="AN72" s="284">
        <f t="shared" si="80"/>
        <v>3504.8355182928553</v>
      </c>
      <c r="AO72" s="284">
        <f t="shared" si="81"/>
        <v>7009.6710365857107</v>
      </c>
      <c r="AP72" s="284">
        <f t="shared" si="82"/>
        <v>862189.53750004247</v>
      </c>
      <c r="AQ72" s="284">
        <f t="shared" si="83"/>
        <v>1931038.8530539148</v>
      </c>
      <c r="AR72" s="285">
        <f t="shared" si="84"/>
        <v>1897553.4192988286</v>
      </c>
      <c r="AS72" s="277">
        <f t="shared" si="85"/>
        <v>807421.47175680834</v>
      </c>
      <c r="AT72" s="108"/>
      <c r="AU72" s="108"/>
      <c r="AV72" s="108"/>
      <c r="AW72" s="108"/>
      <c r="AX72" s="108"/>
      <c r="AY72" s="108"/>
    </row>
    <row r="73" spans="1:51">
      <c r="A73" s="472">
        <v>9623</v>
      </c>
      <c r="B73" s="472" t="s">
        <v>229</v>
      </c>
      <c r="C73" s="472" t="s">
        <v>230</v>
      </c>
      <c r="D73" s="472">
        <v>2925.01</v>
      </c>
      <c r="E73" s="242">
        <f t="shared" si="45"/>
        <v>3567.0853658536585</v>
      </c>
      <c r="F73" s="222">
        <f t="shared" si="46"/>
        <v>158.43867862947982</v>
      </c>
      <c r="G73" s="222">
        <f t="shared" si="47"/>
        <v>96.564201119895557</v>
      </c>
      <c r="H73" s="222">
        <f t="shared" si="48"/>
        <v>46.350816537549868</v>
      </c>
      <c r="I73" s="222">
        <f t="shared" si="49"/>
        <v>5.7938520671937335</v>
      </c>
      <c r="J73" s="222">
        <f t="shared" si="50"/>
        <v>11.587704134387467</v>
      </c>
      <c r="K73" s="222">
        <f t="shared" si="51"/>
        <v>3862.5680447958221</v>
      </c>
      <c r="L73" s="257">
        <f t="shared" si="52"/>
        <v>3783.4625651550755</v>
      </c>
      <c r="M73" s="258">
        <f t="shared" si="53"/>
        <v>191.7166045235555</v>
      </c>
      <c r="N73" s="259">
        <f t="shared" si="54"/>
        <v>116.84622036346298</v>
      </c>
      <c r="O73" s="259">
        <f t="shared" si="55"/>
        <v>56.08618577446223</v>
      </c>
      <c r="P73" s="259">
        <f t="shared" si="56"/>
        <v>7.0107732218077787</v>
      </c>
      <c r="Q73" s="259">
        <f t="shared" si="57"/>
        <v>14.021546443615557</v>
      </c>
      <c r="R73" s="259">
        <f t="shared" si="58"/>
        <v>749.33481119088799</v>
      </c>
      <c r="S73" s="259">
        <f t="shared" si="59"/>
        <v>4673.848814538519</v>
      </c>
      <c r="T73" s="260">
        <f t="shared" si="60"/>
        <v>4578.2445137861796</v>
      </c>
      <c r="U73" s="278">
        <f t="shared" si="61"/>
        <v>221.59338802091682</v>
      </c>
      <c r="V73" s="278">
        <f t="shared" si="62"/>
        <v>163.41695281778527</v>
      </c>
      <c r="W73" s="278">
        <f t="shared" si="63"/>
        <v>78.440137352536922</v>
      </c>
      <c r="X73" s="278">
        <f t="shared" si="64"/>
        <v>9.8050171690671153</v>
      </c>
      <c r="Y73" s="278">
        <f t="shared" si="65"/>
        <v>19.610034338134231</v>
      </c>
      <c r="Z73" s="279">
        <f t="shared" si="66"/>
        <v>1421.7274895147318</v>
      </c>
      <c r="AA73" s="278">
        <f t="shared" si="67"/>
        <v>5402.213316290422</v>
      </c>
      <c r="AB73" s="280">
        <f t="shared" si="68"/>
        <v>5308.4564150799779</v>
      </c>
      <c r="AC73" s="281">
        <f t="shared" si="69"/>
        <v>262.45401523918855</v>
      </c>
      <c r="AD73" s="281">
        <f t="shared" si="70"/>
        <v>193.55015873096499</v>
      </c>
      <c r="AE73" s="281">
        <f t="shared" si="71"/>
        <v>92.904076190863208</v>
      </c>
      <c r="AF73" s="281">
        <f t="shared" si="72"/>
        <v>11.613009523857901</v>
      </c>
      <c r="AG73" s="281">
        <f t="shared" si="73"/>
        <v>23.226019047715802</v>
      </c>
      <c r="AH73" s="281">
        <f t="shared" si="74"/>
        <v>2341.9569206446763</v>
      </c>
      <c r="AI73" s="282">
        <f t="shared" si="75"/>
        <v>6398.3523547426448</v>
      </c>
      <c r="AJ73" s="283">
        <f t="shared" si="76"/>
        <v>6287.6263969761021</v>
      </c>
      <c r="AK73" s="284">
        <f t="shared" si="77"/>
        <v>306.74667018838159</v>
      </c>
      <c r="AL73" s="284">
        <f t="shared" si="78"/>
        <v>226.21435854600412</v>
      </c>
      <c r="AM73" s="284">
        <f t="shared" si="79"/>
        <v>108.58289210208198</v>
      </c>
      <c r="AN73" s="284">
        <f t="shared" si="80"/>
        <v>13.572861512760248</v>
      </c>
      <c r="AO73" s="284">
        <f t="shared" si="81"/>
        <v>27.145723025520496</v>
      </c>
      <c r="AP73" s="284">
        <f t="shared" si="82"/>
        <v>3338.923932139021</v>
      </c>
      <c r="AQ73" s="284">
        <f t="shared" si="83"/>
        <v>7478.1606130910459</v>
      </c>
      <c r="AR73" s="285">
        <f t="shared" si="84"/>
        <v>7348.4845833086638</v>
      </c>
      <c r="AS73" s="277">
        <f t="shared" si="85"/>
        <v>3126.8285662438643</v>
      </c>
      <c r="AT73" s="108"/>
      <c r="AU73" s="108"/>
      <c r="AV73" s="108"/>
      <c r="AW73" s="108"/>
      <c r="AX73" s="108"/>
      <c r="AY73" s="108"/>
    </row>
    <row r="74" spans="1:51">
      <c r="A74" s="472">
        <v>9926</v>
      </c>
      <c r="B74" s="472" t="s">
        <v>1385</v>
      </c>
      <c r="C74" s="472" t="s">
        <v>1481</v>
      </c>
      <c r="D74" s="472">
        <v>47943.78</v>
      </c>
      <c r="E74" s="242">
        <f t="shared" si="45"/>
        <v>58468.024390243896</v>
      </c>
      <c r="F74" s="222">
        <f t="shared" si="46"/>
        <v>2596.9651904446418</v>
      </c>
      <c r="G74" s="222">
        <f t="shared" si="47"/>
        <v>1582.7818757433397</v>
      </c>
      <c r="H74" s="222">
        <f t="shared" si="48"/>
        <v>759.73530035680312</v>
      </c>
      <c r="I74" s="222">
        <f t="shared" si="49"/>
        <v>94.96691254460039</v>
      </c>
      <c r="J74" s="222">
        <f t="shared" si="50"/>
        <v>189.93382508920078</v>
      </c>
      <c r="K74" s="222">
        <f t="shared" si="51"/>
        <v>63311.275029733588</v>
      </c>
      <c r="L74" s="257">
        <f t="shared" si="52"/>
        <v>62014.658706134542</v>
      </c>
      <c r="M74" s="258">
        <f t="shared" si="53"/>
        <v>3142.423003553612</v>
      </c>
      <c r="N74" s="259">
        <f t="shared" si="54"/>
        <v>1915.2240446827154</v>
      </c>
      <c r="O74" s="259">
        <f t="shared" si="55"/>
        <v>919.30754144770333</v>
      </c>
      <c r="P74" s="259">
        <f t="shared" si="56"/>
        <v>114.91344268096292</v>
      </c>
      <c r="Q74" s="259">
        <f t="shared" si="57"/>
        <v>229.82688536192583</v>
      </c>
      <c r="R74" s="259">
        <f t="shared" si="58"/>
        <v>12282.331798550253</v>
      </c>
      <c r="S74" s="259">
        <f t="shared" si="59"/>
        <v>76608.96178730861</v>
      </c>
      <c r="T74" s="260">
        <f t="shared" si="60"/>
        <v>75041.913619157393</v>
      </c>
      <c r="U74" s="278">
        <f t="shared" si="61"/>
        <v>3632.1327601373914</v>
      </c>
      <c r="V74" s="278">
        <f t="shared" si="62"/>
        <v>2678.563982402206</v>
      </c>
      <c r="W74" s="278">
        <f t="shared" si="63"/>
        <v>1285.7107115530589</v>
      </c>
      <c r="X74" s="278">
        <f t="shared" si="64"/>
        <v>160.71383894413236</v>
      </c>
      <c r="Y74" s="278">
        <f t="shared" si="65"/>
        <v>321.42767788826472</v>
      </c>
      <c r="Z74" s="279">
        <f t="shared" si="66"/>
        <v>23303.506646899194</v>
      </c>
      <c r="AA74" s="278">
        <f t="shared" si="67"/>
        <v>88547.569666188632</v>
      </c>
      <c r="AB74" s="280">
        <f t="shared" si="68"/>
        <v>87010.802186721805</v>
      </c>
      <c r="AC74" s="281">
        <f t="shared" si="69"/>
        <v>4301.8784779348798</v>
      </c>
      <c r="AD74" s="281">
        <f t="shared" si="70"/>
        <v>3172.4767536392915</v>
      </c>
      <c r="AE74" s="281">
        <f t="shared" si="71"/>
        <v>1522.78884174686</v>
      </c>
      <c r="AF74" s="281">
        <f t="shared" si="72"/>
        <v>190.34860521835751</v>
      </c>
      <c r="AG74" s="281">
        <f t="shared" si="73"/>
        <v>380.69721043671501</v>
      </c>
      <c r="AH74" s="281">
        <f t="shared" si="74"/>
        <v>38386.968719035431</v>
      </c>
      <c r="AI74" s="282">
        <f t="shared" si="75"/>
        <v>104875.26458311708</v>
      </c>
      <c r="AJ74" s="283">
        <f t="shared" si="76"/>
        <v>103060.35763939779</v>
      </c>
      <c r="AK74" s="284">
        <f t="shared" si="77"/>
        <v>5027.8784931485106</v>
      </c>
      <c r="AL74" s="284">
        <f t="shared" si="78"/>
        <v>3707.874994947279</v>
      </c>
      <c r="AM74" s="284">
        <f t="shared" si="79"/>
        <v>1779.7799975746941</v>
      </c>
      <c r="AN74" s="284">
        <f t="shared" si="80"/>
        <v>222.47249969683676</v>
      </c>
      <c r="AO74" s="284">
        <f t="shared" si="81"/>
        <v>444.94499939367353</v>
      </c>
      <c r="AP74" s="284">
        <f t="shared" si="82"/>
        <v>54728.234925421842</v>
      </c>
      <c r="AQ74" s="284">
        <f t="shared" si="83"/>
        <v>122574.37999825717</v>
      </c>
      <c r="AR74" s="285">
        <f t="shared" si="84"/>
        <v>120448.86280578261</v>
      </c>
      <c r="AS74" s="277">
        <f t="shared" si="85"/>
        <v>51251.784054656644</v>
      </c>
      <c r="AT74" s="108"/>
      <c r="AU74" s="108"/>
      <c r="AV74" s="108"/>
      <c r="AW74" s="108"/>
      <c r="AX74" s="108"/>
      <c r="AY74" s="108"/>
    </row>
    <row r="75" spans="1:51">
      <c r="A75" s="472">
        <v>9923</v>
      </c>
      <c r="B75" s="472" t="s">
        <v>1427</v>
      </c>
      <c r="C75" s="472" t="s">
        <v>1428</v>
      </c>
      <c r="D75" s="472">
        <v>14382.83</v>
      </c>
      <c r="E75" s="242">
        <f t="shared" si="45"/>
        <v>17540.036585365851</v>
      </c>
      <c r="F75" s="222">
        <f t="shared" si="46"/>
        <v>779.07309040052553</v>
      </c>
      <c r="G75" s="222">
        <f t="shared" si="47"/>
        <v>474.82452668307707</v>
      </c>
      <c r="H75" s="222">
        <f t="shared" si="48"/>
        <v>227.915772807877</v>
      </c>
      <c r="I75" s="222">
        <f t="shared" si="49"/>
        <v>28.489471600984626</v>
      </c>
      <c r="J75" s="222">
        <f t="shared" si="50"/>
        <v>56.978943201969251</v>
      </c>
      <c r="K75" s="222">
        <f t="shared" si="51"/>
        <v>18992.981067323082</v>
      </c>
      <c r="L75" s="257">
        <f t="shared" si="52"/>
        <v>18604.004391776223</v>
      </c>
      <c r="M75" s="258">
        <f t="shared" si="53"/>
        <v>942.70697571616142</v>
      </c>
      <c r="N75" s="259">
        <f t="shared" si="54"/>
        <v>574.55506942889974</v>
      </c>
      <c r="O75" s="259">
        <f t="shared" si="55"/>
        <v>275.78643332587188</v>
      </c>
      <c r="P75" s="259">
        <f t="shared" si="56"/>
        <v>34.473304165733985</v>
      </c>
      <c r="Q75" s="259">
        <f t="shared" si="57"/>
        <v>68.946608331467971</v>
      </c>
      <c r="R75" s="259">
        <f t="shared" si="58"/>
        <v>3684.6216602475338</v>
      </c>
      <c r="S75" s="259">
        <f t="shared" si="59"/>
        <v>22982.202777155988</v>
      </c>
      <c r="T75" s="260">
        <f t="shared" si="60"/>
        <v>22512.098262986885</v>
      </c>
      <c r="U75" s="278">
        <f t="shared" si="61"/>
        <v>1089.6167975592846</v>
      </c>
      <c r="V75" s="278">
        <f t="shared" si="62"/>
        <v>803.55221058944289</v>
      </c>
      <c r="W75" s="278">
        <f t="shared" si="63"/>
        <v>385.70506108293256</v>
      </c>
      <c r="X75" s="278">
        <f t="shared" si="64"/>
        <v>48.21313263536657</v>
      </c>
      <c r="Y75" s="278">
        <f t="shared" si="65"/>
        <v>96.42626527073314</v>
      </c>
      <c r="Z75" s="279">
        <f t="shared" si="66"/>
        <v>6990.9042321281531</v>
      </c>
      <c r="AA75" s="278">
        <f t="shared" si="67"/>
        <v>26563.709440973318</v>
      </c>
      <c r="AB75" s="280">
        <f t="shared" si="68"/>
        <v>26102.688941406956</v>
      </c>
      <c r="AC75" s="281">
        <f t="shared" si="69"/>
        <v>1290.5362662017078</v>
      </c>
      <c r="AD75" s="281">
        <f t="shared" si="70"/>
        <v>951.72291017825069</v>
      </c>
      <c r="AE75" s="281">
        <f t="shared" si="71"/>
        <v>456.82699688556033</v>
      </c>
      <c r="AF75" s="281">
        <f t="shared" si="72"/>
        <v>57.103374610695042</v>
      </c>
      <c r="AG75" s="281">
        <f t="shared" si="73"/>
        <v>114.20674922139008</v>
      </c>
      <c r="AH75" s="281">
        <f t="shared" si="74"/>
        <v>11515.847213156832</v>
      </c>
      <c r="AI75" s="282">
        <f t="shared" si="75"/>
        <v>31461.914386057873</v>
      </c>
      <c r="AJ75" s="283">
        <f t="shared" si="76"/>
        <v>30917.453810831343</v>
      </c>
      <c r="AK75" s="284">
        <f t="shared" si="77"/>
        <v>1508.3316673739782</v>
      </c>
      <c r="AL75" s="284">
        <f t="shared" si="78"/>
        <v>1112.338987738922</v>
      </c>
      <c r="AM75" s="284">
        <f t="shared" si="79"/>
        <v>533.92271411468255</v>
      </c>
      <c r="AN75" s="284">
        <f t="shared" si="80"/>
        <v>66.740339264335319</v>
      </c>
      <c r="AO75" s="284">
        <f t="shared" si="81"/>
        <v>133.48067852867064</v>
      </c>
      <c r="AP75" s="284">
        <f t="shared" si="82"/>
        <v>16418.123459026487</v>
      </c>
      <c r="AQ75" s="284">
        <f t="shared" si="83"/>
        <v>36771.536784757751</v>
      </c>
      <c r="AR75" s="285">
        <f t="shared" si="84"/>
        <v>36133.895104409668</v>
      </c>
      <c r="AS75" s="277">
        <f t="shared" si="85"/>
        <v>15375.210241137374</v>
      </c>
      <c r="AT75" s="108"/>
      <c r="AU75" s="108"/>
      <c r="AV75" s="108"/>
      <c r="AW75" s="108"/>
      <c r="AX75" s="108"/>
      <c r="AY75" s="108"/>
    </row>
    <row r="76" spans="1:51">
      <c r="A76" s="472">
        <v>3675</v>
      </c>
      <c r="B76" s="472" t="s">
        <v>249</v>
      </c>
      <c r="C76" s="472" t="s">
        <v>250</v>
      </c>
      <c r="D76" s="472">
        <v>2730</v>
      </c>
      <c r="E76" s="242">
        <f t="shared" si="45"/>
        <v>3329.2682926829266</v>
      </c>
      <c r="F76" s="222">
        <f t="shared" si="46"/>
        <v>147.87559449659315</v>
      </c>
      <c r="G76" s="222">
        <f t="shared" si="47"/>
        <v>90.126279587869746</v>
      </c>
      <c r="H76" s="222">
        <f t="shared" si="48"/>
        <v>43.260614202177472</v>
      </c>
      <c r="I76" s="222">
        <f t="shared" si="49"/>
        <v>5.4075767752721839</v>
      </c>
      <c r="J76" s="222">
        <f t="shared" si="50"/>
        <v>10.815153550544368</v>
      </c>
      <c r="K76" s="222">
        <f t="shared" si="51"/>
        <v>3605.0511835147895</v>
      </c>
      <c r="L76" s="257">
        <f t="shared" si="52"/>
        <v>3531.2196549322416</v>
      </c>
      <c r="M76" s="258">
        <f t="shared" si="53"/>
        <v>178.93488581211912</v>
      </c>
      <c r="N76" s="259">
        <f t="shared" si="54"/>
        <v>109.05609949786631</v>
      </c>
      <c r="O76" s="259">
        <f t="shared" si="55"/>
        <v>52.346927758975831</v>
      </c>
      <c r="P76" s="259">
        <f t="shared" si="56"/>
        <v>6.5433659698719788</v>
      </c>
      <c r="Q76" s="259">
        <f t="shared" si="57"/>
        <v>13.086731939743958</v>
      </c>
      <c r="R76" s="259">
        <f t="shared" si="58"/>
        <v>699.37676607981666</v>
      </c>
      <c r="S76" s="259">
        <f t="shared" si="59"/>
        <v>4362.2439799146523</v>
      </c>
      <c r="T76" s="260">
        <f t="shared" si="60"/>
        <v>4273.0136042735821</v>
      </c>
      <c r="U76" s="278">
        <f t="shared" si="61"/>
        <v>206.81978840998931</v>
      </c>
      <c r="V76" s="278">
        <f t="shared" si="62"/>
        <v>152.52196785397442</v>
      </c>
      <c r="W76" s="278">
        <f t="shared" si="63"/>
        <v>73.210544569907725</v>
      </c>
      <c r="X76" s="278">
        <f t="shared" si="64"/>
        <v>9.1513180712384656</v>
      </c>
      <c r="Y76" s="278">
        <f t="shared" si="65"/>
        <v>18.302636142476931</v>
      </c>
      <c r="Z76" s="279">
        <f t="shared" si="66"/>
        <v>1326.9411203295774</v>
      </c>
      <c r="AA76" s="278">
        <f t="shared" si="67"/>
        <v>5042.048524098328</v>
      </c>
      <c r="AB76" s="280">
        <f t="shared" si="68"/>
        <v>4954.5423821348777</v>
      </c>
      <c r="AC76" s="281">
        <f t="shared" si="69"/>
        <v>244.95624343266681</v>
      </c>
      <c r="AD76" s="281">
        <f t="shared" si="70"/>
        <v>180.64619722173069</v>
      </c>
      <c r="AE76" s="281">
        <f t="shared" si="71"/>
        <v>86.710174666430731</v>
      </c>
      <c r="AF76" s="281">
        <f t="shared" si="72"/>
        <v>10.838771833303841</v>
      </c>
      <c r="AG76" s="281">
        <f t="shared" si="73"/>
        <v>21.677543666607683</v>
      </c>
      <c r="AH76" s="281">
        <f t="shared" si="74"/>
        <v>2185.8189863829411</v>
      </c>
      <c r="AI76" s="282">
        <f t="shared" si="75"/>
        <v>5971.7751147679564</v>
      </c>
      <c r="AJ76" s="283">
        <f t="shared" si="76"/>
        <v>5868.4312408315727</v>
      </c>
      <c r="AK76" s="284">
        <f t="shared" si="77"/>
        <v>286.29591338637533</v>
      </c>
      <c r="AL76" s="284">
        <f t="shared" si="78"/>
        <v>211.13267948847738</v>
      </c>
      <c r="AM76" s="284">
        <f t="shared" si="79"/>
        <v>101.34368615446915</v>
      </c>
      <c r="AN76" s="284">
        <f t="shared" si="80"/>
        <v>12.667960769308644</v>
      </c>
      <c r="AO76" s="284">
        <f t="shared" si="81"/>
        <v>25.335921538617288</v>
      </c>
      <c r="AP76" s="284">
        <f t="shared" si="82"/>
        <v>3116.3183492499265</v>
      </c>
      <c r="AQ76" s="284">
        <f t="shared" si="83"/>
        <v>6979.5927103628892</v>
      </c>
      <c r="AR76" s="285">
        <f t="shared" si="84"/>
        <v>6858.5621630123151</v>
      </c>
      <c r="AS76" s="277">
        <f t="shared" si="85"/>
        <v>2918.3633511836711</v>
      </c>
      <c r="AT76" s="108"/>
      <c r="AU76" s="108"/>
      <c r="AV76" s="108"/>
      <c r="AW76" s="108"/>
      <c r="AX76" s="108"/>
      <c r="AY76" s="108"/>
    </row>
    <row r="77" spans="1:51">
      <c r="A77" s="472">
        <v>9566</v>
      </c>
      <c r="B77" s="472" t="s">
        <v>439</v>
      </c>
      <c r="C77" s="472" t="s">
        <v>440</v>
      </c>
      <c r="D77" s="472">
        <v>14092.05</v>
      </c>
      <c r="E77" s="242">
        <f t="shared" si="45"/>
        <v>17185.42682926829</v>
      </c>
      <c r="F77" s="222">
        <f t="shared" si="46"/>
        <v>763.32244374568336</v>
      </c>
      <c r="G77" s="222">
        <f t="shared" si="47"/>
        <v>465.22492244184605</v>
      </c>
      <c r="H77" s="222">
        <f t="shared" si="48"/>
        <v>223.30796277208611</v>
      </c>
      <c r="I77" s="222">
        <f t="shared" si="49"/>
        <v>27.913495346510764</v>
      </c>
      <c r="J77" s="222">
        <f t="shared" si="50"/>
        <v>55.826990693021529</v>
      </c>
      <c r="K77" s="222">
        <f t="shared" si="51"/>
        <v>18608.996897673842</v>
      </c>
      <c r="L77" s="257">
        <f t="shared" si="52"/>
        <v>18227.88422647908</v>
      </c>
      <c r="M77" s="258">
        <f t="shared" si="53"/>
        <v>923.64811634017326</v>
      </c>
      <c r="N77" s="259">
        <f t="shared" si="54"/>
        <v>562.93919667725527</v>
      </c>
      <c r="O77" s="259">
        <f t="shared" si="55"/>
        <v>270.21081440508249</v>
      </c>
      <c r="P77" s="259">
        <f t="shared" si="56"/>
        <v>33.776351800635311</v>
      </c>
      <c r="Q77" s="259">
        <f t="shared" si="57"/>
        <v>67.552703601270622</v>
      </c>
      <c r="R77" s="259">
        <f t="shared" si="58"/>
        <v>3610.1290682912377</v>
      </c>
      <c r="S77" s="259">
        <f t="shared" si="59"/>
        <v>22517.567867090209</v>
      </c>
      <c r="T77" s="260">
        <f t="shared" si="60"/>
        <v>22056.967531906055</v>
      </c>
      <c r="U77" s="278">
        <f t="shared" si="61"/>
        <v>1067.5878385578717</v>
      </c>
      <c r="V77" s="278">
        <f t="shared" si="62"/>
        <v>787.30666560315024</v>
      </c>
      <c r="W77" s="278">
        <f t="shared" si="63"/>
        <v>377.9071994895121</v>
      </c>
      <c r="X77" s="278">
        <f t="shared" si="64"/>
        <v>47.238399936189012</v>
      </c>
      <c r="Y77" s="278">
        <f t="shared" si="65"/>
        <v>94.476799872378024</v>
      </c>
      <c r="Z77" s="279">
        <f t="shared" si="66"/>
        <v>6849.5679907474068</v>
      </c>
      <c r="AA77" s="278">
        <f t="shared" si="67"/>
        <v>26026.666631509099</v>
      </c>
      <c r="AB77" s="280">
        <f t="shared" si="68"/>
        <v>25574.96665793546</v>
      </c>
      <c r="AC77" s="281">
        <f t="shared" si="69"/>
        <v>1264.4452858114696</v>
      </c>
      <c r="AD77" s="281">
        <f t="shared" si="70"/>
        <v>932.48177419724891</v>
      </c>
      <c r="AE77" s="281">
        <f t="shared" si="71"/>
        <v>447.59125161467949</v>
      </c>
      <c r="AF77" s="281">
        <f t="shared" si="72"/>
        <v>55.948906451834937</v>
      </c>
      <c r="AG77" s="281">
        <f t="shared" si="73"/>
        <v>111.89781290366987</v>
      </c>
      <c r="AH77" s="281">
        <f t="shared" si="74"/>
        <v>11283.029467786711</v>
      </c>
      <c r="AI77" s="282">
        <f t="shared" si="75"/>
        <v>30825.843775115667</v>
      </c>
      <c r="AJ77" s="283">
        <f t="shared" si="76"/>
        <v>30292.390647384818</v>
      </c>
      <c r="AK77" s="284">
        <f t="shared" si="77"/>
        <v>1477.8374821379011</v>
      </c>
      <c r="AL77" s="284">
        <f t="shared" si="78"/>
        <v>1089.8506505441749</v>
      </c>
      <c r="AM77" s="284">
        <f t="shared" si="79"/>
        <v>523.12831226120397</v>
      </c>
      <c r="AN77" s="284">
        <f t="shared" si="80"/>
        <v>65.391039032650497</v>
      </c>
      <c r="AO77" s="284">
        <f t="shared" si="81"/>
        <v>130.78207806530099</v>
      </c>
      <c r="AP77" s="284">
        <f t="shared" si="82"/>
        <v>16086.195602032021</v>
      </c>
      <c r="AQ77" s="284">
        <f t="shared" si="83"/>
        <v>36028.120679146276</v>
      </c>
      <c r="AR77" s="285">
        <f t="shared" si="84"/>
        <v>35403.370303764721</v>
      </c>
      <c r="AS77" s="277">
        <f t="shared" si="85"/>
        <v>15064.367129321554</v>
      </c>
      <c r="AT77" s="108"/>
      <c r="AU77" s="108"/>
      <c r="AV77" s="108"/>
      <c r="AW77" s="108"/>
      <c r="AX77" s="108"/>
      <c r="AY77" s="108"/>
    </row>
    <row r="78" spans="1:51">
      <c r="A78" s="472">
        <v>9918</v>
      </c>
      <c r="B78" s="472" t="s">
        <v>1404</v>
      </c>
      <c r="C78" s="472" t="s">
        <v>1405</v>
      </c>
      <c r="D78" s="472">
        <v>23099.95</v>
      </c>
      <c r="E78" s="242">
        <f t="shared" si="45"/>
        <v>28170.670731707316</v>
      </c>
      <c r="F78" s="222">
        <f t="shared" si="46"/>
        <v>1251.2523220115668</v>
      </c>
      <c r="G78" s="222">
        <f t="shared" si="47"/>
        <v>762.60533046366731</v>
      </c>
      <c r="H78" s="222">
        <f t="shared" si="48"/>
        <v>366.05055862256029</v>
      </c>
      <c r="I78" s="222">
        <f t="shared" si="49"/>
        <v>45.756319827820036</v>
      </c>
      <c r="J78" s="222">
        <f t="shared" si="50"/>
        <v>91.512639655640072</v>
      </c>
      <c r="K78" s="222">
        <f t="shared" si="51"/>
        <v>30504.213218546691</v>
      </c>
      <c r="L78" s="257">
        <f t="shared" si="52"/>
        <v>29879.486251997085</v>
      </c>
      <c r="M78" s="258">
        <f t="shared" si="53"/>
        <v>1514.0611412145279</v>
      </c>
      <c r="N78" s="259">
        <f t="shared" si="54"/>
        <v>922.78038300210142</v>
      </c>
      <c r="O78" s="259">
        <f t="shared" si="55"/>
        <v>442.93458384100865</v>
      </c>
      <c r="P78" s="259">
        <f t="shared" si="56"/>
        <v>55.366822980126081</v>
      </c>
      <c r="Q78" s="259">
        <f t="shared" si="57"/>
        <v>110.73364596025216</v>
      </c>
      <c r="R78" s="259">
        <f t="shared" si="58"/>
        <v>5917.7905961924762</v>
      </c>
      <c r="S78" s="259">
        <f t="shared" si="59"/>
        <v>36911.215320084055</v>
      </c>
      <c r="T78" s="260">
        <f t="shared" si="60"/>
        <v>36156.190698915583</v>
      </c>
      <c r="U78" s="278">
        <f t="shared" si="61"/>
        <v>1750.0098063301587</v>
      </c>
      <c r="V78" s="278">
        <f t="shared" si="62"/>
        <v>1290.5677037833027</v>
      </c>
      <c r="W78" s="278">
        <f t="shared" si="63"/>
        <v>619.47249781598532</v>
      </c>
      <c r="X78" s="278">
        <f t="shared" si="64"/>
        <v>77.434062226998165</v>
      </c>
      <c r="Y78" s="278">
        <f t="shared" si="65"/>
        <v>154.86812445399633</v>
      </c>
      <c r="Z78" s="279">
        <f t="shared" si="66"/>
        <v>11227.939022914734</v>
      </c>
      <c r="AA78" s="278">
        <f t="shared" si="67"/>
        <v>42663.395166390175</v>
      </c>
      <c r="AB78" s="280">
        <f t="shared" si="68"/>
        <v>41922.960183222189</v>
      </c>
      <c r="AC78" s="281">
        <f t="shared" si="69"/>
        <v>2072.7021888214035</v>
      </c>
      <c r="AD78" s="281">
        <f t="shared" si="70"/>
        <v>1528.5414371839258</v>
      </c>
      <c r="AE78" s="281">
        <f t="shared" si="71"/>
        <v>733.69988984828444</v>
      </c>
      <c r="AF78" s="281">
        <f t="shared" si="72"/>
        <v>91.712486231035555</v>
      </c>
      <c r="AG78" s="281">
        <f t="shared" si="73"/>
        <v>183.42497246207111</v>
      </c>
      <c r="AH78" s="281">
        <f t="shared" si="74"/>
        <v>18495.351389925501</v>
      </c>
      <c r="AI78" s="282">
        <f t="shared" si="75"/>
        <v>50530.295444096722</v>
      </c>
      <c r="AJ78" s="283">
        <f t="shared" si="76"/>
        <v>49655.849172764574</v>
      </c>
      <c r="AK78" s="284">
        <f t="shared" si="77"/>
        <v>2422.498638985202</v>
      </c>
      <c r="AL78" s="284">
        <f t="shared" si="78"/>
        <v>1786.5034210805325</v>
      </c>
      <c r="AM78" s="284">
        <f t="shared" si="79"/>
        <v>857.52164211865556</v>
      </c>
      <c r="AN78" s="284">
        <f t="shared" si="80"/>
        <v>107.19020526483195</v>
      </c>
      <c r="AO78" s="284">
        <f t="shared" si="81"/>
        <v>214.38041052966389</v>
      </c>
      <c r="AP78" s="284">
        <f t="shared" si="82"/>
        <v>26368.79049514866</v>
      </c>
      <c r="AQ78" s="284">
        <f t="shared" si="83"/>
        <v>59057.964333240743</v>
      </c>
      <c r="AR78" s="285">
        <f t="shared" si="84"/>
        <v>58033.861918489492</v>
      </c>
      <c r="AS78" s="277">
        <f t="shared" si="85"/>
        <v>24693.790290906683</v>
      </c>
      <c r="AT78" s="108"/>
      <c r="AU78" s="108"/>
      <c r="AV78" s="108"/>
      <c r="AW78" s="108"/>
      <c r="AX78" s="108"/>
      <c r="AY78" s="108"/>
    </row>
    <row r="79" spans="1:51">
      <c r="A79" s="472">
        <v>9929</v>
      </c>
      <c r="B79" s="472" t="s">
        <v>1440</v>
      </c>
      <c r="C79" s="472" t="s">
        <v>1441</v>
      </c>
      <c r="D79" s="472">
        <v>23971.67</v>
      </c>
      <c r="E79" s="242">
        <f t="shared" si="45"/>
        <v>29233.743902439019</v>
      </c>
      <c r="F79" s="222">
        <f t="shared" si="46"/>
        <v>1298.470678507746</v>
      </c>
      <c r="G79" s="222">
        <f t="shared" si="47"/>
        <v>791.38367494804004</v>
      </c>
      <c r="H79" s="222">
        <f t="shared" si="48"/>
        <v>379.86416397505917</v>
      </c>
      <c r="I79" s="222">
        <f t="shared" si="49"/>
        <v>47.483020496882396</v>
      </c>
      <c r="J79" s="222">
        <f t="shared" si="50"/>
        <v>94.966040993764793</v>
      </c>
      <c r="K79" s="222">
        <f t="shared" si="51"/>
        <v>31655.346997921599</v>
      </c>
      <c r="L79" s="257">
        <f t="shared" si="52"/>
        <v>31007.04478591559</v>
      </c>
      <c r="M79" s="258">
        <f t="shared" si="53"/>
        <v>1571.1970821156779</v>
      </c>
      <c r="N79" s="259">
        <f t="shared" si="54"/>
        <v>957.6032339377349</v>
      </c>
      <c r="O79" s="259">
        <f t="shared" si="55"/>
        <v>459.64955229011275</v>
      </c>
      <c r="P79" s="259">
        <f t="shared" si="56"/>
        <v>57.456194036264094</v>
      </c>
      <c r="Q79" s="259">
        <f t="shared" si="57"/>
        <v>114.91238807252819</v>
      </c>
      <c r="R79" s="259">
        <f t="shared" si="58"/>
        <v>6141.1095392426932</v>
      </c>
      <c r="S79" s="259">
        <f t="shared" si="59"/>
        <v>38304.129357509395</v>
      </c>
      <c r="T79" s="260">
        <f t="shared" si="60"/>
        <v>37520.612464160033</v>
      </c>
      <c r="U79" s="278">
        <f t="shared" si="61"/>
        <v>1816.0497132725598</v>
      </c>
      <c r="V79" s="278">
        <f t="shared" si="62"/>
        <v>1339.2697000535102</v>
      </c>
      <c r="W79" s="278">
        <f t="shared" si="63"/>
        <v>642.84945602568484</v>
      </c>
      <c r="X79" s="278">
        <f t="shared" si="64"/>
        <v>80.356182003210606</v>
      </c>
      <c r="Y79" s="278">
        <f t="shared" si="65"/>
        <v>160.71236400642121</v>
      </c>
      <c r="Z79" s="279">
        <f t="shared" si="66"/>
        <v>11651.646390465537</v>
      </c>
      <c r="AA79" s="278">
        <f t="shared" si="67"/>
        <v>44273.378514165626</v>
      </c>
      <c r="AB79" s="280">
        <f t="shared" si="68"/>
        <v>43505.00182620922</v>
      </c>
      <c r="AC79" s="281">
        <f t="shared" si="69"/>
        <v>2150.919498903866</v>
      </c>
      <c r="AD79" s="281">
        <f t="shared" si="70"/>
        <v>1586.2238192506386</v>
      </c>
      <c r="AE79" s="281">
        <f t="shared" si="71"/>
        <v>761.38743324030656</v>
      </c>
      <c r="AF79" s="281">
        <f t="shared" si="72"/>
        <v>95.17342915503832</v>
      </c>
      <c r="AG79" s="281">
        <f t="shared" si="73"/>
        <v>190.34685831007664</v>
      </c>
      <c r="AH79" s="281">
        <f t="shared" si="74"/>
        <v>19193.308212932727</v>
      </c>
      <c r="AI79" s="282">
        <f t="shared" si="75"/>
        <v>52437.151049607892</v>
      </c>
      <c r="AJ79" s="283">
        <f t="shared" si="76"/>
        <v>51529.705905825991</v>
      </c>
      <c r="AK79" s="284">
        <f t="shared" si="77"/>
        <v>2513.9161751087076</v>
      </c>
      <c r="AL79" s="284">
        <f t="shared" si="78"/>
        <v>1853.9204831185159</v>
      </c>
      <c r="AM79" s="284">
        <f t="shared" si="79"/>
        <v>889.88183189688766</v>
      </c>
      <c r="AN79" s="284">
        <f t="shared" si="80"/>
        <v>111.23522898711096</v>
      </c>
      <c r="AO79" s="284">
        <f t="shared" si="81"/>
        <v>222.47045797422192</v>
      </c>
      <c r="AP79" s="284">
        <f t="shared" si="82"/>
        <v>27363.866330829293</v>
      </c>
      <c r="AQ79" s="284">
        <f t="shared" si="83"/>
        <v>61286.627541107962</v>
      </c>
      <c r="AR79" s="285">
        <f t="shared" si="84"/>
        <v>60223.878698248125</v>
      </c>
      <c r="AS79" s="277">
        <f t="shared" si="85"/>
        <v>25625.656847864124</v>
      </c>
      <c r="AT79" s="108"/>
      <c r="AU79" s="108"/>
      <c r="AV79" s="108"/>
      <c r="AW79" s="108"/>
      <c r="AX79" s="108"/>
      <c r="AY79" s="108"/>
    </row>
    <row r="80" spans="1:51">
      <c r="A80" s="472">
        <v>9930</v>
      </c>
      <c r="B80" s="472" t="s">
        <v>1408</v>
      </c>
      <c r="C80" s="472" t="s">
        <v>1409</v>
      </c>
      <c r="D80" s="472">
        <v>22664.1</v>
      </c>
      <c r="E80" s="242">
        <f t="shared" si="45"/>
        <v>27639.146341463409</v>
      </c>
      <c r="F80" s="222">
        <f t="shared" si="46"/>
        <v>1227.643685432321</v>
      </c>
      <c r="G80" s="222">
        <f t="shared" si="47"/>
        <v>748.21648835437304</v>
      </c>
      <c r="H80" s="222">
        <f t="shared" si="48"/>
        <v>359.14391441009906</v>
      </c>
      <c r="I80" s="222">
        <f t="shared" si="49"/>
        <v>44.892989301262382</v>
      </c>
      <c r="J80" s="222">
        <f t="shared" si="50"/>
        <v>89.785978602524764</v>
      </c>
      <c r="K80" s="222">
        <f t="shared" si="51"/>
        <v>29928.65953417492</v>
      </c>
      <c r="L80" s="257">
        <f t="shared" si="52"/>
        <v>29315.719919908355</v>
      </c>
      <c r="M80" s="258">
        <f t="shared" si="53"/>
        <v>1485.4938262030944</v>
      </c>
      <c r="N80" s="259">
        <f t="shared" si="54"/>
        <v>905.36935700717629</v>
      </c>
      <c r="O80" s="259">
        <f t="shared" si="55"/>
        <v>434.5772913634446</v>
      </c>
      <c r="P80" s="259">
        <f t="shared" si="56"/>
        <v>54.322161420430575</v>
      </c>
      <c r="Q80" s="259">
        <f t="shared" si="57"/>
        <v>108.64432284086115</v>
      </c>
      <c r="R80" s="259">
        <f t="shared" si="58"/>
        <v>5806.1336864870209</v>
      </c>
      <c r="S80" s="259">
        <f t="shared" si="59"/>
        <v>36214.774280287049</v>
      </c>
      <c r="T80" s="260">
        <f t="shared" si="60"/>
        <v>35473.995468357833</v>
      </c>
      <c r="U80" s="278">
        <f t="shared" si="61"/>
        <v>1716.9906104406002</v>
      </c>
      <c r="V80" s="278">
        <f t="shared" si="62"/>
        <v>1266.2172643367257</v>
      </c>
      <c r="W80" s="278">
        <f t="shared" si="63"/>
        <v>607.78428688162842</v>
      </c>
      <c r="X80" s="278">
        <f t="shared" si="64"/>
        <v>75.973035860203552</v>
      </c>
      <c r="Y80" s="278">
        <f t="shared" si="65"/>
        <v>151.9460717204071</v>
      </c>
      <c r="Z80" s="279">
        <f t="shared" si="66"/>
        <v>11016.090199729515</v>
      </c>
      <c r="AA80" s="278">
        <f t="shared" si="67"/>
        <v>41858.421961544656</v>
      </c>
      <c r="AB80" s="280">
        <f t="shared" si="68"/>
        <v>41131.957510235559</v>
      </c>
      <c r="AC80" s="281">
        <f t="shared" si="69"/>
        <v>2033.5944310557884</v>
      </c>
      <c r="AD80" s="281">
        <f t="shared" si="70"/>
        <v>1499.700907858251</v>
      </c>
      <c r="AE80" s="281">
        <f t="shared" si="71"/>
        <v>719.85643577196049</v>
      </c>
      <c r="AF80" s="281">
        <f t="shared" si="72"/>
        <v>89.982054471495061</v>
      </c>
      <c r="AG80" s="281">
        <f t="shared" si="73"/>
        <v>179.96410894299012</v>
      </c>
      <c r="AH80" s="281">
        <f t="shared" si="74"/>
        <v>18146.380985084837</v>
      </c>
      <c r="AI80" s="282">
        <f t="shared" si="75"/>
        <v>49576.889515975243</v>
      </c>
      <c r="AJ80" s="283">
        <f t="shared" si="76"/>
        <v>48718.942302318988</v>
      </c>
      <c r="AK80" s="284">
        <f t="shared" si="77"/>
        <v>2376.7909196264281</v>
      </c>
      <c r="AL80" s="284">
        <f t="shared" si="78"/>
        <v>1752.7956634413185</v>
      </c>
      <c r="AM80" s="284">
        <f t="shared" si="79"/>
        <v>841.34191845183295</v>
      </c>
      <c r="AN80" s="284">
        <f t="shared" si="80"/>
        <v>105.16773980647912</v>
      </c>
      <c r="AO80" s="284">
        <f t="shared" si="81"/>
        <v>210.33547961295824</v>
      </c>
      <c r="AP80" s="284">
        <f t="shared" si="82"/>
        <v>25871.263992393862</v>
      </c>
      <c r="AQ80" s="284">
        <f t="shared" si="83"/>
        <v>57943.658295580783</v>
      </c>
      <c r="AR80" s="285">
        <f t="shared" si="84"/>
        <v>56938.87865154849</v>
      </c>
      <c r="AS80" s="277">
        <f t="shared" si="85"/>
        <v>24227.867702403601</v>
      </c>
      <c r="AT80" s="108"/>
      <c r="AU80" s="108"/>
      <c r="AV80" s="108"/>
      <c r="AW80" s="108"/>
      <c r="AX80" s="108"/>
      <c r="AY80" s="108"/>
    </row>
    <row r="81" spans="1:51">
      <c r="A81" s="472">
        <v>9900</v>
      </c>
      <c r="B81" s="472" t="s">
        <v>1442</v>
      </c>
      <c r="C81" s="472" t="s">
        <v>1443</v>
      </c>
      <c r="D81" s="472">
        <v>11364.47</v>
      </c>
      <c r="E81" s="242">
        <f t="shared" si="45"/>
        <v>13859.10975609756</v>
      </c>
      <c r="F81" s="222">
        <f t="shared" si="46"/>
        <v>615.57793310941315</v>
      </c>
      <c r="G81" s="222">
        <f t="shared" si="47"/>
        <v>375.17853501390402</v>
      </c>
      <c r="H81" s="222">
        <f t="shared" si="48"/>
        <v>180.08569680667392</v>
      </c>
      <c r="I81" s="222">
        <f t="shared" si="49"/>
        <v>22.51071210083424</v>
      </c>
      <c r="J81" s="222">
        <f t="shared" si="50"/>
        <v>45.021424201668481</v>
      </c>
      <c r="K81" s="222">
        <f t="shared" si="51"/>
        <v>15007.14140055616</v>
      </c>
      <c r="L81" s="257">
        <f t="shared" si="52"/>
        <v>14699.794810215315</v>
      </c>
      <c r="M81" s="258">
        <f t="shared" si="53"/>
        <v>744.87184680045902</v>
      </c>
      <c r="N81" s="259">
        <f t="shared" si="54"/>
        <v>453.97976961923689</v>
      </c>
      <c r="O81" s="259">
        <f t="shared" si="55"/>
        <v>217.91028941723371</v>
      </c>
      <c r="P81" s="259">
        <f t="shared" si="56"/>
        <v>27.238786177154214</v>
      </c>
      <c r="Q81" s="259">
        <f t="shared" si="57"/>
        <v>54.477572354308428</v>
      </c>
      <c r="R81" s="259">
        <f t="shared" si="58"/>
        <v>2911.3722625681658</v>
      </c>
      <c r="S81" s="259">
        <f t="shared" si="59"/>
        <v>18159.190784769475</v>
      </c>
      <c r="T81" s="260">
        <f t="shared" si="60"/>
        <v>17787.741727237728</v>
      </c>
      <c r="U81" s="278">
        <f t="shared" si="61"/>
        <v>860.9513849053742</v>
      </c>
      <c r="V81" s="278">
        <f t="shared" si="62"/>
        <v>634.91990037269477</v>
      </c>
      <c r="W81" s="278">
        <f t="shared" si="63"/>
        <v>304.76155217889351</v>
      </c>
      <c r="X81" s="278">
        <f t="shared" si="64"/>
        <v>38.095194022361689</v>
      </c>
      <c r="Y81" s="278">
        <f t="shared" si="65"/>
        <v>76.190388044723377</v>
      </c>
      <c r="Z81" s="279">
        <f t="shared" si="66"/>
        <v>5523.8031332424443</v>
      </c>
      <c r="AA81" s="278">
        <f t="shared" si="67"/>
        <v>20989.087615626275</v>
      </c>
      <c r="AB81" s="280">
        <f t="shared" si="68"/>
        <v>20624.816214468996</v>
      </c>
      <c r="AC81" s="281">
        <f t="shared" si="69"/>
        <v>1019.7061830781093</v>
      </c>
      <c r="AD81" s="281">
        <f t="shared" si="70"/>
        <v>751.99571023459396</v>
      </c>
      <c r="AE81" s="281">
        <f t="shared" si="71"/>
        <v>360.95794091260507</v>
      </c>
      <c r="AF81" s="281">
        <f t="shared" si="72"/>
        <v>45.119742614075633</v>
      </c>
      <c r="AG81" s="281">
        <f t="shared" si="73"/>
        <v>90.239485228151267</v>
      </c>
      <c r="AH81" s="281">
        <f t="shared" si="74"/>
        <v>9099.1480938385866</v>
      </c>
      <c r="AI81" s="282">
        <f t="shared" si="75"/>
        <v>24859.362321804758</v>
      </c>
      <c r="AJ81" s="283">
        <f t="shared" si="76"/>
        <v>24429.16145915501</v>
      </c>
      <c r="AK81" s="284">
        <f t="shared" si="77"/>
        <v>1191.7953548725498</v>
      </c>
      <c r="AL81" s="284">
        <f t="shared" si="78"/>
        <v>878.90512896205735</v>
      </c>
      <c r="AM81" s="284">
        <f t="shared" si="79"/>
        <v>421.87446190178753</v>
      </c>
      <c r="AN81" s="284">
        <f t="shared" si="80"/>
        <v>52.734307737723441</v>
      </c>
      <c r="AO81" s="284">
        <f t="shared" si="81"/>
        <v>105.46861547544688</v>
      </c>
      <c r="AP81" s="284">
        <f t="shared" si="82"/>
        <v>12972.639703479967</v>
      </c>
      <c r="AQ81" s="284">
        <f t="shared" si="83"/>
        <v>29054.71500701016</v>
      </c>
      <c r="AR81" s="285">
        <f t="shared" si="84"/>
        <v>28550.887891827311</v>
      </c>
      <c r="AS81" s="277">
        <f t="shared" si="85"/>
        <v>12148.590752244063</v>
      </c>
      <c r="AT81" s="108"/>
      <c r="AU81" s="108"/>
      <c r="AV81" s="108"/>
      <c r="AW81" s="108"/>
      <c r="AX81" s="108"/>
      <c r="AY81" s="108"/>
    </row>
    <row r="82" spans="1:51">
      <c r="A82" s="472">
        <v>9928</v>
      </c>
      <c r="B82" s="472" t="s">
        <v>1417</v>
      </c>
      <c r="C82" s="472" t="s">
        <v>1418</v>
      </c>
      <c r="D82" s="472">
        <v>34868.089999999997</v>
      </c>
      <c r="E82" s="242">
        <f t="shared" si="45"/>
        <v>42522.060975609747</v>
      </c>
      <c r="F82" s="222">
        <f t="shared" si="46"/>
        <v>1888.6958013592359</v>
      </c>
      <c r="G82" s="222">
        <f t="shared" si="47"/>
        <v>1151.1103399395622</v>
      </c>
      <c r="H82" s="222">
        <f t="shared" si="48"/>
        <v>552.53296317098977</v>
      </c>
      <c r="I82" s="222">
        <f t="shared" si="49"/>
        <v>69.066620396373722</v>
      </c>
      <c r="J82" s="222">
        <f t="shared" si="50"/>
        <v>138.13324079274744</v>
      </c>
      <c r="K82" s="222">
        <f t="shared" si="51"/>
        <v>46044.413597582483</v>
      </c>
      <c r="L82" s="257">
        <f t="shared" si="52"/>
        <v>45101.422980932723</v>
      </c>
      <c r="M82" s="258">
        <f t="shared" si="53"/>
        <v>2285.3910998669203</v>
      </c>
      <c r="N82" s="259">
        <f t="shared" si="54"/>
        <v>1392.8856748500209</v>
      </c>
      <c r="O82" s="259">
        <f t="shared" si="55"/>
        <v>668.58512392801003</v>
      </c>
      <c r="P82" s="259">
        <f t="shared" si="56"/>
        <v>83.573140491001254</v>
      </c>
      <c r="Q82" s="259">
        <f t="shared" si="57"/>
        <v>167.14628098200251</v>
      </c>
      <c r="R82" s="259">
        <f t="shared" si="58"/>
        <v>8932.5758328131833</v>
      </c>
      <c r="S82" s="259">
        <f t="shared" si="59"/>
        <v>55715.426994000831</v>
      </c>
      <c r="T82" s="260">
        <f t="shared" si="60"/>
        <v>54575.759313199858</v>
      </c>
      <c r="U82" s="278">
        <f t="shared" si="61"/>
        <v>2641.5424893994373</v>
      </c>
      <c r="V82" s="278">
        <f t="shared" si="62"/>
        <v>1948.0401839228889</v>
      </c>
      <c r="W82" s="278">
        <f t="shared" si="63"/>
        <v>935.0592882829867</v>
      </c>
      <c r="X82" s="278">
        <f t="shared" si="64"/>
        <v>116.88241103537334</v>
      </c>
      <c r="Y82" s="278">
        <f t="shared" si="65"/>
        <v>233.76482207074667</v>
      </c>
      <c r="Z82" s="279">
        <f t="shared" si="66"/>
        <v>16947.949600129134</v>
      </c>
      <c r="AA82" s="278">
        <f t="shared" si="67"/>
        <v>64398.022609021122</v>
      </c>
      <c r="AB82" s="280">
        <f t="shared" si="68"/>
        <v>63280.377175492053</v>
      </c>
      <c r="AC82" s="281">
        <f t="shared" si="69"/>
        <v>3128.6286967297192</v>
      </c>
      <c r="AD82" s="281">
        <f t="shared" si="70"/>
        <v>2307.248301423097</v>
      </c>
      <c r="AE82" s="281">
        <f t="shared" si="71"/>
        <v>1107.4791846830865</v>
      </c>
      <c r="AF82" s="281">
        <f t="shared" si="72"/>
        <v>138.43489808538581</v>
      </c>
      <c r="AG82" s="281">
        <f t="shared" si="73"/>
        <v>276.86979617077162</v>
      </c>
      <c r="AH82" s="281">
        <f t="shared" si="74"/>
        <v>27917.704447219472</v>
      </c>
      <c r="AI82" s="282">
        <f t="shared" si="75"/>
        <v>76272.67112142469</v>
      </c>
      <c r="AJ82" s="283">
        <f t="shared" si="76"/>
        <v>74952.743100412801</v>
      </c>
      <c r="AK82" s="284">
        <f t="shared" si="77"/>
        <v>3656.6269870286956</v>
      </c>
      <c r="AL82" s="284">
        <f t="shared" si="78"/>
        <v>2696.6275715550851</v>
      </c>
      <c r="AM82" s="284">
        <f t="shared" si="79"/>
        <v>1294.3812343464408</v>
      </c>
      <c r="AN82" s="284">
        <f t="shared" si="80"/>
        <v>161.7976542933051</v>
      </c>
      <c r="AO82" s="284">
        <f t="shared" si="81"/>
        <v>323.5953085866102</v>
      </c>
      <c r="AP82" s="284">
        <f t="shared" si="82"/>
        <v>39802.222956153055</v>
      </c>
      <c r="AQ82" s="284">
        <f t="shared" si="83"/>
        <v>89144.713109259013</v>
      </c>
      <c r="AR82" s="285">
        <f t="shared" si="84"/>
        <v>87598.887461724546</v>
      </c>
      <c r="AS82" s="277">
        <f t="shared" si="85"/>
        <v>37273.903290027047</v>
      </c>
      <c r="AT82" s="108"/>
      <c r="AU82" s="108"/>
      <c r="AV82" s="108"/>
      <c r="AW82" s="108"/>
      <c r="AX82" s="108"/>
      <c r="AY82" s="108"/>
    </row>
    <row r="83" spans="1:51">
      <c r="A83" s="472">
        <v>9856</v>
      </c>
      <c r="B83" s="472" t="s">
        <v>1221</v>
      </c>
      <c r="C83" s="472" t="s">
        <v>1217</v>
      </c>
      <c r="D83" s="472">
        <v>13802.57</v>
      </c>
      <c r="E83" s="242">
        <f t="shared" si="45"/>
        <v>16832.40243902439</v>
      </c>
      <c r="F83" s="222">
        <f t="shared" si="46"/>
        <v>747.6422140406014</v>
      </c>
      <c r="G83" s="222">
        <f t="shared" si="47"/>
        <v>455.66823547660925</v>
      </c>
      <c r="H83" s="222">
        <f t="shared" si="48"/>
        <v>218.72075302877244</v>
      </c>
      <c r="I83" s="222">
        <f t="shared" si="49"/>
        <v>27.340094128596554</v>
      </c>
      <c r="J83" s="222">
        <f t="shared" si="50"/>
        <v>54.680188257193109</v>
      </c>
      <c r="K83" s="222">
        <f t="shared" si="51"/>
        <v>18226.72941906437</v>
      </c>
      <c r="L83" s="257">
        <f t="shared" si="52"/>
        <v>17853.445594350957</v>
      </c>
      <c r="M83" s="258">
        <f t="shared" si="53"/>
        <v>904.67446405266708</v>
      </c>
      <c r="N83" s="259">
        <f t="shared" si="54"/>
        <v>551.37525540156219</v>
      </c>
      <c r="O83" s="259">
        <f t="shared" si="55"/>
        <v>264.66012259274981</v>
      </c>
      <c r="P83" s="259">
        <f t="shared" si="56"/>
        <v>33.082515324093727</v>
      </c>
      <c r="Q83" s="259">
        <f t="shared" si="57"/>
        <v>66.165030648187454</v>
      </c>
      <c r="R83" s="259">
        <f t="shared" si="58"/>
        <v>3535.9695128902176</v>
      </c>
      <c r="S83" s="259">
        <f t="shared" si="59"/>
        <v>22055.010216062485</v>
      </c>
      <c r="T83" s="260">
        <f t="shared" si="60"/>
        <v>21603.871569208211</v>
      </c>
      <c r="U83" s="278">
        <f t="shared" si="61"/>
        <v>1045.6573651699878</v>
      </c>
      <c r="V83" s="278">
        <f t="shared" si="62"/>
        <v>771.13375012535971</v>
      </c>
      <c r="W83" s="278">
        <f t="shared" si="63"/>
        <v>370.14420006017269</v>
      </c>
      <c r="X83" s="278">
        <f t="shared" si="64"/>
        <v>46.268025007521587</v>
      </c>
      <c r="Y83" s="278">
        <f t="shared" si="65"/>
        <v>92.536050015043173</v>
      </c>
      <c r="Z83" s="279">
        <f t="shared" si="66"/>
        <v>6708.8636260906296</v>
      </c>
      <c r="AA83" s="278">
        <f t="shared" si="67"/>
        <v>25492.024797532555</v>
      </c>
      <c r="AB83" s="280">
        <f t="shared" si="68"/>
        <v>25049.603680360226</v>
      </c>
      <c r="AC83" s="281">
        <f t="shared" si="69"/>
        <v>1238.4709512514373</v>
      </c>
      <c r="AD83" s="281">
        <f t="shared" si="70"/>
        <v>913.32666021492423</v>
      </c>
      <c r="AE83" s="281">
        <f t="shared" si="71"/>
        <v>438.39679690316365</v>
      </c>
      <c r="AF83" s="281">
        <f t="shared" si="72"/>
        <v>54.799599612895456</v>
      </c>
      <c r="AG83" s="281">
        <f t="shared" si="73"/>
        <v>109.59919922579091</v>
      </c>
      <c r="AH83" s="281">
        <f t="shared" si="74"/>
        <v>11051.252588600584</v>
      </c>
      <c r="AI83" s="282">
        <f t="shared" si="75"/>
        <v>30192.616866609067</v>
      </c>
      <c r="AJ83" s="283">
        <f t="shared" si="76"/>
        <v>29670.121975005364</v>
      </c>
      <c r="AK83" s="284">
        <f t="shared" si="77"/>
        <v>1447.4796282891512</v>
      </c>
      <c r="AL83" s="284">
        <f t="shared" si="78"/>
        <v>1067.462852720613</v>
      </c>
      <c r="AM83" s="284">
        <f t="shared" si="79"/>
        <v>512.38216930589419</v>
      </c>
      <c r="AN83" s="284">
        <f t="shared" si="80"/>
        <v>64.047771163236774</v>
      </c>
      <c r="AO83" s="284">
        <f t="shared" si="81"/>
        <v>128.09554232647355</v>
      </c>
      <c r="AP83" s="284">
        <f t="shared" si="82"/>
        <v>15755.751706156248</v>
      </c>
      <c r="AQ83" s="284">
        <f t="shared" si="83"/>
        <v>35288.028189111174</v>
      </c>
      <c r="AR83" s="285">
        <f t="shared" si="84"/>
        <v>34676.111485102156</v>
      </c>
      <c r="AS83" s="277">
        <f t="shared" si="85"/>
        <v>14754.913714339635</v>
      </c>
      <c r="AT83" s="108"/>
      <c r="AU83" s="108"/>
      <c r="AV83" s="108"/>
      <c r="AW83" s="108"/>
      <c r="AX83" s="108"/>
      <c r="AY83" s="108"/>
    </row>
    <row r="84" spans="1:51">
      <c r="A84" s="472">
        <v>9904</v>
      </c>
      <c r="B84" s="472" t="s">
        <v>1521</v>
      </c>
      <c r="C84" s="472" t="s">
        <v>1522</v>
      </c>
      <c r="D84" s="472">
        <v>54045.78</v>
      </c>
      <c r="E84" s="242">
        <f t="shared" si="45"/>
        <v>65909.487804878037</v>
      </c>
      <c r="F84" s="222">
        <f t="shared" si="46"/>
        <v>2927.491519242521</v>
      </c>
      <c r="G84" s="222">
        <f t="shared" si="47"/>
        <v>1784.2289666023801</v>
      </c>
      <c r="H84" s="222">
        <f t="shared" si="48"/>
        <v>856.4299039691424</v>
      </c>
      <c r="I84" s="222">
        <f t="shared" si="49"/>
        <v>107.0537379961428</v>
      </c>
      <c r="J84" s="222">
        <f t="shared" si="50"/>
        <v>214.1074759922856</v>
      </c>
      <c r="K84" s="222">
        <f t="shared" si="51"/>
        <v>71369.158664095201</v>
      </c>
      <c r="L84" s="257">
        <f t="shared" si="52"/>
        <v>69907.51670408198</v>
      </c>
      <c r="M84" s="258">
        <f t="shared" si="53"/>
        <v>3542.3719681050952</v>
      </c>
      <c r="N84" s="259">
        <f t="shared" si="54"/>
        <v>2158.9824033405835</v>
      </c>
      <c r="O84" s="259">
        <f t="shared" si="55"/>
        <v>1036.31155360348</v>
      </c>
      <c r="P84" s="259">
        <f t="shared" si="56"/>
        <v>129.538944200435</v>
      </c>
      <c r="Q84" s="259">
        <f t="shared" si="57"/>
        <v>259.07788840086999</v>
      </c>
      <c r="R84" s="259">
        <f t="shared" si="58"/>
        <v>13845.554152623159</v>
      </c>
      <c r="S84" s="259">
        <f t="shared" si="59"/>
        <v>86359.296133623327</v>
      </c>
      <c r="T84" s="260">
        <f t="shared" si="60"/>
        <v>84592.803367610642</v>
      </c>
      <c r="U84" s="278">
        <f t="shared" si="61"/>
        <v>4094.4090784076307</v>
      </c>
      <c r="V84" s="278">
        <f t="shared" si="62"/>
        <v>3019.4757215395507</v>
      </c>
      <c r="W84" s="278">
        <f t="shared" si="63"/>
        <v>1449.3483463389844</v>
      </c>
      <c r="X84" s="278">
        <f t="shared" si="64"/>
        <v>181.16854329237304</v>
      </c>
      <c r="Y84" s="278">
        <f t="shared" si="65"/>
        <v>362.33708658474609</v>
      </c>
      <c r="Z84" s="279">
        <f t="shared" si="66"/>
        <v>26269.438777394091</v>
      </c>
      <c r="AA84" s="278">
        <f t="shared" si="67"/>
        <v>99817.379224447955</v>
      </c>
      <c r="AB84" s="280">
        <f t="shared" si="68"/>
        <v>98085.021093603485</v>
      </c>
      <c r="AC84" s="281">
        <f t="shared" si="69"/>
        <v>4849.3960594096534</v>
      </c>
      <c r="AD84" s="281">
        <f t="shared" si="70"/>
        <v>3576.2507812755553</v>
      </c>
      <c r="AE84" s="281">
        <f t="shared" si="71"/>
        <v>1716.6003750122666</v>
      </c>
      <c r="AF84" s="281">
        <f t="shared" si="72"/>
        <v>214.57504687653332</v>
      </c>
      <c r="AG84" s="281">
        <f t="shared" si="73"/>
        <v>429.15009375306664</v>
      </c>
      <c r="AH84" s="281">
        <f t="shared" si="74"/>
        <v>43272.634453434221</v>
      </c>
      <c r="AI84" s="282">
        <f t="shared" si="75"/>
        <v>118223.16632315886</v>
      </c>
      <c r="AJ84" s="283">
        <f t="shared" si="76"/>
        <v>116177.26878648724</v>
      </c>
      <c r="AK84" s="284">
        <f t="shared" si="77"/>
        <v>5667.7970512011343</v>
      </c>
      <c r="AL84" s="284">
        <f t="shared" si="78"/>
        <v>4179.7913356940517</v>
      </c>
      <c r="AM84" s="284">
        <f t="shared" si="79"/>
        <v>2006.2998411331448</v>
      </c>
      <c r="AN84" s="284">
        <f t="shared" si="80"/>
        <v>250.7874801416431</v>
      </c>
      <c r="AO84" s="284">
        <f t="shared" si="81"/>
        <v>501.5749602832862</v>
      </c>
      <c r="AP84" s="284">
        <f t="shared" si="82"/>
        <v>61693.720114844204</v>
      </c>
      <c r="AQ84" s="284">
        <f t="shared" si="83"/>
        <v>138174.92018823311</v>
      </c>
      <c r="AR84" s="285">
        <f t="shared" si="84"/>
        <v>135778.8797723398</v>
      </c>
      <c r="AS84" s="277">
        <f t="shared" si="85"/>
        <v>57774.807193456181</v>
      </c>
      <c r="AT84" s="108"/>
      <c r="AU84" s="108"/>
      <c r="AV84" s="108"/>
      <c r="AW84" s="108"/>
      <c r="AX84" s="108"/>
      <c r="AY84" s="108"/>
    </row>
    <row r="85" spans="1:51">
      <c r="A85" s="472">
        <v>9567</v>
      </c>
      <c r="B85" s="472" t="s">
        <v>1429</v>
      </c>
      <c r="C85" s="472" t="s">
        <v>1430</v>
      </c>
      <c r="D85" s="472">
        <v>14092.05</v>
      </c>
      <c r="E85" s="242">
        <f t="shared" si="45"/>
        <v>17185.42682926829</v>
      </c>
      <c r="F85" s="222">
        <f t="shared" si="46"/>
        <v>763.32244374568336</v>
      </c>
      <c r="G85" s="222">
        <f t="shared" si="47"/>
        <v>465.22492244184605</v>
      </c>
      <c r="H85" s="222">
        <f t="shared" si="48"/>
        <v>223.30796277208611</v>
      </c>
      <c r="I85" s="222">
        <f t="shared" si="49"/>
        <v>27.913495346510764</v>
      </c>
      <c r="J85" s="222">
        <f t="shared" si="50"/>
        <v>55.826990693021529</v>
      </c>
      <c r="K85" s="222">
        <f t="shared" si="51"/>
        <v>18608.996897673842</v>
      </c>
      <c r="L85" s="257">
        <f t="shared" si="52"/>
        <v>18227.88422647908</v>
      </c>
      <c r="M85" s="258">
        <f t="shared" si="53"/>
        <v>923.64811634017326</v>
      </c>
      <c r="N85" s="259">
        <f t="shared" si="54"/>
        <v>562.93919667725527</v>
      </c>
      <c r="O85" s="259">
        <f t="shared" si="55"/>
        <v>270.21081440508249</v>
      </c>
      <c r="P85" s="259">
        <f t="shared" si="56"/>
        <v>33.776351800635311</v>
      </c>
      <c r="Q85" s="259">
        <f t="shared" si="57"/>
        <v>67.552703601270622</v>
      </c>
      <c r="R85" s="259">
        <f t="shared" si="58"/>
        <v>3610.1290682912377</v>
      </c>
      <c r="S85" s="259">
        <f t="shared" si="59"/>
        <v>22517.567867090209</v>
      </c>
      <c r="T85" s="260">
        <f t="shared" si="60"/>
        <v>22056.967531906055</v>
      </c>
      <c r="U85" s="278">
        <f t="shared" si="61"/>
        <v>1067.5878385578717</v>
      </c>
      <c r="V85" s="278">
        <f t="shared" si="62"/>
        <v>787.30666560315024</v>
      </c>
      <c r="W85" s="278">
        <f t="shared" si="63"/>
        <v>377.9071994895121</v>
      </c>
      <c r="X85" s="278">
        <f t="shared" si="64"/>
        <v>47.238399936189012</v>
      </c>
      <c r="Y85" s="278">
        <f t="shared" si="65"/>
        <v>94.476799872378024</v>
      </c>
      <c r="Z85" s="279">
        <f t="shared" si="66"/>
        <v>6849.5679907474068</v>
      </c>
      <c r="AA85" s="278">
        <f t="shared" si="67"/>
        <v>26026.666631509099</v>
      </c>
      <c r="AB85" s="280">
        <f t="shared" si="68"/>
        <v>25574.96665793546</v>
      </c>
      <c r="AC85" s="281">
        <f t="shared" si="69"/>
        <v>1264.4452858114696</v>
      </c>
      <c r="AD85" s="281">
        <f t="shared" si="70"/>
        <v>932.48177419724891</v>
      </c>
      <c r="AE85" s="281">
        <f t="shared" si="71"/>
        <v>447.59125161467949</v>
      </c>
      <c r="AF85" s="281">
        <f t="shared" si="72"/>
        <v>55.948906451834937</v>
      </c>
      <c r="AG85" s="281">
        <f t="shared" si="73"/>
        <v>111.89781290366987</v>
      </c>
      <c r="AH85" s="281">
        <f t="shared" si="74"/>
        <v>11283.029467786711</v>
      </c>
      <c r="AI85" s="282">
        <f t="shared" si="75"/>
        <v>30825.843775115667</v>
      </c>
      <c r="AJ85" s="283">
        <f t="shared" si="76"/>
        <v>30292.390647384818</v>
      </c>
      <c r="AK85" s="284">
        <f t="shared" si="77"/>
        <v>1477.8374821379011</v>
      </c>
      <c r="AL85" s="284">
        <f t="shared" si="78"/>
        <v>1089.8506505441749</v>
      </c>
      <c r="AM85" s="284">
        <f t="shared" si="79"/>
        <v>523.12831226120397</v>
      </c>
      <c r="AN85" s="284">
        <f t="shared" si="80"/>
        <v>65.391039032650497</v>
      </c>
      <c r="AO85" s="284">
        <f t="shared" si="81"/>
        <v>130.78207806530099</v>
      </c>
      <c r="AP85" s="284">
        <f t="shared" si="82"/>
        <v>16086.195602032021</v>
      </c>
      <c r="AQ85" s="284">
        <f t="shared" si="83"/>
        <v>36028.120679146276</v>
      </c>
      <c r="AR85" s="285">
        <f t="shared" si="84"/>
        <v>35403.370303764721</v>
      </c>
      <c r="AS85" s="277">
        <f t="shared" si="85"/>
        <v>15064.367129321554</v>
      </c>
      <c r="AT85" s="108"/>
      <c r="AU85" s="108"/>
      <c r="AV85" s="108"/>
      <c r="AW85" s="108"/>
      <c r="AX85" s="108"/>
      <c r="AY85" s="108"/>
    </row>
    <row r="86" spans="1:51">
      <c r="A86" s="472">
        <v>9664</v>
      </c>
      <c r="B86" s="472" t="s">
        <v>1352</v>
      </c>
      <c r="C86" s="472" t="s">
        <v>1353</v>
      </c>
      <c r="D86" s="472">
        <v>220500</v>
      </c>
      <c r="E86" s="242">
        <f t="shared" si="45"/>
        <v>268902.43902439025</v>
      </c>
      <c r="F86" s="222">
        <f t="shared" si="46"/>
        <v>11943.798017032523</v>
      </c>
      <c r="G86" s="222">
        <f t="shared" si="47"/>
        <v>7279.4302744048637</v>
      </c>
      <c r="H86" s="222">
        <f t="shared" si="48"/>
        <v>3494.1265317143343</v>
      </c>
      <c r="I86" s="222">
        <f t="shared" si="49"/>
        <v>436.76581646429179</v>
      </c>
      <c r="J86" s="222">
        <f t="shared" si="50"/>
        <v>873.53163292858358</v>
      </c>
      <c r="K86" s="222">
        <f t="shared" si="51"/>
        <v>291177.21097619453</v>
      </c>
      <c r="L86" s="257">
        <f t="shared" si="52"/>
        <v>285213.89520606567</v>
      </c>
      <c r="M86" s="258">
        <f t="shared" si="53"/>
        <v>14452.433084825005</v>
      </c>
      <c r="N86" s="259">
        <f t="shared" si="54"/>
        <v>8808.3772671353563</v>
      </c>
      <c r="O86" s="259">
        <f t="shared" si="55"/>
        <v>4228.0210882249703</v>
      </c>
      <c r="P86" s="259">
        <f t="shared" si="56"/>
        <v>528.50263602812129</v>
      </c>
      <c r="Q86" s="259">
        <f t="shared" si="57"/>
        <v>1057.0052720562426</v>
      </c>
      <c r="R86" s="259">
        <f t="shared" si="58"/>
        <v>56488.123414139031</v>
      </c>
      <c r="S86" s="259">
        <f t="shared" si="59"/>
        <v>352335.09068541421</v>
      </c>
      <c r="T86" s="260">
        <f t="shared" si="60"/>
        <v>345128.02188363549</v>
      </c>
      <c r="U86" s="278">
        <f t="shared" si="61"/>
        <v>16704.675217729909</v>
      </c>
      <c r="V86" s="278">
        <f t="shared" si="62"/>
        <v>12319.082018974859</v>
      </c>
      <c r="W86" s="278">
        <f t="shared" si="63"/>
        <v>5913.1593691079324</v>
      </c>
      <c r="X86" s="278">
        <f t="shared" si="64"/>
        <v>739.14492113849155</v>
      </c>
      <c r="Y86" s="278">
        <f t="shared" si="65"/>
        <v>1478.2898422769831</v>
      </c>
      <c r="Z86" s="279">
        <f t="shared" si="66"/>
        <v>107176.01356508127</v>
      </c>
      <c r="AA86" s="278">
        <f t="shared" si="67"/>
        <v>407242.38079255732</v>
      </c>
      <c r="AB86" s="280">
        <f t="shared" si="68"/>
        <v>400174.57701858634</v>
      </c>
      <c r="AC86" s="281">
        <f t="shared" si="69"/>
        <v>19784.927354176936</v>
      </c>
      <c r="AD86" s="281">
        <f t="shared" si="70"/>
        <v>14590.654390985939</v>
      </c>
      <c r="AE86" s="281">
        <f t="shared" si="71"/>
        <v>7003.5141076732516</v>
      </c>
      <c r="AF86" s="281">
        <f t="shared" si="72"/>
        <v>875.43926345915645</v>
      </c>
      <c r="AG86" s="281">
        <f t="shared" si="73"/>
        <v>1750.8785269183129</v>
      </c>
      <c r="AH86" s="281">
        <f t="shared" si="74"/>
        <v>176546.91813092987</v>
      </c>
      <c r="AI86" s="282">
        <f t="shared" si="75"/>
        <v>482335.68234664266</v>
      </c>
      <c r="AJ86" s="283">
        <f t="shared" si="76"/>
        <v>473988.67714408861</v>
      </c>
      <c r="AK86" s="284">
        <f t="shared" si="77"/>
        <v>23123.900696591856</v>
      </c>
      <c r="AL86" s="284">
        <f t="shared" si="78"/>
        <v>17053.024112530868</v>
      </c>
      <c r="AM86" s="284">
        <f t="shared" si="79"/>
        <v>8185.4515740148163</v>
      </c>
      <c r="AN86" s="284">
        <f t="shared" si="80"/>
        <v>1023.181446751852</v>
      </c>
      <c r="AO86" s="284">
        <f t="shared" si="81"/>
        <v>2046.3628935037041</v>
      </c>
      <c r="AP86" s="284">
        <f t="shared" si="82"/>
        <v>251702.63590095559</v>
      </c>
      <c r="AQ86" s="284">
        <f t="shared" si="83"/>
        <v>563736.33429854107</v>
      </c>
      <c r="AR86" s="285">
        <f t="shared" si="84"/>
        <v>553960.79008945613</v>
      </c>
      <c r="AS86" s="277">
        <f t="shared" si="85"/>
        <v>235713.96298021957</v>
      </c>
      <c r="AT86" s="108"/>
      <c r="AU86" s="108"/>
      <c r="AV86" s="108"/>
      <c r="AW86" s="108"/>
      <c r="AX86" s="108"/>
      <c r="AY86" s="108"/>
    </row>
    <row r="87" spans="1:51">
      <c r="A87" s="472">
        <v>2801</v>
      </c>
      <c r="B87" s="472" t="s">
        <v>1326</v>
      </c>
      <c r="C87" s="472" t="s">
        <v>1327</v>
      </c>
      <c r="D87" s="472">
        <v>520000</v>
      </c>
      <c r="E87" s="242">
        <f t="shared" si="45"/>
        <v>634146.3414634146</v>
      </c>
      <c r="F87" s="222">
        <f t="shared" si="46"/>
        <v>28166.779904112984</v>
      </c>
      <c r="G87" s="222">
        <f t="shared" si="47"/>
        <v>17166.910397689477</v>
      </c>
      <c r="H87" s="222">
        <f t="shared" si="48"/>
        <v>8240.1169908909487</v>
      </c>
      <c r="I87" s="222">
        <f t="shared" si="49"/>
        <v>1030.0146238613686</v>
      </c>
      <c r="J87" s="222">
        <f t="shared" si="50"/>
        <v>2060.0292477227372</v>
      </c>
      <c r="K87" s="222">
        <f t="shared" si="51"/>
        <v>686676.41590757901</v>
      </c>
      <c r="L87" s="257">
        <f t="shared" si="52"/>
        <v>672613.26760614128</v>
      </c>
      <c r="M87" s="258">
        <f t="shared" si="53"/>
        <v>34082.835392784589</v>
      </c>
      <c r="N87" s="259">
        <f t="shared" si="54"/>
        <v>20772.590380545964</v>
      </c>
      <c r="O87" s="259">
        <f t="shared" si="55"/>
        <v>9970.8433826620621</v>
      </c>
      <c r="P87" s="259">
        <f t="shared" si="56"/>
        <v>1246.3554228327578</v>
      </c>
      <c r="Q87" s="259">
        <f t="shared" si="57"/>
        <v>2492.7108456655155</v>
      </c>
      <c r="R87" s="259">
        <f t="shared" si="58"/>
        <v>133214.62211044124</v>
      </c>
      <c r="S87" s="259">
        <f t="shared" si="59"/>
        <v>830903.61522183847</v>
      </c>
      <c r="T87" s="260">
        <f t="shared" si="60"/>
        <v>813907.35319496808</v>
      </c>
      <c r="U87" s="278">
        <f t="shared" si="61"/>
        <v>39394.245411426542</v>
      </c>
      <c r="V87" s="278">
        <f t="shared" si="62"/>
        <v>29051.803400757035</v>
      </c>
      <c r="W87" s="278">
        <f t="shared" si="63"/>
        <v>13944.865632363377</v>
      </c>
      <c r="X87" s="278">
        <f t="shared" si="64"/>
        <v>1743.1082040454221</v>
      </c>
      <c r="Y87" s="278">
        <f t="shared" si="65"/>
        <v>3486.2164080908442</v>
      </c>
      <c r="Z87" s="279">
        <f t="shared" si="66"/>
        <v>252750.6895865862</v>
      </c>
      <c r="AA87" s="278">
        <f t="shared" si="67"/>
        <v>960390.1950663483</v>
      </c>
      <c r="AB87" s="280">
        <f t="shared" si="68"/>
        <v>943722.35850188159</v>
      </c>
      <c r="AC87" s="281">
        <f t="shared" si="69"/>
        <v>46658.332082412722</v>
      </c>
      <c r="AD87" s="281">
        <f t="shared" si="70"/>
        <v>34408.79947080584</v>
      </c>
      <c r="AE87" s="281">
        <f t="shared" si="71"/>
        <v>16516.223745986805</v>
      </c>
      <c r="AF87" s="281">
        <f t="shared" si="72"/>
        <v>2064.5279682483506</v>
      </c>
      <c r="AG87" s="281">
        <f t="shared" si="73"/>
        <v>4129.0559364967012</v>
      </c>
      <c r="AH87" s="281">
        <f t="shared" si="74"/>
        <v>416346.47359675064</v>
      </c>
      <c r="AI87" s="282">
        <f t="shared" si="75"/>
        <v>1137480.9742415154</v>
      </c>
      <c r="AJ87" s="283">
        <f t="shared" si="76"/>
        <v>1117796.4268250614</v>
      </c>
      <c r="AK87" s="284">
        <f t="shared" si="77"/>
        <v>54532.554930738159</v>
      </c>
      <c r="AL87" s="284">
        <f t="shared" si="78"/>
        <v>40215.748473995693</v>
      </c>
      <c r="AM87" s="284">
        <f t="shared" si="79"/>
        <v>19303.559267517932</v>
      </c>
      <c r="AN87" s="284">
        <f t="shared" si="80"/>
        <v>2412.9449084397415</v>
      </c>
      <c r="AO87" s="284">
        <f t="shared" si="81"/>
        <v>4825.8898168794831</v>
      </c>
      <c r="AP87" s="284">
        <f t="shared" si="82"/>
        <v>593584.44747617643</v>
      </c>
      <c r="AQ87" s="284">
        <f t="shared" si="83"/>
        <v>1329446.2305453122</v>
      </c>
      <c r="AR87" s="285">
        <f t="shared" si="84"/>
        <v>1306392.7929547266</v>
      </c>
      <c r="AS87" s="277">
        <f t="shared" si="85"/>
        <v>555878.73355879448</v>
      </c>
      <c r="AT87" s="108"/>
      <c r="AU87" s="108"/>
      <c r="AV87" s="108"/>
      <c r="AW87" s="108"/>
      <c r="AX87" s="108"/>
      <c r="AY87" s="108"/>
    </row>
    <row r="88" spans="1:51">
      <c r="A88" s="472">
        <v>9426</v>
      </c>
      <c r="B88" s="472" t="s">
        <v>933</v>
      </c>
      <c r="C88" s="472" t="s">
        <v>934</v>
      </c>
      <c r="D88" s="472">
        <v>12798</v>
      </c>
      <c r="E88" s="242">
        <f t="shared" si="45"/>
        <v>15607.317073170731</v>
      </c>
      <c r="F88" s="222">
        <f t="shared" si="46"/>
        <v>693.22778694776525</v>
      </c>
      <c r="G88" s="222">
        <f t="shared" si="47"/>
        <v>422.50407551851907</v>
      </c>
      <c r="H88" s="222">
        <f t="shared" si="48"/>
        <v>202.80195624888916</v>
      </c>
      <c r="I88" s="222">
        <f t="shared" si="49"/>
        <v>25.350244531111144</v>
      </c>
      <c r="J88" s="222">
        <f t="shared" si="50"/>
        <v>50.700489062222289</v>
      </c>
      <c r="K88" s="222">
        <f t="shared" si="51"/>
        <v>16900.163020740762</v>
      </c>
      <c r="L88" s="257">
        <f t="shared" si="52"/>
        <v>16554.047305429609</v>
      </c>
      <c r="M88" s="258">
        <f t="shared" si="53"/>
        <v>838.83101414780231</v>
      </c>
      <c r="N88" s="259">
        <f t="shared" si="54"/>
        <v>511.24540709659078</v>
      </c>
      <c r="O88" s="259">
        <f t="shared" si="55"/>
        <v>245.39779540636357</v>
      </c>
      <c r="P88" s="259">
        <f t="shared" si="56"/>
        <v>30.674724425795446</v>
      </c>
      <c r="Q88" s="259">
        <f t="shared" si="57"/>
        <v>61.349448851590893</v>
      </c>
      <c r="R88" s="259">
        <f t="shared" si="58"/>
        <v>3278.6167957104367</v>
      </c>
      <c r="S88" s="259">
        <f t="shared" si="59"/>
        <v>20449.816283863631</v>
      </c>
      <c r="T88" s="260">
        <f t="shared" si="60"/>
        <v>20031.512127286922</v>
      </c>
      <c r="U88" s="278">
        <f t="shared" si="61"/>
        <v>969.5529861066093</v>
      </c>
      <c r="V88" s="278">
        <f t="shared" si="62"/>
        <v>715.00957677478561</v>
      </c>
      <c r="W88" s="278">
        <f t="shared" si="63"/>
        <v>343.20459685189707</v>
      </c>
      <c r="X88" s="278">
        <f t="shared" si="64"/>
        <v>42.900574606487133</v>
      </c>
      <c r="Y88" s="278">
        <f t="shared" si="65"/>
        <v>85.801149212974266</v>
      </c>
      <c r="Z88" s="279">
        <f t="shared" si="66"/>
        <v>6220.5833179406345</v>
      </c>
      <c r="AA88" s="278">
        <f t="shared" si="67"/>
        <v>23636.680223959855</v>
      </c>
      <c r="AB88" s="280">
        <f t="shared" si="68"/>
        <v>23226.459123282846</v>
      </c>
      <c r="AC88" s="281">
        <f t="shared" si="69"/>
        <v>1148.3333345975345</v>
      </c>
      <c r="AD88" s="281">
        <f t="shared" si="70"/>
        <v>846.85349159110217</v>
      </c>
      <c r="AE88" s="281">
        <f t="shared" si="71"/>
        <v>406.48967596372904</v>
      </c>
      <c r="AF88" s="281">
        <f t="shared" si="72"/>
        <v>50.81120949546613</v>
      </c>
      <c r="AG88" s="281">
        <f t="shared" si="73"/>
        <v>101.62241899093226</v>
      </c>
      <c r="AH88" s="281">
        <f t="shared" si="74"/>
        <v>10246.927248252336</v>
      </c>
      <c r="AI88" s="282">
        <f t="shared" si="75"/>
        <v>27995.156746813296</v>
      </c>
      <c r="AJ88" s="283">
        <f t="shared" si="76"/>
        <v>27510.68975097526</v>
      </c>
      <c r="AK88" s="284">
        <f t="shared" si="77"/>
        <v>1342.1300730838211</v>
      </c>
      <c r="AL88" s="284">
        <f t="shared" si="78"/>
        <v>989.77144032730178</v>
      </c>
      <c r="AM88" s="284">
        <f t="shared" si="79"/>
        <v>475.09029135710483</v>
      </c>
      <c r="AN88" s="284">
        <f t="shared" si="80"/>
        <v>59.386286419638104</v>
      </c>
      <c r="AO88" s="284">
        <f t="shared" si="81"/>
        <v>118.77257283927621</v>
      </c>
      <c r="AP88" s="284">
        <f t="shared" si="82"/>
        <v>14609.026459230974</v>
      </c>
      <c r="AQ88" s="284">
        <f t="shared" si="83"/>
        <v>32719.717035613281</v>
      </c>
      <c r="AR88" s="285">
        <f t="shared" si="84"/>
        <v>32152.336469681904</v>
      </c>
      <c r="AS88" s="277">
        <f t="shared" si="85"/>
        <v>13681.030830933561</v>
      </c>
      <c r="AT88" s="108"/>
      <c r="AU88" s="108"/>
      <c r="AV88" s="108"/>
      <c r="AW88" s="108"/>
      <c r="AX88" s="108"/>
      <c r="AY88" s="108"/>
    </row>
    <row r="89" spans="1:51">
      <c r="A89" s="472">
        <v>9803</v>
      </c>
      <c r="B89" s="472" t="s">
        <v>953</v>
      </c>
      <c r="C89" s="472" t="s">
        <v>956</v>
      </c>
      <c r="D89" s="472">
        <v>286428.15999999997</v>
      </c>
      <c r="E89" s="242">
        <f t="shared" si="45"/>
        <v>349302.63414634141</v>
      </c>
      <c r="F89" s="222">
        <f t="shared" si="46"/>
        <v>15514.92104050011</v>
      </c>
      <c r="G89" s="222">
        <f t="shared" si="47"/>
        <v>9455.9356886443547</v>
      </c>
      <c r="H89" s="222">
        <f t="shared" si="48"/>
        <v>4538.8491305492898</v>
      </c>
      <c r="I89" s="222">
        <f t="shared" si="49"/>
        <v>567.35614131866123</v>
      </c>
      <c r="J89" s="222">
        <f t="shared" si="50"/>
        <v>1134.7122826373225</v>
      </c>
      <c r="K89" s="222">
        <f t="shared" si="51"/>
        <v>378237.42754577415</v>
      </c>
      <c r="L89" s="257">
        <f t="shared" si="52"/>
        <v>370491.11660002812</v>
      </c>
      <c r="M89" s="258">
        <f t="shared" si="53"/>
        <v>18773.62274834263</v>
      </c>
      <c r="N89" s="259">
        <f t="shared" si="54"/>
        <v>11442.028540641308</v>
      </c>
      <c r="O89" s="259">
        <f t="shared" si="55"/>
        <v>5492.1736995078272</v>
      </c>
      <c r="P89" s="259">
        <f t="shared" si="56"/>
        <v>686.5217124384784</v>
      </c>
      <c r="Q89" s="259">
        <f t="shared" si="57"/>
        <v>1373.0434248769568</v>
      </c>
      <c r="R89" s="259">
        <f t="shared" si="58"/>
        <v>73377.729031132694</v>
      </c>
      <c r="S89" s="259">
        <f t="shared" si="59"/>
        <v>457681.14162565226</v>
      </c>
      <c r="T89" s="260">
        <f t="shared" si="60"/>
        <v>448319.20305020153</v>
      </c>
      <c r="U89" s="278">
        <f t="shared" si="61"/>
        <v>21699.271591891047</v>
      </c>
      <c r="V89" s="278">
        <f t="shared" si="62"/>
        <v>16002.412678385728</v>
      </c>
      <c r="W89" s="278">
        <f t="shared" si="63"/>
        <v>7681.1580856251494</v>
      </c>
      <c r="X89" s="278">
        <f t="shared" si="64"/>
        <v>960.14476070314367</v>
      </c>
      <c r="Y89" s="278">
        <f t="shared" si="65"/>
        <v>1920.2895214062873</v>
      </c>
      <c r="Z89" s="279">
        <f t="shared" si="66"/>
        <v>139220.99030195584</v>
      </c>
      <c r="AA89" s="278">
        <f t="shared" si="67"/>
        <v>529005.37779787532</v>
      </c>
      <c r="AB89" s="280">
        <f t="shared" si="68"/>
        <v>519824.34364721971</v>
      </c>
      <c r="AC89" s="281">
        <f t="shared" si="69"/>
        <v>25700.500398143162</v>
      </c>
      <c r="AD89" s="281">
        <f t="shared" si="70"/>
        <v>18953.171385061327</v>
      </c>
      <c r="AE89" s="281">
        <f t="shared" si="71"/>
        <v>9097.5222648294366</v>
      </c>
      <c r="AF89" s="281">
        <f t="shared" si="72"/>
        <v>1137.1902831036796</v>
      </c>
      <c r="AG89" s="281">
        <f t="shared" si="73"/>
        <v>2274.3805662073592</v>
      </c>
      <c r="AH89" s="281">
        <f t="shared" si="74"/>
        <v>229333.37375924207</v>
      </c>
      <c r="AI89" s="282">
        <f t="shared" si="75"/>
        <v>626551.12016731664</v>
      </c>
      <c r="AJ89" s="283">
        <f t="shared" si="76"/>
        <v>615708.41113476339</v>
      </c>
      <c r="AK89" s="284">
        <f t="shared" si="77"/>
        <v>30037.806478673574</v>
      </c>
      <c r="AL89" s="284">
        <f t="shared" si="78"/>
        <v>22151.774689287296</v>
      </c>
      <c r="AM89" s="284">
        <f t="shared" si="79"/>
        <v>10632.851850857902</v>
      </c>
      <c r="AN89" s="284">
        <f t="shared" si="80"/>
        <v>1329.1064813572377</v>
      </c>
      <c r="AO89" s="284">
        <f t="shared" si="81"/>
        <v>2658.2129627144755</v>
      </c>
      <c r="AP89" s="284">
        <f t="shared" si="82"/>
        <v>326960.19441388047</v>
      </c>
      <c r="AQ89" s="284">
        <f t="shared" si="83"/>
        <v>732290.07237313373</v>
      </c>
      <c r="AR89" s="285">
        <f t="shared" si="84"/>
        <v>719591.69985246775</v>
      </c>
      <c r="AS89" s="277">
        <f t="shared" si="85"/>
        <v>306191.00545456872</v>
      </c>
      <c r="AT89" s="108"/>
      <c r="AU89" s="108"/>
      <c r="AV89" s="108"/>
      <c r="AW89" s="108"/>
      <c r="AX89" s="108"/>
      <c r="AY89" s="108"/>
    </row>
    <row r="90" spans="1:51">
      <c r="A90" s="472">
        <v>9853</v>
      </c>
      <c r="B90" s="472" t="s">
        <v>1203</v>
      </c>
      <c r="C90" s="472" t="s">
        <v>1204</v>
      </c>
      <c r="D90" s="472">
        <v>126315</v>
      </c>
      <c r="E90" s="242">
        <f t="shared" si="45"/>
        <v>154042.68292682926</v>
      </c>
      <c r="F90" s="222">
        <f t="shared" si="46"/>
        <v>6842.0900069000609</v>
      </c>
      <c r="G90" s="222">
        <f t="shared" si="47"/>
        <v>4170.0736286233578</v>
      </c>
      <c r="H90" s="222">
        <f t="shared" si="48"/>
        <v>2001.6353417392118</v>
      </c>
      <c r="I90" s="222">
        <f t="shared" si="49"/>
        <v>250.20441771740147</v>
      </c>
      <c r="J90" s="222">
        <f t="shared" si="50"/>
        <v>500.40883543480294</v>
      </c>
      <c r="K90" s="222">
        <f t="shared" si="51"/>
        <v>166802.94514493432</v>
      </c>
      <c r="L90" s="257">
        <f t="shared" si="52"/>
        <v>163386.81711090333</v>
      </c>
      <c r="M90" s="258">
        <f t="shared" si="53"/>
        <v>8279.1795243068955</v>
      </c>
      <c r="N90" s="259">
        <f t="shared" si="54"/>
        <v>5045.9418344589685</v>
      </c>
      <c r="O90" s="259">
        <f t="shared" si="55"/>
        <v>2422.0520805403048</v>
      </c>
      <c r="P90" s="259">
        <f t="shared" si="56"/>
        <v>302.7565100675381</v>
      </c>
      <c r="Q90" s="259">
        <f t="shared" si="57"/>
        <v>605.5130201350762</v>
      </c>
      <c r="R90" s="259">
        <f t="shared" si="58"/>
        <v>32359.624984385358</v>
      </c>
      <c r="S90" s="259">
        <f t="shared" si="59"/>
        <v>201837.67337835871</v>
      </c>
      <c r="T90" s="260">
        <f t="shared" si="60"/>
        <v>197709.05253619689</v>
      </c>
      <c r="U90" s="278">
        <f t="shared" si="61"/>
        <v>9569.3925175852764</v>
      </c>
      <c r="V90" s="278">
        <f t="shared" si="62"/>
        <v>7057.0741280127404</v>
      </c>
      <c r="W90" s="278">
        <f t="shared" si="63"/>
        <v>3387.3955814461151</v>
      </c>
      <c r="X90" s="278">
        <f t="shared" si="64"/>
        <v>423.42444768076439</v>
      </c>
      <c r="Y90" s="278">
        <f t="shared" si="65"/>
        <v>846.84889536152878</v>
      </c>
      <c r="Z90" s="279">
        <f t="shared" si="66"/>
        <v>61396.544913710837</v>
      </c>
      <c r="AA90" s="278">
        <f t="shared" si="67"/>
        <v>233291.70671116497</v>
      </c>
      <c r="AB90" s="280">
        <f t="shared" si="68"/>
        <v>229242.86483493302</v>
      </c>
      <c r="AC90" s="281">
        <f t="shared" si="69"/>
        <v>11333.93695574993</v>
      </c>
      <c r="AD90" s="281">
        <f t="shared" si="70"/>
        <v>8358.360586836232</v>
      </c>
      <c r="AE90" s="281">
        <f t="shared" si="71"/>
        <v>4012.0130816813912</v>
      </c>
      <c r="AF90" s="281">
        <f t="shared" si="72"/>
        <v>501.5016352101739</v>
      </c>
      <c r="AG90" s="281">
        <f t="shared" si="73"/>
        <v>1003.0032704203478</v>
      </c>
      <c r="AH90" s="281">
        <f t="shared" si="74"/>
        <v>101136.16310071839</v>
      </c>
      <c r="AI90" s="282">
        <f t="shared" si="75"/>
        <v>276309.44088714814</v>
      </c>
      <c r="AJ90" s="283">
        <f t="shared" si="76"/>
        <v>271527.79933539929</v>
      </c>
      <c r="AK90" s="284">
        <f t="shared" si="77"/>
        <v>13246.691684761907</v>
      </c>
      <c r="AL90" s="284">
        <f t="shared" si="78"/>
        <v>9768.9466701783967</v>
      </c>
      <c r="AM90" s="284">
        <f t="shared" si="79"/>
        <v>4689.0944016856311</v>
      </c>
      <c r="AN90" s="284">
        <f t="shared" si="80"/>
        <v>586.13680021070388</v>
      </c>
      <c r="AO90" s="284">
        <f t="shared" si="81"/>
        <v>1172.2736004214078</v>
      </c>
      <c r="AP90" s="284">
        <f t="shared" si="82"/>
        <v>144189.65285183315</v>
      </c>
      <c r="AQ90" s="284">
        <f t="shared" si="83"/>
        <v>322940.3857910214</v>
      </c>
      <c r="AR90" s="285">
        <f t="shared" si="84"/>
        <v>317340.39546553139</v>
      </c>
      <c r="AS90" s="277">
        <f t="shared" si="85"/>
        <v>135030.42736438292</v>
      </c>
      <c r="AT90" s="108"/>
      <c r="AU90" s="108"/>
      <c r="AV90" s="108"/>
      <c r="AW90" s="108"/>
      <c r="AX90" s="108"/>
      <c r="AY90" s="108"/>
    </row>
    <row r="91" spans="1:51">
      <c r="A91" s="472">
        <v>9936</v>
      </c>
      <c r="B91" s="472" t="s">
        <v>1474</v>
      </c>
      <c r="C91" s="472" t="s">
        <v>1475</v>
      </c>
      <c r="D91" s="472">
        <v>41405.93</v>
      </c>
      <c r="E91" s="242">
        <f t="shared" si="45"/>
        <v>50495.036585365851</v>
      </c>
      <c r="F91" s="222">
        <f t="shared" si="46"/>
        <v>2242.8302250675169</v>
      </c>
      <c r="G91" s="222">
        <f t="shared" si="47"/>
        <v>1366.9459427750051</v>
      </c>
      <c r="H91" s="222">
        <f t="shared" si="48"/>
        <v>656.13405253200233</v>
      </c>
      <c r="I91" s="222">
        <f t="shared" si="49"/>
        <v>82.016756566500291</v>
      </c>
      <c r="J91" s="222">
        <f t="shared" si="50"/>
        <v>164.03351313300058</v>
      </c>
      <c r="K91" s="222">
        <f t="shared" si="51"/>
        <v>54677.837711000197</v>
      </c>
      <c r="L91" s="257">
        <f t="shared" si="52"/>
        <v>53558.034376098374</v>
      </c>
      <c r="M91" s="258">
        <f t="shared" si="53"/>
        <v>2713.9067239906949</v>
      </c>
      <c r="N91" s="259">
        <f t="shared" si="54"/>
        <v>1654.0546600299222</v>
      </c>
      <c r="O91" s="259">
        <f t="shared" si="55"/>
        <v>793.94623681436269</v>
      </c>
      <c r="P91" s="259">
        <f t="shared" si="56"/>
        <v>99.243279601795336</v>
      </c>
      <c r="Q91" s="259">
        <f t="shared" si="57"/>
        <v>198.48655920359067</v>
      </c>
      <c r="R91" s="259">
        <f t="shared" si="58"/>
        <v>10607.45253477189</v>
      </c>
      <c r="S91" s="259">
        <f t="shared" si="59"/>
        <v>66162.186401196886</v>
      </c>
      <c r="T91" s="260">
        <f t="shared" si="60"/>
        <v>64808.828640146392</v>
      </c>
      <c r="U91" s="278">
        <f t="shared" si="61"/>
        <v>3136.8372459775933</v>
      </c>
      <c r="V91" s="278">
        <f t="shared" si="62"/>
        <v>2313.301803818284</v>
      </c>
      <c r="W91" s="278">
        <f t="shared" si="63"/>
        <v>1110.3848658327763</v>
      </c>
      <c r="X91" s="278">
        <f t="shared" si="64"/>
        <v>138.79810822909704</v>
      </c>
      <c r="Y91" s="278">
        <f t="shared" si="65"/>
        <v>277.59621645819408</v>
      </c>
      <c r="Z91" s="279">
        <f t="shared" si="66"/>
        <v>20125.725693219072</v>
      </c>
      <c r="AA91" s="278">
        <f t="shared" si="67"/>
        <v>76472.786903083776</v>
      </c>
      <c r="AB91" s="280">
        <f t="shared" si="68"/>
        <v>75145.580606853488</v>
      </c>
      <c r="AC91" s="281">
        <f t="shared" si="69"/>
        <v>3715.2531386944911</v>
      </c>
      <c r="AD91" s="281">
        <f t="shared" si="70"/>
        <v>2739.862196677353</v>
      </c>
      <c r="AE91" s="281">
        <f t="shared" si="71"/>
        <v>1315.1338544051296</v>
      </c>
      <c r="AF91" s="281">
        <f t="shared" si="72"/>
        <v>164.3917318006412</v>
      </c>
      <c r="AG91" s="281">
        <f t="shared" si="73"/>
        <v>328.78346360128239</v>
      </c>
      <c r="AH91" s="281">
        <f t="shared" si="74"/>
        <v>33152.332579795977</v>
      </c>
      <c r="AI91" s="282">
        <f t="shared" si="75"/>
        <v>90573.956914953829</v>
      </c>
      <c r="AJ91" s="283">
        <f t="shared" si="76"/>
        <v>89006.539621862728</v>
      </c>
      <c r="AK91" s="284">
        <f t="shared" si="77"/>
        <v>4342.2522157371141</v>
      </c>
      <c r="AL91" s="284">
        <f t="shared" si="78"/>
        <v>3202.2508965612933</v>
      </c>
      <c r="AM91" s="284">
        <f t="shared" si="79"/>
        <v>1537.0804303494208</v>
      </c>
      <c r="AN91" s="284">
        <f t="shared" si="80"/>
        <v>192.1350537936776</v>
      </c>
      <c r="AO91" s="284">
        <f t="shared" si="81"/>
        <v>384.2701075873552</v>
      </c>
      <c r="AP91" s="284">
        <f t="shared" si="82"/>
        <v>47265.223233244695</v>
      </c>
      <c r="AQ91" s="284">
        <f t="shared" si="83"/>
        <v>105859.53377062127</v>
      </c>
      <c r="AR91" s="285">
        <f t="shared" si="84"/>
        <v>104023.86257228444</v>
      </c>
      <c r="AS91" s="277">
        <f t="shared" si="85"/>
        <v>44262.838327354031</v>
      </c>
      <c r="AT91" s="108"/>
      <c r="AU91" s="108"/>
      <c r="AV91" s="108"/>
      <c r="AW91" s="108"/>
      <c r="AX91" s="108"/>
      <c r="AY91" s="108"/>
    </row>
    <row r="92" spans="1:51">
      <c r="A92" s="472">
        <v>9917</v>
      </c>
      <c r="B92" s="472" t="s">
        <v>1412</v>
      </c>
      <c r="C92" s="472" t="s">
        <v>1413</v>
      </c>
      <c r="D92" s="472">
        <v>20484.82</v>
      </c>
      <c r="E92" s="242">
        <f t="shared" si="45"/>
        <v>24981.487804878048</v>
      </c>
      <c r="F92" s="222">
        <f t="shared" si="46"/>
        <v>1109.5988775295609</v>
      </c>
      <c r="G92" s="222">
        <f t="shared" si="47"/>
        <v>676.27128740922569</v>
      </c>
      <c r="H92" s="222">
        <f t="shared" si="48"/>
        <v>324.6102179564283</v>
      </c>
      <c r="I92" s="222">
        <f t="shared" si="49"/>
        <v>40.576277244553538</v>
      </c>
      <c r="J92" s="222">
        <f t="shared" si="50"/>
        <v>81.152554489107075</v>
      </c>
      <c r="K92" s="222">
        <f t="shared" si="51"/>
        <v>27050.851496369025</v>
      </c>
      <c r="L92" s="257">
        <f t="shared" si="52"/>
        <v>26496.849454853145</v>
      </c>
      <c r="M92" s="258">
        <f t="shared" si="53"/>
        <v>1342.6552848285032</v>
      </c>
      <c r="N92" s="259">
        <f t="shared" si="54"/>
        <v>818.3130286138761</v>
      </c>
      <c r="O92" s="259">
        <f t="shared" si="55"/>
        <v>392.7902537346605</v>
      </c>
      <c r="P92" s="259">
        <f t="shared" si="56"/>
        <v>49.098781716832562</v>
      </c>
      <c r="Q92" s="259">
        <f t="shared" si="57"/>
        <v>98.197563433665124</v>
      </c>
      <c r="R92" s="259">
        <f t="shared" si="58"/>
        <v>5247.8414525007865</v>
      </c>
      <c r="S92" s="259">
        <f t="shared" si="59"/>
        <v>32732.521144555041</v>
      </c>
      <c r="T92" s="260">
        <f t="shared" si="60"/>
        <v>32062.972359375664</v>
      </c>
      <c r="U92" s="278">
        <f t="shared" si="61"/>
        <v>1551.8923582478819</v>
      </c>
      <c r="V92" s="278">
        <f t="shared" si="62"/>
        <v>1144.4633910382609</v>
      </c>
      <c r="W92" s="278">
        <f t="shared" si="63"/>
        <v>549.34242769836521</v>
      </c>
      <c r="X92" s="278">
        <f t="shared" si="64"/>
        <v>68.667803462295652</v>
      </c>
      <c r="Y92" s="278">
        <f t="shared" si="65"/>
        <v>137.3356069245913</v>
      </c>
      <c r="Z92" s="279">
        <f t="shared" si="66"/>
        <v>9956.83150203287</v>
      </c>
      <c r="AA92" s="278">
        <f t="shared" si="67"/>
        <v>37833.500530190446</v>
      </c>
      <c r="AB92" s="280">
        <f t="shared" si="68"/>
        <v>37176.889699781757</v>
      </c>
      <c r="AC92" s="281">
        <f t="shared" si="69"/>
        <v>1838.0529504008653</v>
      </c>
      <c r="AD92" s="281">
        <f t="shared" si="70"/>
        <v>1355.4962761068327</v>
      </c>
      <c r="AE92" s="281">
        <f t="shared" si="71"/>
        <v>650.63821253127969</v>
      </c>
      <c r="AF92" s="281">
        <f t="shared" si="72"/>
        <v>81.329776566409961</v>
      </c>
      <c r="AG92" s="281">
        <f t="shared" si="73"/>
        <v>162.65955313281992</v>
      </c>
      <c r="AH92" s="281">
        <f t="shared" si="74"/>
        <v>16401.504940892675</v>
      </c>
      <c r="AI92" s="282">
        <f t="shared" si="75"/>
        <v>44809.794251465544</v>
      </c>
      <c r="AJ92" s="283">
        <f t="shared" si="76"/>
        <v>44034.343461835684</v>
      </c>
      <c r="AK92" s="284">
        <f t="shared" si="77"/>
        <v>2148.2491767236224</v>
      </c>
      <c r="AL92" s="284">
        <f t="shared" si="78"/>
        <v>1584.2545551059163</v>
      </c>
      <c r="AM92" s="284">
        <f t="shared" si="79"/>
        <v>760.44218645083981</v>
      </c>
      <c r="AN92" s="284">
        <f t="shared" si="80"/>
        <v>95.055273306354977</v>
      </c>
      <c r="AO92" s="284">
        <f t="shared" si="81"/>
        <v>190.11054661270995</v>
      </c>
      <c r="AP92" s="284">
        <f t="shared" si="82"/>
        <v>23383.597233363325</v>
      </c>
      <c r="AQ92" s="284">
        <f t="shared" si="83"/>
        <v>52372.051408460044</v>
      </c>
      <c r="AR92" s="285">
        <f t="shared" si="84"/>
        <v>51463.88694802855</v>
      </c>
      <c r="AS92" s="277">
        <f t="shared" si="85"/>
        <v>21898.222689961276</v>
      </c>
      <c r="AT92" s="108"/>
      <c r="AU92" s="108"/>
      <c r="AV92" s="108"/>
      <c r="AW92" s="108"/>
      <c r="AX92" s="108"/>
      <c r="AY92" s="108"/>
    </row>
    <row r="93" spans="1:51">
      <c r="A93" s="472">
        <v>9878</v>
      </c>
      <c r="B93" s="472" t="s">
        <v>1257</v>
      </c>
      <c r="C93" s="472" t="s">
        <v>1258</v>
      </c>
      <c r="D93" s="472">
        <v>20468.75</v>
      </c>
      <c r="E93" s="242">
        <f t="shared" si="45"/>
        <v>24961.890243902439</v>
      </c>
      <c r="F93" s="222">
        <f t="shared" si="46"/>
        <v>1108.7284156967551</v>
      </c>
      <c r="G93" s="222">
        <f t="shared" si="47"/>
        <v>675.74076385135857</v>
      </c>
      <c r="H93" s="222">
        <f t="shared" si="48"/>
        <v>324.35556664865209</v>
      </c>
      <c r="I93" s="222">
        <f t="shared" si="49"/>
        <v>40.544445831081511</v>
      </c>
      <c r="J93" s="222">
        <f t="shared" si="50"/>
        <v>81.088891662163022</v>
      </c>
      <c r="K93" s="222">
        <f t="shared" si="51"/>
        <v>27029.63055405434</v>
      </c>
      <c r="L93" s="257">
        <f t="shared" si="52"/>
        <v>26476.063117910009</v>
      </c>
      <c r="M93" s="258">
        <f t="shared" si="53"/>
        <v>1341.6019941270379</v>
      </c>
      <c r="N93" s="259">
        <f t="shared" si="54"/>
        <v>817.67107567653886</v>
      </c>
      <c r="O93" s="259">
        <f t="shared" si="55"/>
        <v>392.48211632473863</v>
      </c>
      <c r="P93" s="259">
        <f t="shared" si="56"/>
        <v>49.060264540592328</v>
      </c>
      <c r="Q93" s="259">
        <f t="shared" si="57"/>
        <v>98.120529081184657</v>
      </c>
      <c r="R93" s="259">
        <f t="shared" si="58"/>
        <v>5243.7246083136433</v>
      </c>
      <c r="S93" s="259">
        <f t="shared" si="59"/>
        <v>32706.843027061554</v>
      </c>
      <c r="T93" s="260">
        <f t="shared" si="60"/>
        <v>32037.819491749044</v>
      </c>
      <c r="U93" s="278">
        <f t="shared" si="61"/>
        <v>1550.6749245483404</v>
      </c>
      <c r="V93" s="278">
        <f t="shared" si="62"/>
        <v>1143.5655785754723</v>
      </c>
      <c r="W93" s="278">
        <f t="shared" si="63"/>
        <v>548.91147771622673</v>
      </c>
      <c r="X93" s="278">
        <f t="shared" si="64"/>
        <v>68.613934714528341</v>
      </c>
      <c r="Y93" s="278">
        <f t="shared" si="65"/>
        <v>137.22786942905668</v>
      </c>
      <c r="Z93" s="279">
        <f t="shared" si="66"/>
        <v>9949.0205336066083</v>
      </c>
      <c r="AA93" s="278">
        <f t="shared" si="67"/>
        <v>37803.820779354457</v>
      </c>
      <c r="AB93" s="280">
        <f t="shared" si="68"/>
        <v>37147.725049202672</v>
      </c>
      <c r="AC93" s="281">
        <f t="shared" si="69"/>
        <v>1836.6110284843951</v>
      </c>
      <c r="AD93" s="281">
        <f t="shared" si="70"/>
        <v>1354.4329118616483</v>
      </c>
      <c r="AE93" s="281">
        <f t="shared" si="71"/>
        <v>650.12779769359122</v>
      </c>
      <c r="AF93" s="281">
        <f t="shared" si="72"/>
        <v>81.265974711698902</v>
      </c>
      <c r="AG93" s="281">
        <f t="shared" si="73"/>
        <v>162.5319494233978</v>
      </c>
      <c r="AH93" s="281">
        <f t="shared" si="74"/>
        <v>16388.638233525944</v>
      </c>
      <c r="AI93" s="282">
        <f t="shared" si="75"/>
        <v>44774.641714434656</v>
      </c>
      <c r="AJ93" s="283">
        <f t="shared" si="76"/>
        <v>43999.799253029763</v>
      </c>
      <c r="AK93" s="284">
        <f t="shared" si="77"/>
        <v>2146.5639110356669</v>
      </c>
      <c r="AL93" s="284">
        <f t="shared" si="78"/>
        <v>1583.0117338021143</v>
      </c>
      <c r="AM93" s="284">
        <f t="shared" si="79"/>
        <v>759.84563222501492</v>
      </c>
      <c r="AN93" s="284">
        <f t="shared" si="80"/>
        <v>94.980704028126866</v>
      </c>
      <c r="AO93" s="284">
        <f t="shared" si="81"/>
        <v>189.96140805625373</v>
      </c>
      <c r="AP93" s="284">
        <f t="shared" si="82"/>
        <v>23365.253190919208</v>
      </c>
      <c r="AQ93" s="284">
        <f t="shared" si="83"/>
        <v>52330.966406681466</v>
      </c>
      <c r="AR93" s="285">
        <f t="shared" si="84"/>
        <v>51423.51438613858</v>
      </c>
      <c r="AS93" s="277">
        <f t="shared" si="85"/>
        <v>21881.043899099182</v>
      </c>
      <c r="AT93" s="108"/>
      <c r="AU93" s="108"/>
      <c r="AV93" s="108"/>
      <c r="AW93" s="108"/>
      <c r="AX93" s="108"/>
      <c r="AY93" s="108"/>
    </row>
    <row r="94" spans="1:51">
      <c r="A94" s="472">
        <v>9740</v>
      </c>
      <c r="B94" s="472" t="s">
        <v>237</v>
      </c>
      <c r="C94" s="472" t="s">
        <v>238</v>
      </c>
      <c r="D94" s="472">
        <v>11700</v>
      </c>
      <c r="E94" s="242">
        <f t="shared" si="45"/>
        <v>14268.292682926829</v>
      </c>
      <c r="F94" s="222">
        <f t="shared" si="46"/>
        <v>633.75254784254207</v>
      </c>
      <c r="G94" s="222">
        <f t="shared" si="47"/>
        <v>386.25548394801319</v>
      </c>
      <c r="H94" s="222">
        <f t="shared" si="48"/>
        <v>185.40263229504632</v>
      </c>
      <c r="I94" s="222">
        <f t="shared" si="49"/>
        <v>23.17532903688079</v>
      </c>
      <c r="J94" s="222">
        <f t="shared" si="50"/>
        <v>46.350658073761579</v>
      </c>
      <c r="K94" s="222">
        <f t="shared" si="51"/>
        <v>15450.219357920527</v>
      </c>
      <c r="L94" s="257">
        <f t="shared" si="52"/>
        <v>15133.798521138178</v>
      </c>
      <c r="M94" s="258">
        <f t="shared" si="53"/>
        <v>766.86379633765341</v>
      </c>
      <c r="N94" s="259">
        <f t="shared" si="54"/>
        <v>467.38328356228425</v>
      </c>
      <c r="O94" s="259">
        <f t="shared" si="55"/>
        <v>224.34397610989643</v>
      </c>
      <c r="P94" s="259">
        <f t="shared" si="56"/>
        <v>28.042997013737054</v>
      </c>
      <c r="Q94" s="259">
        <f t="shared" si="57"/>
        <v>56.085994027474108</v>
      </c>
      <c r="R94" s="259">
        <f t="shared" si="58"/>
        <v>2997.3289974849285</v>
      </c>
      <c r="S94" s="259">
        <f t="shared" si="59"/>
        <v>18695.331342491369</v>
      </c>
      <c r="T94" s="260">
        <f t="shared" si="60"/>
        <v>18312.915446886782</v>
      </c>
      <c r="U94" s="278">
        <f t="shared" si="61"/>
        <v>886.37052175709709</v>
      </c>
      <c r="V94" s="278">
        <f t="shared" si="62"/>
        <v>653.66557651703329</v>
      </c>
      <c r="W94" s="278">
        <f t="shared" si="63"/>
        <v>313.75947672817597</v>
      </c>
      <c r="X94" s="278">
        <f t="shared" si="64"/>
        <v>39.219934591021996</v>
      </c>
      <c r="Y94" s="278">
        <f t="shared" si="65"/>
        <v>78.439869182043992</v>
      </c>
      <c r="Z94" s="279">
        <f t="shared" si="66"/>
        <v>5686.8905156981891</v>
      </c>
      <c r="AA94" s="278">
        <f t="shared" si="67"/>
        <v>21608.779388992836</v>
      </c>
      <c r="AB94" s="280">
        <f t="shared" si="68"/>
        <v>21233.753066292335</v>
      </c>
      <c r="AC94" s="281">
        <f t="shared" si="69"/>
        <v>1049.8124718542863</v>
      </c>
      <c r="AD94" s="281">
        <f t="shared" si="70"/>
        <v>774.19798809313147</v>
      </c>
      <c r="AE94" s="281">
        <f t="shared" si="71"/>
        <v>371.61503428470314</v>
      </c>
      <c r="AF94" s="281">
        <f t="shared" si="72"/>
        <v>46.451879285587893</v>
      </c>
      <c r="AG94" s="281">
        <f t="shared" si="73"/>
        <v>92.903758571175786</v>
      </c>
      <c r="AH94" s="281">
        <f t="shared" si="74"/>
        <v>9367.7956559268914</v>
      </c>
      <c r="AI94" s="282">
        <f t="shared" si="75"/>
        <v>25593.3219204341</v>
      </c>
      <c r="AJ94" s="283">
        <f t="shared" si="76"/>
        <v>25150.419603563885</v>
      </c>
      <c r="AK94" s="284">
        <f t="shared" si="77"/>
        <v>1226.9824859416087</v>
      </c>
      <c r="AL94" s="284">
        <f t="shared" si="78"/>
        <v>904.85434066490313</v>
      </c>
      <c r="AM94" s="284">
        <f t="shared" si="79"/>
        <v>434.3300835191535</v>
      </c>
      <c r="AN94" s="284">
        <f t="shared" si="80"/>
        <v>54.291260439894188</v>
      </c>
      <c r="AO94" s="284">
        <f t="shared" si="81"/>
        <v>108.58252087978838</v>
      </c>
      <c r="AP94" s="284">
        <f t="shared" si="82"/>
        <v>13355.65006821397</v>
      </c>
      <c r="AQ94" s="284">
        <f t="shared" si="83"/>
        <v>29912.540187269526</v>
      </c>
      <c r="AR94" s="285">
        <f t="shared" si="84"/>
        <v>29393.837841481349</v>
      </c>
      <c r="AS94" s="277">
        <f t="shared" si="85"/>
        <v>12507.271505072875</v>
      </c>
      <c r="AT94" s="108"/>
      <c r="AU94" s="108"/>
      <c r="AV94" s="108"/>
      <c r="AW94" s="108"/>
      <c r="AX94" s="108"/>
      <c r="AY94" s="108"/>
    </row>
    <row r="95" spans="1:51">
      <c r="A95" s="472">
        <v>9652</v>
      </c>
      <c r="B95" s="472" t="s">
        <v>33</v>
      </c>
      <c r="C95" s="472" t="s">
        <v>34</v>
      </c>
      <c r="D95" s="472">
        <v>211974.01</v>
      </c>
      <c r="E95" s="242">
        <f t="shared" si="45"/>
        <v>258504.89024390242</v>
      </c>
      <c r="F95" s="222">
        <f t="shared" si="46"/>
        <v>11481.971702042778</v>
      </c>
      <c r="G95" s="222">
        <f t="shared" si="47"/>
        <v>6997.9593005941024</v>
      </c>
      <c r="H95" s="222">
        <f t="shared" si="48"/>
        <v>3359.0204642851691</v>
      </c>
      <c r="I95" s="222">
        <f t="shared" si="49"/>
        <v>419.87755803564613</v>
      </c>
      <c r="J95" s="222">
        <f t="shared" si="50"/>
        <v>839.75511607129226</v>
      </c>
      <c r="K95" s="222">
        <f t="shared" si="51"/>
        <v>279918.37202376407</v>
      </c>
      <c r="L95" s="257">
        <f t="shared" si="52"/>
        <v>274185.63752630167</v>
      </c>
      <c r="M95" s="258">
        <f t="shared" si="53"/>
        <v>13893.606327650916</v>
      </c>
      <c r="N95" s="259">
        <f t="shared" si="54"/>
        <v>8467.7870789456811</v>
      </c>
      <c r="O95" s="259">
        <f t="shared" si="55"/>
        <v>4064.5377978939268</v>
      </c>
      <c r="P95" s="259">
        <f t="shared" si="56"/>
        <v>508.06722473674085</v>
      </c>
      <c r="Q95" s="259">
        <f t="shared" si="57"/>
        <v>1016.1344494734817</v>
      </c>
      <c r="R95" s="259">
        <f t="shared" si="58"/>
        <v>54303.918537278645</v>
      </c>
      <c r="S95" s="259">
        <f t="shared" si="59"/>
        <v>338711.48315782723</v>
      </c>
      <c r="T95" s="260">
        <f t="shared" si="60"/>
        <v>331783.08735619939</v>
      </c>
      <c r="U95" s="278">
        <f t="shared" si="61"/>
        <v>16058.761866892661</v>
      </c>
      <c r="V95" s="278">
        <f t="shared" si="62"/>
        <v>11842.744739596357</v>
      </c>
      <c r="W95" s="278">
        <f t="shared" si="63"/>
        <v>5684.5174750062515</v>
      </c>
      <c r="X95" s="278">
        <f t="shared" si="64"/>
        <v>710.56468437578144</v>
      </c>
      <c r="Y95" s="278">
        <f t="shared" si="65"/>
        <v>1421.1293687515629</v>
      </c>
      <c r="Z95" s="279">
        <f t="shared" si="66"/>
        <v>103031.87923448831</v>
      </c>
      <c r="AA95" s="278">
        <f t="shared" si="67"/>
        <v>391495.69387095398</v>
      </c>
      <c r="AB95" s="280">
        <f t="shared" si="68"/>
        <v>384701.17818904121</v>
      </c>
      <c r="AC95" s="281">
        <f t="shared" si="69"/>
        <v>19019.911060424376</v>
      </c>
      <c r="AD95" s="281">
        <f t="shared" si="70"/>
        <v>14026.483082908831</v>
      </c>
      <c r="AE95" s="281">
        <f t="shared" si="71"/>
        <v>6732.7118797962394</v>
      </c>
      <c r="AF95" s="281">
        <f t="shared" si="72"/>
        <v>841.58898497452992</v>
      </c>
      <c r="AG95" s="281">
        <f t="shared" si="73"/>
        <v>1683.1779699490598</v>
      </c>
      <c r="AH95" s="281">
        <f t="shared" si="74"/>
        <v>169720.44530319687</v>
      </c>
      <c r="AI95" s="282">
        <f t="shared" si="75"/>
        <v>463685.39117053989</v>
      </c>
      <c r="AJ95" s="283">
        <f t="shared" si="76"/>
        <v>455661.13645726896</v>
      </c>
      <c r="AK95" s="284">
        <f t="shared" si="77"/>
        <v>22229.777585026615</v>
      </c>
      <c r="AL95" s="284">
        <f t="shared" si="78"/>
        <v>16393.641286892784</v>
      </c>
      <c r="AM95" s="284">
        <f t="shared" si="79"/>
        <v>7868.9478177085366</v>
      </c>
      <c r="AN95" s="284">
        <f t="shared" si="80"/>
        <v>983.61847721356708</v>
      </c>
      <c r="AO95" s="284">
        <f t="shared" si="81"/>
        <v>1967.2369544271342</v>
      </c>
      <c r="AP95" s="284">
        <f t="shared" si="82"/>
        <v>241970.14539453751</v>
      </c>
      <c r="AQ95" s="284">
        <f t="shared" si="83"/>
        <v>541938.55493860447</v>
      </c>
      <c r="AR95" s="285">
        <f t="shared" si="84"/>
        <v>532540.9979956022</v>
      </c>
      <c r="AS95" s="277">
        <f t="shared" si="85"/>
        <v>226599.70043496008</v>
      </c>
      <c r="AT95" s="108"/>
      <c r="AU95" s="108"/>
      <c r="AV95" s="108"/>
      <c r="AW95" s="108"/>
      <c r="AX95" s="108"/>
      <c r="AY95" s="108"/>
    </row>
    <row r="96" spans="1:51">
      <c r="A96" s="472">
        <v>6880</v>
      </c>
      <c r="B96" s="472" t="s">
        <v>324</v>
      </c>
      <c r="C96" s="472" t="s">
        <v>325</v>
      </c>
      <c r="D96" s="472">
        <v>2360</v>
      </c>
      <c r="E96" s="242">
        <f t="shared" si="45"/>
        <v>2878.0487804878048</v>
      </c>
      <c r="F96" s="222">
        <f t="shared" si="46"/>
        <v>127.83384725712816</v>
      </c>
      <c r="G96" s="222">
        <f t="shared" si="47"/>
        <v>77.911362574129157</v>
      </c>
      <c r="H96" s="222">
        <f t="shared" si="48"/>
        <v>37.397454035581994</v>
      </c>
      <c r="I96" s="222">
        <f t="shared" si="49"/>
        <v>4.6746817544477492</v>
      </c>
      <c r="J96" s="222">
        <f t="shared" si="50"/>
        <v>9.3493635088954985</v>
      </c>
      <c r="K96" s="222">
        <f t="shared" si="51"/>
        <v>3116.4545029651663</v>
      </c>
      <c r="L96" s="257">
        <f t="shared" si="52"/>
        <v>3052.6294452894103</v>
      </c>
      <c r="M96" s="258">
        <f t="shared" si="53"/>
        <v>154.68363755186854</v>
      </c>
      <c r="N96" s="259">
        <f t="shared" si="54"/>
        <v>94.275602496323984</v>
      </c>
      <c r="O96" s="259">
        <f t="shared" si="55"/>
        <v>45.252289198235516</v>
      </c>
      <c r="P96" s="259">
        <f t="shared" si="56"/>
        <v>5.6565361497794395</v>
      </c>
      <c r="Q96" s="259">
        <f t="shared" si="57"/>
        <v>11.313072299558879</v>
      </c>
      <c r="R96" s="259">
        <f t="shared" si="58"/>
        <v>604.58943880892571</v>
      </c>
      <c r="S96" s="259">
        <f t="shared" si="59"/>
        <v>3771.0240998529594</v>
      </c>
      <c r="T96" s="260">
        <f t="shared" si="60"/>
        <v>3693.8872183463936</v>
      </c>
      <c r="U96" s="278">
        <f t="shared" si="61"/>
        <v>178.78926763647431</v>
      </c>
      <c r="V96" s="278">
        <f t="shared" si="62"/>
        <v>131.85049235728192</v>
      </c>
      <c r="W96" s="278">
        <f t="shared" si="63"/>
        <v>63.288236331495327</v>
      </c>
      <c r="X96" s="278">
        <f t="shared" si="64"/>
        <v>7.9110295414369158</v>
      </c>
      <c r="Y96" s="278">
        <f t="shared" si="65"/>
        <v>15.822059082873832</v>
      </c>
      <c r="Z96" s="279">
        <f t="shared" si="66"/>
        <v>1147.0992835083528</v>
      </c>
      <c r="AA96" s="278">
        <f t="shared" si="67"/>
        <v>4358.6939622241962</v>
      </c>
      <c r="AB96" s="280">
        <f t="shared" si="68"/>
        <v>4283.0476270470008</v>
      </c>
      <c r="AC96" s="281">
        <f t="shared" si="69"/>
        <v>211.75704560479622</v>
      </c>
      <c r="AD96" s="281">
        <f t="shared" si="70"/>
        <v>156.16301298288806</v>
      </c>
      <c r="AE96" s="281">
        <f t="shared" si="71"/>
        <v>74.958246231786262</v>
      </c>
      <c r="AF96" s="281">
        <f t="shared" si="72"/>
        <v>9.3697807789732828</v>
      </c>
      <c r="AG96" s="281">
        <f t="shared" si="73"/>
        <v>18.739561557946566</v>
      </c>
      <c r="AH96" s="281">
        <f t="shared" si="74"/>
        <v>1889.5724570929456</v>
      </c>
      <c r="AI96" s="282">
        <f t="shared" si="75"/>
        <v>5162.413652326878</v>
      </c>
      <c r="AJ96" s="283">
        <f t="shared" si="76"/>
        <v>5073.0760909752789</v>
      </c>
      <c r="AK96" s="284">
        <f t="shared" si="77"/>
        <v>247.49390314719628</v>
      </c>
      <c r="AL96" s="284">
        <f t="shared" si="78"/>
        <v>182.51762768967276</v>
      </c>
      <c r="AM96" s="284">
        <f t="shared" si="79"/>
        <v>87.608461291042929</v>
      </c>
      <c r="AN96" s="284">
        <f t="shared" si="80"/>
        <v>10.951057661380366</v>
      </c>
      <c r="AO96" s="284">
        <f t="shared" si="81"/>
        <v>21.902115322760732</v>
      </c>
      <c r="AP96" s="284">
        <f t="shared" si="82"/>
        <v>2693.9601846995702</v>
      </c>
      <c r="AQ96" s="284">
        <f t="shared" si="83"/>
        <v>6033.6405847825708</v>
      </c>
      <c r="AR96" s="285">
        <f t="shared" si="84"/>
        <v>5929.0134449483749</v>
      </c>
      <c r="AS96" s="277">
        <f t="shared" si="85"/>
        <v>2522.8342523052979</v>
      </c>
      <c r="AT96" s="108"/>
      <c r="AU96" s="108"/>
      <c r="AV96" s="108"/>
      <c r="AW96" s="108"/>
      <c r="AX96" s="108"/>
      <c r="AY96" s="108"/>
    </row>
    <row r="97" spans="1:51">
      <c r="A97" s="472">
        <v>9935</v>
      </c>
      <c r="B97" s="472" t="s">
        <v>1378</v>
      </c>
      <c r="C97" s="472" t="s">
        <v>1379</v>
      </c>
      <c r="D97" s="472">
        <v>117680.82</v>
      </c>
      <c r="E97" s="242">
        <f t="shared" si="45"/>
        <v>143513.19512195123</v>
      </c>
      <c r="F97" s="222">
        <f t="shared" si="46"/>
        <v>6374.4033766837256</v>
      </c>
      <c r="G97" s="222">
        <f t="shared" si="47"/>
        <v>3885.0309470511997</v>
      </c>
      <c r="H97" s="222">
        <f t="shared" si="48"/>
        <v>1864.8148545845759</v>
      </c>
      <c r="I97" s="222">
        <f t="shared" si="49"/>
        <v>233.10185682307198</v>
      </c>
      <c r="J97" s="222">
        <f t="shared" si="50"/>
        <v>466.20371364614397</v>
      </c>
      <c r="K97" s="222">
        <f t="shared" si="51"/>
        <v>155401.23788204798</v>
      </c>
      <c r="L97" s="257">
        <f t="shared" si="52"/>
        <v>152218.61706686567</v>
      </c>
      <c r="M97" s="258">
        <f t="shared" si="53"/>
        <v>7713.2615710536802</v>
      </c>
      <c r="N97" s="259">
        <f t="shared" si="54"/>
        <v>4701.029749051464</v>
      </c>
      <c r="O97" s="259">
        <f t="shared" si="55"/>
        <v>2256.4942795447027</v>
      </c>
      <c r="P97" s="259">
        <f t="shared" si="56"/>
        <v>282.06178494308784</v>
      </c>
      <c r="Q97" s="259">
        <f t="shared" si="57"/>
        <v>564.12356988617569</v>
      </c>
      <c r="R97" s="259">
        <f t="shared" si="58"/>
        <v>30147.703780667038</v>
      </c>
      <c r="S97" s="259">
        <f t="shared" si="59"/>
        <v>188041.18996205856</v>
      </c>
      <c r="T97" s="260">
        <f t="shared" si="60"/>
        <v>184194.77832310283</v>
      </c>
      <c r="U97" s="278">
        <f t="shared" si="61"/>
        <v>8915.2828909575255</v>
      </c>
      <c r="V97" s="278">
        <f t="shared" si="62"/>
        <v>6574.6923974613019</v>
      </c>
      <c r="W97" s="278">
        <f t="shared" si="63"/>
        <v>3155.8523507814248</v>
      </c>
      <c r="X97" s="278">
        <f t="shared" si="64"/>
        <v>394.4815438476781</v>
      </c>
      <c r="Y97" s="278">
        <f t="shared" si="65"/>
        <v>788.96308769535619</v>
      </c>
      <c r="Z97" s="279">
        <f t="shared" si="66"/>
        <v>57199.823857913325</v>
      </c>
      <c r="AA97" s="278">
        <f t="shared" si="67"/>
        <v>217345.20322186121</v>
      </c>
      <c r="AB97" s="280">
        <f t="shared" si="68"/>
        <v>213573.11730929886</v>
      </c>
      <c r="AC97" s="281">
        <f t="shared" si="69"/>
        <v>10559.213037097381</v>
      </c>
      <c r="AD97" s="281">
        <f t="shared" si="70"/>
        <v>7787.0302633461506</v>
      </c>
      <c r="AE97" s="281">
        <f t="shared" si="71"/>
        <v>3737.7745264061523</v>
      </c>
      <c r="AF97" s="281">
        <f t="shared" si="72"/>
        <v>467.22181580076904</v>
      </c>
      <c r="AG97" s="281">
        <f t="shared" si="73"/>
        <v>934.44363160153807</v>
      </c>
      <c r="AH97" s="281">
        <f t="shared" si="74"/>
        <v>94223.066186488417</v>
      </c>
      <c r="AI97" s="282">
        <f t="shared" si="75"/>
        <v>257422.48804450085</v>
      </c>
      <c r="AJ97" s="283">
        <f t="shared" si="76"/>
        <v>252967.69250354473</v>
      </c>
      <c r="AK97" s="284">
        <f t="shared" si="77"/>
        <v>12341.222655662135</v>
      </c>
      <c r="AL97" s="284">
        <f t="shared" si="78"/>
        <v>9101.196648718389</v>
      </c>
      <c r="AM97" s="284">
        <f t="shared" si="79"/>
        <v>4368.5743913848264</v>
      </c>
      <c r="AN97" s="284">
        <f t="shared" si="80"/>
        <v>546.0717989231033</v>
      </c>
      <c r="AO97" s="284">
        <f t="shared" si="81"/>
        <v>1092.1435978462066</v>
      </c>
      <c r="AP97" s="284">
        <f t="shared" si="82"/>
        <v>134333.66253508342</v>
      </c>
      <c r="AQ97" s="284">
        <f t="shared" si="83"/>
        <v>300866.00491631037</v>
      </c>
      <c r="AR97" s="285">
        <f t="shared" si="84"/>
        <v>295648.7983019278</v>
      </c>
      <c r="AS97" s="277">
        <f t="shared" si="85"/>
        <v>125800.50997261626</v>
      </c>
      <c r="AT97" s="108"/>
      <c r="AU97" s="108"/>
      <c r="AV97" s="108"/>
      <c r="AW97" s="108"/>
      <c r="AX97" s="108"/>
      <c r="AY97" s="108"/>
    </row>
    <row r="98" spans="1:51">
      <c r="A98" s="472">
        <v>9914</v>
      </c>
      <c r="B98" s="472" t="s">
        <v>1398</v>
      </c>
      <c r="C98" s="472" t="s">
        <v>1399</v>
      </c>
      <c r="D98" s="472">
        <v>26150.959999999999</v>
      </c>
      <c r="E98" s="242">
        <f t="shared" si="45"/>
        <v>31891.414634146338</v>
      </c>
      <c r="F98" s="222">
        <f t="shared" si="46"/>
        <v>1416.5160280793507</v>
      </c>
      <c r="G98" s="222">
        <f t="shared" si="47"/>
        <v>863.32920602607976</v>
      </c>
      <c r="H98" s="222">
        <f t="shared" si="48"/>
        <v>414.39801889251828</v>
      </c>
      <c r="I98" s="222">
        <f t="shared" si="49"/>
        <v>51.799752361564785</v>
      </c>
      <c r="J98" s="222">
        <f t="shared" si="50"/>
        <v>103.59950472312957</v>
      </c>
      <c r="K98" s="222">
        <f t="shared" si="51"/>
        <v>34533.168241043189</v>
      </c>
      <c r="L98" s="257">
        <f t="shared" si="52"/>
        <v>33825.928185841338</v>
      </c>
      <c r="M98" s="258">
        <f t="shared" si="53"/>
        <v>1714.036278929412</v>
      </c>
      <c r="N98" s="259">
        <f t="shared" si="54"/>
        <v>1044.6599618039274</v>
      </c>
      <c r="O98" s="259">
        <f t="shared" si="55"/>
        <v>501.43678166588518</v>
      </c>
      <c r="P98" s="259">
        <f t="shared" si="56"/>
        <v>62.679597708235647</v>
      </c>
      <c r="Q98" s="259">
        <f t="shared" si="57"/>
        <v>125.35919541647129</v>
      </c>
      <c r="R98" s="259">
        <f t="shared" si="58"/>
        <v>6699.4043350485863</v>
      </c>
      <c r="S98" s="259">
        <f t="shared" si="59"/>
        <v>41786.398472157096</v>
      </c>
      <c r="T98" s="260">
        <f t="shared" si="60"/>
        <v>40931.65122520669</v>
      </c>
      <c r="U98" s="278">
        <f t="shared" si="61"/>
        <v>1981.1487230469213</v>
      </c>
      <c r="V98" s="278">
        <f t="shared" si="62"/>
        <v>1461.0241320405023</v>
      </c>
      <c r="W98" s="278">
        <f t="shared" si="63"/>
        <v>701.29158337944114</v>
      </c>
      <c r="X98" s="278">
        <f t="shared" si="64"/>
        <v>87.661447922430142</v>
      </c>
      <c r="Y98" s="278">
        <f t="shared" si="65"/>
        <v>175.32289584486028</v>
      </c>
      <c r="Z98" s="279">
        <f t="shared" si="66"/>
        <v>12710.909948752371</v>
      </c>
      <c r="AA98" s="278">
        <f t="shared" si="67"/>
        <v>48298.318414562062</v>
      </c>
      <c r="AB98" s="280">
        <f t="shared" si="68"/>
        <v>47460.087785169933</v>
      </c>
      <c r="AC98" s="281">
        <f t="shared" si="69"/>
        <v>2346.4618768344071</v>
      </c>
      <c r="AD98" s="281">
        <f t="shared" si="70"/>
        <v>1730.4291127097399</v>
      </c>
      <c r="AE98" s="281">
        <f t="shared" si="71"/>
        <v>830.6059741006751</v>
      </c>
      <c r="AF98" s="281">
        <f t="shared" si="72"/>
        <v>103.82574676258439</v>
      </c>
      <c r="AG98" s="281">
        <f t="shared" si="73"/>
        <v>207.65149352516877</v>
      </c>
      <c r="AH98" s="281">
        <f t="shared" si="74"/>
        <v>20938.192263787852</v>
      </c>
      <c r="AI98" s="282">
        <f t="shared" si="75"/>
        <v>57204.268188751732</v>
      </c>
      <c r="AJ98" s="283">
        <f t="shared" si="76"/>
        <v>56214.32624239444</v>
      </c>
      <c r="AK98" s="284">
        <f t="shared" si="77"/>
        <v>2742.4589667144933</v>
      </c>
      <c r="AL98" s="284">
        <f t="shared" si="78"/>
        <v>2022.4623648336969</v>
      </c>
      <c r="AM98" s="284">
        <f t="shared" si="79"/>
        <v>970.78193512017458</v>
      </c>
      <c r="AN98" s="284">
        <f t="shared" si="80"/>
        <v>121.34774189002182</v>
      </c>
      <c r="AO98" s="284">
        <f t="shared" si="81"/>
        <v>242.69548378004365</v>
      </c>
      <c r="AP98" s="284">
        <f t="shared" si="82"/>
        <v>29851.54450494537</v>
      </c>
      <c r="AQ98" s="284">
        <f t="shared" si="83"/>
        <v>66858.259994502383</v>
      </c>
      <c r="AR98" s="285">
        <f t="shared" si="84"/>
        <v>65698.895524706415</v>
      </c>
      <c r="AS98" s="277">
        <f t="shared" si="85"/>
        <v>27955.312550282099</v>
      </c>
      <c r="AT98" s="108"/>
      <c r="AU98" s="108"/>
      <c r="AV98" s="108"/>
      <c r="AW98" s="108"/>
      <c r="AX98" s="108"/>
      <c r="AY98" s="108"/>
    </row>
    <row r="99" spans="1:51">
      <c r="A99" s="472">
        <v>9915</v>
      </c>
      <c r="B99" s="472" t="s">
        <v>1400</v>
      </c>
      <c r="C99" s="472" t="s">
        <v>1401</v>
      </c>
      <c r="D99" s="472">
        <v>26150.959999999999</v>
      </c>
      <c r="E99" s="242">
        <f t="shared" si="45"/>
        <v>31891.414634146338</v>
      </c>
      <c r="F99" s="222">
        <f t="shared" si="46"/>
        <v>1416.5160280793507</v>
      </c>
      <c r="G99" s="222">
        <f t="shared" si="47"/>
        <v>863.32920602607976</v>
      </c>
      <c r="H99" s="222">
        <f t="shared" si="48"/>
        <v>414.39801889251828</v>
      </c>
      <c r="I99" s="222">
        <f t="shared" si="49"/>
        <v>51.799752361564785</v>
      </c>
      <c r="J99" s="222">
        <f t="shared" si="50"/>
        <v>103.59950472312957</v>
      </c>
      <c r="K99" s="222">
        <f t="shared" si="51"/>
        <v>34533.168241043189</v>
      </c>
      <c r="L99" s="257">
        <f t="shared" si="52"/>
        <v>33825.928185841338</v>
      </c>
      <c r="M99" s="258">
        <f t="shared" si="53"/>
        <v>1714.036278929412</v>
      </c>
      <c r="N99" s="259">
        <f t="shared" si="54"/>
        <v>1044.6599618039274</v>
      </c>
      <c r="O99" s="259">
        <f t="shared" si="55"/>
        <v>501.43678166588518</v>
      </c>
      <c r="P99" s="259">
        <f t="shared" si="56"/>
        <v>62.679597708235647</v>
      </c>
      <c r="Q99" s="259">
        <f t="shared" si="57"/>
        <v>125.35919541647129</v>
      </c>
      <c r="R99" s="259">
        <f t="shared" si="58"/>
        <v>6699.4043350485863</v>
      </c>
      <c r="S99" s="259">
        <f t="shared" si="59"/>
        <v>41786.398472157096</v>
      </c>
      <c r="T99" s="260">
        <f t="shared" si="60"/>
        <v>40931.65122520669</v>
      </c>
      <c r="U99" s="278">
        <f t="shared" si="61"/>
        <v>1981.1487230469213</v>
      </c>
      <c r="V99" s="278">
        <f t="shared" si="62"/>
        <v>1461.0241320405023</v>
      </c>
      <c r="W99" s="278">
        <f t="shared" si="63"/>
        <v>701.29158337944114</v>
      </c>
      <c r="X99" s="278">
        <f t="shared" si="64"/>
        <v>87.661447922430142</v>
      </c>
      <c r="Y99" s="278">
        <f t="shared" si="65"/>
        <v>175.32289584486028</v>
      </c>
      <c r="Z99" s="279">
        <f t="shared" si="66"/>
        <v>12710.909948752371</v>
      </c>
      <c r="AA99" s="278">
        <f t="shared" si="67"/>
        <v>48298.318414562062</v>
      </c>
      <c r="AB99" s="280">
        <f t="shared" si="68"/>
        <v>47460.087785169933</v>
      </c>
      <c r="AC99" s="281">
        <f t="shared" si="69"/>
        <v>2346.4618768344071</v>
      </c>
      <c r="AD99" s="281">
        <f t="shared" si="70"/>
        <v>1730.4291127097399</v>
      </c>
      <c r="AE99" s="281">
        <f t="shared" si="71"/>
        <v>830.6059741006751</v>
      </c>
      <c r="AF99" s="281">
        <f t="shared" si="72"/>
        <v>103.82574676258439</v>
      </c>
      <c r="AG99" s="281">
        <f t="shared" si="73"/>
        <v>207.65149352516877</v>
      </c>
      <c r="AH99" s="281">
        <f t="shared" si="74"/>
        <v>20938.192263787852</v>
      </c>
      <c r="AI99" s="282">
        <f t="shared" si="75"/>
        <v>57204.268188751732</v>
      </c>
      <c r="AJ99" s="283">
        <f t="shared" si="76"/>
        <v>56214.32624239444</v>
      </c>
      <c r="AK99" s="284">
        <f t="shared" si="77"/>
        <v>2742.4589667144933</v>
      </c>
      <c r="AL99" s="284">
        <f t="shared" si="78"/>
        <v>2022.4623648336969</v>
      </c>
      <c r="AM99" s="284">
        <f t="shared" si="79"/>
        <v>970.78193512017458</v>
      </c>
      <c r="AN99" s="284">
        <f t="shared" si="80"/>
        <v>121.34774189002182</v>
      </c>
      <c r="AO99" s="284">
        <f t="shared" si="81"/>
        <v>242.69548378004365</v>
      </c>
      <c r="AP99" s="284">
        <f t="shared" si="82"/>
        <v>29851.54450494537</v>
      </c>
      <c r="AQ99" s="284">
        <f t="shared" si="83"/>
        <v>66858.259994502383</v>
      </c>
      <c r="AR99" s="285">
        <f t="shared" si="84"/>
        <v>65698.895524706415</v>
      </c>
      <c r="AS99" s="277">
        <f t="shared" si="85"/>
        <v>27955.312550282099</v>
      </c>
      <c r="AT99" s="108"/>
      <c r="AU99" s="108"/>
      <c r="AV99" s="108"/>
      <c r="AW99" s="108"/>
      <c r="AX99" s="108"/>
      <c r="AY99" s="108"/>
    </row>
    <row r="100" spans="1:51">
      <c r="A100" s="472">
        <v>9385</v>
      </c>
      <c r="B100" s="472" t="s">
        <v>219</v>
      </c>
      <c r="C100" s="472" t="s">
        <v>220</v>
      </c>
      <c r="D100" s="472">
        <v>28316.63</v>
      </c>
      <c r="E100" s="242">
        <f t="shared" si="45"/>
        <v>34532.475609756097</v>
      </c>
      <c r="F100" s="222">
        <f t="shared" si="46"/>
        <v>1533.8236246850051</v>
      </c>
      <c r="G100" s="222">
        <f t="shared" si="47"/>
        <v>934.82509610485704</v>
      </c>
      <c r="H100" s="222">
        <f t="shared" si="48"/>
        <v>448.71604613033139</v>
      </c>
      <c r="I100" s="222">
        <f t="shared" si="49"/>
        <v>56.089505766291424</v>
      </c>
      <c r="J100" s="222">
        <f t="shared" si="50"/>
        <v>112.17901153258285</v>
      </c>
      <c r="K100" s="222">
        <f t="shared" si="51"/>
        <v>37393.003844194282</v>
      </c>
      <c r="L100" s="257">
        <f t="shared" si="52"/>
        <v>36627.194292104017</v>
      </c>
      <c r="M100" s="258">
        <f t="shared" si="53"/>
        <v>1855.9827676315117</v>
      </c>
      <c r="N100" s="259">
        <f t="shared" si="54"/>
        <v>1131.1726075913064</v>
      </c>
      <c r="O100" s="259">
        <f t="shared" si="55"/>
        <v>542.96285164382698</v>
      </c>
      <c r="P100" s="259">
        <f t="shared" si="56"/>
        <v>67.870356455478372</v>
      </c>
      <c r="Q100" s="259">
        <f t="shared" si="57"/>
        <v>135.74071291095674</v>
      </c>
      <c r="R100" s="259">
        <f t="shared" si="58"/>
        <v>7254.2099324830469</v>
      </c>
      <c r="S100" s="259">
        <f t="shared" si="59"/>
        <v>45246.904303652249</v>
      </c>
      <c r="T100" s="260">
        <f t="shared" si="60"/>
        <v>44321.371874425444</v>
      </c>
      <c r="U100" s="278">
        <f t="shared" si="61"/>
        <v>2145.2159066241597</v>
      </c>
      <c r="V100" s="278">
        <f t="shared" si="62"/>
        <v>1582.017630253805</v>
      </c>
      <c r="W100" s="278">
        <f t="shared" si="63"/>
        <v>759.36846252182647</v>
      </c>
      <c r="X100" s="278">
        <f t="shared" si="64"/>
        <v>94.921057815228309</v>
      </c>
      <c r="Y100" s="278">
        <f t="shared" si="65"/>
        <v>189.84211563045662</v>
      </c>
      <c r="Z100" s="279">
        <f t="shared" si="66"/>
        <v>13763.553383208104</v>
      </c>
      <c r="AA100" s="278">
        <f t="shared" si="67"/>
        <v>52298.103479464633</v>
      </c>
      <c r="AB100" s="280">
        <f t="shared" si="68"/>
        <v>51390.455477740645</v>
      </c>
      <c r="AC100" s="281">
        <f t="shared" si="69"/>
        <v>2540.782165374636</v>
      </c>
      <c r="AD100" s="281">
        <f t="shared" si="70"/>
        <v>1873.7331603057785</v>
      </c>
      <c r="AE100" s="281">
        <f t="shared" si="71"/>
        <v>899.39191694677368</v>
      </c>
      <c r="AF100" s="281">
        <f t="shared" si="72"/>
        <v>112.42398961834671</v>
      </c>
      <c r="AG100" s="281">
        <f t="shared" si="73"/>
        <v>224.84797923669342</v>
      </c>
      <c r="AH100" s="281">
        <f t="shared" si="74"/>
        <v>22672.171239699921</v>
      </c>
      <c r="AI100" s="282">
        <f t="shared" si="75"/>
        <v>61941.592076224086</v>
      </c>
      <c r="AJ100" s="283">
        <f t="shared" si="76"/>
        <v>60869.668911014116</v>
      </c>
      <c r="AK100" s="284">
        <f t="shared" si="77"/>
        <v>2969.5734248622848</v>
      </c>
      <c r="AL100" s="284">
        <f t="shared" si="78"/>
        <v>2189.9509032907704</v>
      </c>
      <c r="AM100" s="284">
        <f t="shared" si="79"/>
        <v>1051.1764335795699</v>
      </c>
      <c r="AN100" s="284">
        <f t="shared" si="80"/>
        <v>131.39705419744624</v>
      </c>
      <c r="AO100" s="284">
        <f t="shared" si="81"/>
        <v>262.79410839489248</v>
      </c>
      <c r="AP100" s="284">
        <f t="shared" si="82"/>
        <v>32323.675332571776</v>
      </c>
      <c r="AQ100" s="284">
        <f t="shared" si="83"/>
        <v>72395.071183165972</v>
      </c>
      <c r="AR100" s="285">
        <f t="shared" si="84"/>
        <v>71139.694909164624</v>
      </c>
      <c r="AS100" s="277">
        <f t="shared" si="85"/>
        <v>30270.408505871088</v>
      </c>
      <c r="AT100" s="108"/>
      <c r="AU100" s="108"/>
      <c r="AV100" s="108"/>
      <c r="AW100" s="108"/>
      <c r="AX100" s="108"/>
      <c r="AY100" s="108"/>
    </row>
    <row r="101" spans="1:51">
      <c r="A101" s="472">
        <v>9902</v>
      </c>
      <c r="B101" s="472" t="s">
        <v>1390</v>
      </c>
      <c r="C101" s="472" t="s">
        <v>1391</v>
      </c>
      <c r="D101" s="472">
        <v>239720.64</v>
      </c>
      <c r="E101" s="242">
        <f t="shared" si="45"/>
        <v>292342.24390243902</v>
      </c>
      <c r="F101" s="222">
        <f t="shared" si="46"/>
        <v>12984.920202602121</v>
      </c>
      <c r="G101" s="222">
        <f t="shared" si="47"/>
        <v>7913.9668218399529</v>
      </c>
      <c r="H101" s="222">
        <f t="shared" si="48"/>
        <v>3798.7040744831775</v>
      </c>
      <c r="I101" s="222">
        <f t="shared" si="49"/>
        <v>474.83800931039718</v>
      </c>
      <c r="J101" s="222">
        <f t="shared" si="50"/>
        <v>949.67601862079437</v>
      </c>
      <c r="K101" s="222">
        <f t="shared" si="51"/>
        <v>316558.67287359812</v>
      </c>
      <c r="L101" s="257">
        <f t="shared" si="52"/>
        <v>310075.5441981451</v>
      </c>
      <c r="M101" s="258">
        <f t="shared" si="53"/>
        <v>15712.229064178799</v>
      </c>
      <c r="N101" s="259">
        <f t="shared" si="54"/>
        <v>9576.1897316967734</v>
      </c>
      <c r="O101" s="259">
        <f t="shared" si="55"/>
        <v>4596.571071214451</v>
      </c>
      <c r="P101" s="259">
        <f t="shared" si="56"/>
        <v>574.57138390180637</v>
      </c>
      <c r="Q101" s="259">
        <f t="shared" si="57"/>
        <v>1149.1427678036127</v>
      </c>
      <c r="R101" s="259">
        <f t="shared" si="58"/>
        <v>61412.104749371407</v>
      </c>
      <c r="S101" s="259">
        <f t="shared" si="59"/>
        <v>383047.58926787094</v>
      </c>
      <c r="T101" s="260">
        <f t="shared" si="60"/>
        <v>375212.29155500728</v>
      </c>
      <c r="U101" s="278">
        <f t="shared" si="61"/>
        <v>18160.795619892757</v>
      </c>
      <c r="V101" s="278">
        <f t="shared" si="62"/>
        <v>13392.917123814717</v>
      </c>
      <c r="W101" s="278">
        <f t="shared" si="63"/>
        <v>6428.6002194310649</v>
      </c>
      <c r="X101" s="278">
        <f t="shared" si="64"/>
        <v>803.57502742888312</v>
      </c>
      <c r="Y101" s="278">
        <f t="shared" si="65"/>
        <v>1607.1500548577662</v>
      </c>
      <c r="Z101" s="279">
        <f t="shared" si="66"/>
        <v>116518.37897718804</v>
      </c>
      <c r="AA101" s="278">
        <f t="shared" si="67"/>
        <v>442741.0619442882</v>
      </c>
      <c r="AB101" s="280">
        <f t="shared" si="68"/>
        <v>435057.16877380863</v>
      </c>
      <c r="AC101" s="281">
        <f t="shared" si="69"/>
        <v>21509.548515631755</v>
      </c>
      <c r="AD101" s="281">
        <f t="shared" si="70"/>
        <v>15862.498905333152</v>
      </c>
      <c r="AE101" s="281">
        <f t="shared" si="71"/>
        <v>7613.9994745599133</v>
      </c>
      <c r="AF101" s="281">
        <f t="shared" si="72"/>
        <v>951.74993431998917</v>
      </c>
      <c r="AG101" s="281">
        <f t="shared" si="73"/>
        <v>1903.4998686399783</v>
      </c>
      <c r="AH101" s="281">
        <f t="shared" si="74"/>
        <v>191936.23675453113</v>
      </c>
      <c r="AI101" s="282">
        <f t="shared" si="75"/>
        <v>524380.12910192239</v>
      </c>
      <c r="AJ101" s="283">
        <f t="shared" si="76"/>
        <v>515305.52851580177</v>
      </c>
      <c r="AK101" s="284">
        <f t="shared" si="77"/>
        <v>25139.574940060978</v>
      </c>
      <c r="AL101" s="284">
        <f t="shared" si="78"/>
        <v>18539.509542817832</v>
      </c>
      <c r="AM101" s="284">
        <f t="shared" si="79"/>
        <v>8898.9645805525597</v>
      </c>
      <c r="AN101" s="284">
        <f t="shared" si="80"/>
        <v>1112.37057256907</v>
      </c>
      <c r="AO101" s="284">
        <f t="shared" si="81"/>
        <v>2224.7411451381399</v>
      </c>
      <c r="AP101" s="284">
        <f t="shared" si="82"/>
        <v>273643.16085199121</v>
      </c>
      <c r="AQ101" s="284">
        <f t="shared" si="83"/>
        <v>612876.34852290351</v>
      </c>
      <c r="AR101" s="285">
        <f t="shared" si="84"/>
        <v>602248.68542018184</v>
      </c>
      <c r="AS101" s="277">
        <f t="shared" si="85"/>
        <v>256260.78032904555</v>
      </c>
      <c r="AT101" s="108"/>
      <c r="AU101" s="108"/>
      <c r="AV101" s="108"/>
      <c r="AW101" s="108"/>
      <c r="AX101" s="108"/>
      <c r="AY101" s="108"/>
    </row>
    <row r="102" spans="1:51">
      <c r="A102" s="472">
        <v>9905</v>
      </c>
      <c r="B102" s="472" t="s">
        <v>1414</v>
      </c>
      <c r="C102" s="472" t="s">
        <v>1415</v>
      </c>
      <c r="D102" s="472">
        <v>73659.31</v>
      </c>
      <c r="E102" s="242">
        <f t="shared" si="45"/>
        <v>89828.426829268283</v>
      </c>
      <c r="F102" s="222">
        <f t="shared" si="46"/>
        <v>3989.8953320362079</v>
      </c>
      <c r="G102" s="222">
        <f t="shared" si="47"/>
        <v>2431.7361052416004</v>
      </c>
      <c r="H102" s="222">
        <f t="shared" si="48"/>
        <v>1167.2333305159682</v>
      </c>
      <c r="I102" s="222">
        <f t="shared" si="49"/>
        <v>145.90416631449602</v>
      </c>
      <c r="J102" s="222">
        <f t="shared" si="50"/>
        <v>291.80833262899205</v>
      </c>
      <c r="K102" s="222">
        <f t="shared" si="51"/>
        <v>97269.444209664012</v>
      </c>
      <c r="L102" s="257">
        <f t="shared" si="52"/>
        <v>95277.36382444945</v>
      </c>
      <c r="M102" s="258">
        <f t="shared" si="53"/>
        <v>4827.9194959155611</v>
      </c>
      <c r="N102" s="259">
        <f t="shared" si="54"/>
        <v>2942.4897583531788</v>
      </c>
      <c r="O102" s="259">
        <f t="shared" si="55"/>
        <v>1412.3950840095258</v>
      </c>
      <c r="P102" s="259">
        <f t="shared" si="56"/>
        <v>176.54938550119073</v>
      </c>
      <c r="Q102" s="259">
        <f t="shared" si="57"/>
        <v>353.09877100238145</v>
      </c>
      <c r="R102" s="259">
        <f t="shared" si="58"/>
        <v>18870.186820318933</v>
      </c>
      <c r="S102" s="259">
        <f t="shared" si="59"/>
        <v>117699.59033412715</v>
      </c>
      <c r="T102" s="260">
        <f t="shared" si="60"/>
        <v>115292.02700051469</v>
      </c>
      <c r="U102" s="278">
        <f t="shared" si="61"/>
        <v>5580.2941057237404</v>
      </c>
      <c r="V102" s="278">
        <f t="shared" si="62"/>
        <v>4115.2611399142625</v>
      </c>
      <c r="W102" s="278">
        <f t="shared" si="63"/>
        <v>1975.3253471588462</v>
      </c>
      <c r="X102" s="278">
        <f t="shared" si="64"/>
        <v>246.91566839485577</v>
      </c>
      <c r="Y102" s="278">
        <f t="shared" si="65"/>
        <v>493.83133678971154</v>
      </c>
      <c r="Z102" s="279">
        <f t="shared" si="66"/>
        <v>35802.771917254082</v>
      </c>
      <c r="AA102" s="278">
        <f t="shared" si="67"/>
        <v>136041.69057567811</v>
      </c>
      <c r="AB102" s="280">
        <f t="shared" si="68"/>
        <v>133680.64953619466</v>
      </c>
      <c r="AC102" s="281">
        <f t="shared" si="69"/>
        <v>6609.270282579585</v>
      </c>
      <c r="AD102" s="281">
        <f t="shared" si="70"/>
        <v>4874.0931287460062</v>
      </c>
      <c r="AE102" s="281">
        <f t="shared" si="71"/>
        <v>2339.5647017980832</v>
      </c>
      <c r="AF102" s="281">
        <f t="shared" si="72"/>
        <v>292.4455877247604</v>
      </c>
      <c r="AG102" s="281">
        <f t="shared" si="73"/>
        <v>584.8911754495208</v>
      </c>
      <c r="AH102" s="281">
        <f t="shared" si="74"/>
        <v>58976.526857826677</v>
      </c>
      <c r="AI102" s="282">
        <f t="shared" si="75"/>
        <v>161127.04557838038</v>
      </c>
      <c r="AJ102" s="283">
        <f t="shared" si="76"/>
        <v>158338.67984692217</v>
      </c>
      <c r="AK102" s="284">
        <f t="shared" si="77"/>
        <v>7724.673786029367</v>
      </c>
      <c r="AL102" s="284">
        <f t="shared" si="78"/>
        <v>5696.6620840924534</v>
      </c>
      <c r="AM102" s="284">
        <f t="shared" si="79"/>
        <v>2734.3978003643774</v>
      </c>
      <c r="AN102" s="284">
        <f t="shared" si="80"/>
        <v>341.79972504554718</v>
      </c>
      <c r="AO102" s="284">
        <f t="shared" si="81"/>
        <v>683.59945009109435</v>
      </c>
      <c r="AP102" s="284">
        <f t="shared" si="82"/>
        <v>84082.732361204602</v>
      </c>
      <c r="AQ102" s="284">
        <f t="shared" si="83"/>
        <v>188319.40773859349</v>
      </c>
      <c r="AR102" s="285">
        <f t="shared" si="84"/>
        <v>185053.83022695774</v>
      </c>
      <c r="AS102" s="277">
        <f t="shared" si="85"/>
        <v>78741.622995412778</v>
      </c>
      <c r="AT102" s="108"/>
      <c r="AU102" s="108"/>
      <c r="AV102" s="108"/>
      <c r="AW102" s="108"/>
      <c r="AX102" s="108"/>
      <c r="AY102" s="108"/>
    </row>
    <row r="103" spans="1:51">
      <c r="A103" s="472">
        <v>2956</v>
      </c>
      <c r="B103" s="472" t="s">
        <v>156</v>
      </c>
      <c r="C103" s="472" t="s">
        <v>157</v>
      </c>
      <c r="D103" s="472">
        <v>435005.99</v>
      </c>
      <c r="E103" s="242">
        <f t="shared" si="45"/>
        <v>530495.10975609755</v>
      </c>
      <c r="F103" s="222">
        <f t="shared" si="46"/>
        <v>23562.91918711687</v>
      </c>
      <c r="G103" s="222">
        <f t="shared" si="47"/>
        <v>14360.978563054239</v>
      </c>
      <c r="H103" s="222">
        <f t="shared" si="48"/>
        <v>6893.2697102660341</v>
      </c>
      <c r="I103" s="222">
        <f t="shared" si="49"/>
        <v>861.65871378325426</v>
      </c>
      <c r="J103" s="222">
        <f t="shared" si="50"/>
        <v>1723.3174275665085</v>
      </c>
      <c r="K103" s="222">
        <f t="shared" si="51"/>
        <v>574439.14252216951</v>
      </c>
      <c r="L103" s="257">
        <f t="shared" si="52"/>
        <v>562674.61608104699</v>
      </c>
      <c r="M103" s="258">
        <f t="shared" si="53"/>
        <v>28511.995292394808</v>
      </c>
      <c r="N103" s="259">
        <f t="shared" si="54"/>
        <v>17377.310083372835</v>
      </c>
      <c r="O103" s="259">
        <f t="shared" si="55"/>
        <v>8341.1088400189601</v>
      </c>
      <c r="P103" s="259">
        <f t="shared" si="56"/>
        <v>1042.63860500237</v>
      </c>
      <c r="Q103" s="259">
        <f t="shared" si="57"/>
        <v>2085.27721000474</v>
      </c>
      <c r="R103" s="259">
        <f t="shared" si="58"/>
        <v>111440.68956466997</v>
      </c>
      <c r="S103" s="259">
        <f t="shared" si="59"/>
        <v>695092.40333491331</v>
      </c>
      <c r="T103" s="260">
        <f t="shared" si="60"/>
        <v>680874.18066318601</v>
      </c>
      <c r="U103" s="278">
        <f t="shared" si="61"/>
        <v>32955.255241347229</v>
      </c>
      <c r="V103" s="278">
        <f t="shared" si="62"/>
        <v>24303.285576214774</v>
      </c>
      <c r="W103" s="278">
        <f t="shared" si="63"/>
        <v>11665.577076583091</v>
      </c>
      <c r="X103" s="278">
        <f t="shared" si="64"/>
        <v>1458.1971345728864</v>
      </c>
      <c r="Y103" s="278">
        <f t="shared" si="65"/>
        <v>2916.3942691457728</v>
      </c>
      <c r="Z103" s="279">
        <f t="shared" si="66"/>
        <v>211438.58451306852</v>
      </c>
      <c r="AA103" s="278">
        <f t="shared" si="67"/>
        <v>803414.3992137115</v>
      </c>
      <c r="AB103" s="280">
        <f t="shared" si="68"/>
        <v>789470.92085624218</v>
      </c>
      <c r="AC103" s="281">
        <f t="shared" si="69"/>
        <v>39032.026806266746</v>
      </c>
      <c r="AD103" s="281">
        <f t="shared" si="70"/>
        <v>28784.680535594944</v>
      </c>
      <c r="AE103" s="281">
        <f t="shared" si="71"/>
        <v>13816.646657085574</v>
      </c>
      <c r="AF103" s="281">
        <f t="shared" si="72"/>
        <v>1727.0808321356967</v>
      </c>
      <c r="AG103" s="281">
        <f t="shared" si="73"/>
        <v>3454.1616642713934</v>
      </c>
      <c r="AH103" s="281">
        <f t="shared" si="74"/>
        <v>348294.63448069885</v>
      </c>
      <c r="AI103" s="282">
        <f t="shared" si="75"/>
        <v>951559.68712710566</v>
      </c>
      <c r="AJ103" s="283">
        <f t="shared" si="76"/>
        <v>935092.57936442015</v>
      </c>
      <c r="AK103" s="284">
        <f t="shared" si="77"/>
        <v>45619.207778606025</v>
      </c>
      <c r="AL103" s="284">
        <f t="shared" si="78"/>
        <v>33642.48361254132</v>
      </c>
      <c r="AM103" s="284">
        <f t="shared" si="79"/>
        <v>16148.392134019832</v>
      </c>
      <c r="AN103" s="284">
        <f t="shared" si="80"/>
        <v>2018.549016752479</v>
      </c>
      <c r="AO103" s="284">
        <f t="shared" si="81"/>
        <v>4037.098033504958</v>
      </c>
      <c r="AP103" s="284">
        <f t="shared" si="82"/>
        <v>496563.05812110985</v>
      </c>
      <c r="AQ103" s="284">
        <f t="shared" si="83"/>
        <v>1112148.2185964072</v>
      </c>
      <c r="AR103" s="285">
        <f t="shared" si="84"/>
        <v>1092862.8658233383</v>
      </c>
      <c r="AS103" s="277">
        <f t="shared" si="85"/>
        <v>465020.34386863391</v>
      </c>
      <c r="AT103" s="108"/>
      <c r="AU103" s="108"/>
      <c r="AV103" s="108"/>
      <c r="AW103" s="108"/>
      <c r="AX103" s="108"/>
      <c r="AY103" s="108"/>
    </row>
    <row r="104" spans="1:51">
      <c r="A104" s="472">
        <v>9072</v>
      </c>
      <c r="B104" s="472" t="s">
        <v>242</v>
      </c>
      <c r="C104" s="472" t="s">
        <v>243</v>
      </c>
      <c r="D104" s="472">
        <v>27168.9</v>
      </c>
      <c r="E104" s="242">
        <f t="shared" si="45"/>
        <v>33132.804878048781</v>
      </c>
      <c r="F104" s="222">
        <f t="shared" si="46"/>
        <v>1471.6546664170294</v>
      </c>
      <c r="G104" s="222">
        <f t="shared" si="47"/>
        <v>896.93475366112625</v>
      </c>
      <c r="H104" s="222">
        <f t="shared" si="48"/>
        <v>430.52868175734056</v>
      </c>
      <c r="I104" s="222">
        <f t="shared" si="49"/>
        <v>53.816085219667571</v>
      </c>
      <c r="J104" s="222">
        <f t="shared" si="50"/>
        <v>107.63217043933514</v>
      </c>
      <c r="K104" s="222">
        <f t="shared" si="51"/>
        <v>35877.390146445046</v>
      </c>
      <c r="L104" s="257">
        <f t="shared" si="52"/>
        <v>35142.620396662489</v>
      </c>
      <c r="M104" s="258">
        <f t="shared" si="53"/>
        <v>1780.7560509673565</v>
      </c>
      <c r="N104" s="259">
        <f t="shared" si="54"/>
        <v>1085.323905365414</v>
      </c>
      <c r="O104" s="259">
        <f t="shared" si="55"/>
        <v>520.95547457539863</v>
      </c>
      <c r="P104" s="259">
        <f t="shared" si="56"/>
        <v>65.119434321924828</v>
      </c>
      <c r="Q104" s="259">
        <f t="shared" si="57"/>
        <v>130.23886864384966</v>
      </c>
      <c r="R104" s="259">
        <f t="shared" si="58"/>
        <v>6960.1822051083991</v>
      </c>
      <c r="S104" s="259">
        <f t="shared" si="59"/>
        <v>43412.956214616555</v>
      </c>
      <c r="T104" s="260">
        <f t="shared" si="60"/>
        <v>42524.937477343788</v>
      </c>
      <c r="U104" s="278">
        <f t="shared" si="61"/>
        <v>2058.265988766359</v>
      </c>
      <c r="V104" s="278">
        <f t="shared" si="62"/>
        <v>1517.8952719515919</v>
      </c>
      <c r="W104" s="278">
        <f t="shared" si="63"/>
        <v>728.58973053676414</v>
      </c>
      <c r="X104" s="278">
        <f t="shared" si="64"/>
        <v>91.073716317095517</v>
      </c>
      <c r="Y104" s="278">
        <f t="shared" si="65"/>
        <v>182.14743263419103</v>
      </c>
      <c r="Z104" s="279">
        <f t="shared" si="66"/>
        <v>13205.688865978851</v>
      </c>
      <c r="AA104" s="278">
        <f t="shared" si="67"/>
        <v>50178.356097573291</v>
      </c>
      <c r="AB104" s="280">
        <f t="shared" si="68"/>
        <v>49307.496895964941</v>
      </c>
      <c r="AC104" s="281">
        <f t="shared" si="69"/>
        <v>2437.7991509881981</v>
      </c>
      <c r="AD104" s="281">
        <f t="shared" si="70"/>
        <v>1797.7869845045709</v>
      </c>
      <c r="AE104" s="281">
        <f t="shared" si="71"/>
        <v>862.93775256219408</v>
      </c>
      <c r="AF104" s="281">
        <f t="shared" si="72"/>
        <v>107.86721907027426</v>
      </c>
      <c r="AG104" s="281">
        <f t="shared" si="73"/>
        <v>215.73443814054852</v>
      </c>
      <c r="AH104" s="281">
        <f t="shared" si="74"/>
        <v>21753.222512505308</v>
      </c>
      <c r="AI104" s="282">
        <f t="shared" si="75"/>
        <v>59430.974694365985</v>
      </c>
      <c r="AJ104" s="283">
        <f t="shared" si="76"/>
        <v>58402.498732245032</v>
      </c>
      <c r="AK104" s="284">
        <f t="shared" si="77"/>
        <v>2849.2106378033309</v>
      </c>
      <c r="AL104" s="284">
        <f t="shared" si="78"/>
        <v>2101.1877859906572</v>
      </c>
      <c r="AM104" s="284">
        <f t="shared" si="79"/>
        <v>1008.5701372755153</v>
      </c>
      <c r="AN104" s="284">
        <f t="shared" si="80"/>
        <v>126.07126715943942</v>
      </c>
      <c r="AO104" s="284">
        <f t="shared" si="81"/>
        <v>252.14253431887883</v>
      </c>
      <c r="AP104" s="284">
        <f t="shared" si="82"/>
        <v>31013.531721222098</v>
      </c>
      <c r="AQ104" s="284">
        <f t="shared" si="83"/>
        <v>69460.753255889489</v>
      </c>
      <c r="AR104" s="285">
        <f t="shared" si="84"/>
        <v>68256.25990866861</v>
      </c>
      <c r="AS104" s="277">
        <f t="shared" si="85"/>
        <v>29043.487931126027</v>
      </c>
      <c r="AT104" s="108"/>
      <c r="AU104" s="108"/>
      <c r="AV104" s="108"/>
      <c r="AW104" s="108"/>
      <c r="AX104" s="108"/>
      <c r="AY104" s="108"/>
    </row>
    <row r="105" spans="1:51">
      <c r="A105" s="472">
        <v>7118</v>
      </c>
      <c r="B105" s="472" t="s">
        <v>335</v>
      </c>
      <c r="C105" s="472" t="s">
        <v>336</v>
      </c>
      <c r="D105" s="472">
        <v>3250</v>
      </c>
      <c r="E105" s="242">
        <f t="shared" si="45"/>
        <v>3963.4146341463411</v>
      </c>
      <c r="F105" s="222">
        <f t="shared" si="46"/>
        <v>176.04237440070614</v>
      </c>
      <c r="G105" s="222">
        <f t="shared" si="47"/>
        <v>107.29318998555921</v>
      </c>
      <c r="H105" s="222">
        <f t="shared" si="48"/>
        <v>51.500731193068418</v>
      </c>
      <c r="I105" s="222">
        <f t="shared" si="49"/>
        <v>6.4375913991335523</v>
      </c>
      <c r="J105" s="222">
        <f t="shared" si="50"/>
        <v>12.875182798267105</v>
      </c>
      <c r="K105" s="222">
        <f t="shared" si="51"/>
        <v>4291.7275994223683</v>
      </c>
      <c r="L105" s="257">
        <f t="shared" si="52"/>
        <v>4203.8329225383832</v>
      </c>
      <c r="M105" s="258">
        <f t="shared" si="53"/>
        <v>213.01772120490369</v>
      </c>
      <c r="N105" s="259">
        <f t="shared" si="54"/>
        <v>129.82868987841226</v>
      </c>
      <c r="O105" s="259">
        <f t="shared" si="55"/>
        <v>62.317771141637884</v>
      </c>
      <c r="P105" s="259">
        <f t="shared" si="56"/>
        <v>7.7897213927047355</v>
      </c>
      <c r="Q105" s="259">
        <f t="shared" si="57"/>
        <v>15.579442785409471</v>
      </c>
      <c r="R105" s="259">
        <f t="shared" si="58"/>
        <v>832.5913881902577</v>
      </c>
      <c r="S105" s="259">
        <f t="shared" si="59"/>
        <v>5193.1475951364901</v>
      </c>
      <c r="T105" s="260">
        <f t="shared" si="60"/>
        <v>5086.9209574685501</v>
      </c>
      <c r="U105" s="278">
        <f t="shared" si="61"/>
        <v>246.21403382141585</v>
      </c>
      <c r="V105" s="278">
        <f t="shared" si="62"/>
        <v>181.57377125473147</v>
      </c>
      <c r="W105" s="278">
        <f t="shared" si="63"/>
        <v>87.155410202271099</v>
      </c>
      <c r="X105" s="278">
        <f t="shared" si="64"/>
        <v>10.894426275283887</v>
      </c>
      <c r="Y105" s="278">
        <f t="shared" si="65"/>
        <v>21.788852550567775</v>
      </c>
      <c r="Z105" s="279">
        <f t="shared" si="66"/>
        <v>1579.6918099161637</v>
      </c>
      <c r="AA105" s="278">
        <f t="shared" si="67"/>
        <v>6002.4387191646765</v>
      </c>
      <c r="AB105" s="280">
        <f t="shared" si="68"/>
        <v>5898.2647406367596</v>
      </c>
      <c r="AC105" s="281">
        <f t="shared" si="69"/>
        <v>291.61457551507948</v>
      </c>
      <c r="AD105" s="281">
        <f t="shared" si="70"/>
        <v>215.05499669253649</v>
      </c>
      <c r="AE105" s="281">
        <f t="shared" si="71"/>
        <v>103.22639841241752</v>
      </c>
      <c r="AF105" s="281">
        <f t="shared" si="72"/>
        <v>12.90329980155219</v>
      </c>
      <c r="AG105" s="281">
        <f t="shared" si="73"/>
        <v>25.806599603104381</v>
      </c>
      <c r="AH105" s="281">
        <f t="shared" si="74"/>
        <v>2602.1654599796916</v>
      </c>
      <c r="AI105" s="282">
        <f t="shared" si="75"/>
        <v>7109.256089009471</v>
      </c>
      <c r="AJ105" s="283">
        <f t="shared" si="76"/>
        <v>6986.2276676566344</v>
      </c>
      <c r="AK105" s="284">
        <f t="shared" si="77"/>
        <v>340.8284683171135</v>
      </c>
      <c r="AL105" s="284">
        <f t="shared" si="78"/>
        <v>251.3484279624731</v>
      </c>
      <c r="AM105" s="284">
        <f t="shared" si="79"/>
        <v>120.64724542198709</v>
      </c>
      <c r="AN105" s="284">
        <f t="shared" si="80"/>
        <v>15.080905677748387</v>
      </c>
      <c r="AO105" s="284">
        <f t="shared" si="81"/>
        <v>30.161811355496774</v>
      </c>
      <c r="AP105" s="284">
        <f t="shared" si="82"/>
        <v>3709.9027967261031</v>
      </c>
      <c r="AQ105" s="284">
        <f t="shared" si="83"/>
        <v>8309.0389409082018</v>
      </c>
      <c r="AR105" s="285">
        <f t="shared" si="84"/>
        <v>8164.9549559670413</v>
      </c>
      <c r="AS105" s="277">
        <f t="shared" si="85"/>
        <v>3474.2420847424655</v>
      </c>
      <c r="AT105" s="108"/>
      <c r="AU105" s="108"/>
      <c r="AV105" s="108"/>
      <c r="AW105" s="108"/>
      <c r="AX105" s="108"/>
      <c r="AY105" s="108"/>
    </row>
    <row r="106" spans="1:51">
      <c r="A106" s="472">
        <v>9303</v>
      </c>
      <c r="B106" s="472" t="s">
        <v>60</v>
      </c>
      <c r="C106" s="472" t="s">
        <v>61</v>
      </c>
      <c r="D106" s="472">
        <v>1716709</v>
      </c>
      <c r="E106" s="242">
        <f t="shared" si="45"/>
        <v>2093547.5609756096</v>
      </c>
      <c r="F106" s="222">
        <f t="shared" si="46"/>
        <v>92988.778004634412</v>
      </c>
      <c r="G106" s="222">
        <f t="shared" si="47"/>
        <v>56674.210734436732</v>
      </c>
      <c r="H106" s="222">
        <f t="shared" si="48"/>
        <v>27203.621152529631</v>
      </c>
      <c r="I106" s="222">
        <f t="shared" si="49"/>
        <v>3400.4526440662039</v>
      </c>
      <c r="J106" s="222">
        <f t="shared" si="50"/>
        <v>6800.9052881324078</v>
      </c>
      <c r="K106" s="222">
        <f t="shared" si="51"/>
        <v>2266968.4293774692</v>
      </c>
      <c r="L106" s="257">
        <f t="shared" si="52"/>
        <v>2220540.8654209059</v>
      </c>
      <c r="M106" s="258">
        <f t="shared" si="53"/>
        <v>112519.82743136893</v>
      </c>
      <c r="N106" s="259">
        <f t="shared" si="54"/>
        <v>68577.870883839772</v>
      </c>
      <c r="O106" s="259">
        <f t="shared" si="55"/>
        <v>32917.378024243088</v>
      </c>
      <c r="P106" s="259">
        <f t="shared" si="56"/>
        <v>4114.6722530303859</v>
      </c>
      <c r="Q106" s="259">
        <f t="shared" si="57"/>
        <v>8229.3445060607719</v>
      </c>
      <c r="R106" s="259">
        <f t="shared" si="58"/>
        <v>439789.88597806438</v>
      </c>
      <c r="S106" s="259">
        <f t="shared" si="59"/>
        <v>2743114.8353535905</v>
      </c>
      <c r="T106" s="260">
        <f t="shared" si="60"/>
        <v>2687003.9969153469</v>
      </c>
      <c r="U106" s="278">
        <f t="shared" si="61"/>
        <v>130054.72239616278</v>
      </c>
      <c r="V106" s="278">
        <f t="shared" si="62"/>
        <v>95910.562239058097</v>
      </c>
      <c r="W106" s="278">
        <f t="shared" si="63"/>
        <v>46037.069874747882</v>
      </c>
      <c r="X106" s="278">
        <f t="shared" si="64"/>
        <v>5754.6337343434852</v>
      </c>
      <c r="Y106" s="278">
        <f t="shared" si="65"/>
        <v>11509.26746868697</v>
      </c>
      <c r="Z106" s="279">
        <f t="shared" si="66"/>
        <v>834421.89147980534</v>
      </c>
      <c r="AA106" s="278">
        <f t="shared" si="67"/>
        <v>3170597.0988118378</v>
      </c>
      <c r="AB106" s="280">
        <f t="shared" si="68"/>
        <v>3115570.5121950125</v>
      </c>
      <c r="AC106" s="281">
        <f t="shared" si="69"/>
        <v>154036.1127132051</v>
      </c>
      <c r="AD106" s="281">
        <f t="shared" si="70"/>
        <v>113595.95332832236</v>
      </c>
      <c r="AE106" s="281">
        <f t="shared" si="71"/>
        <v>54526.057597594729</v>
      </c>
      <c r="AF106" s="281">
        <f t="shared" si="72"/>
        <v>6815.7571996993411</v>
      </c>
      <c r="AG106" s="281">
        <f t="shared" si="73"/>
        <v>13631.514399398682</v>
      </c>
      <c r="AH106" s="281">
        <f t="shared" si="74"/>
        <v>1374511.0352727005</v>
      </c>
      <c r="AI106" s="282">
        <f t="shared" si="75"/>
        <v>3755238.126556111</v>
      </c>
      <c r="AJ106" s="283">
        <f t="shared" si="76"/>
        <v>3690252.2809585086</v>
      </c>
      <c r="AK106" s="284">
        <f t="shared" si="77"/>
        <v>180031.78431267804</v>
      </c>
      <c r="AL106" s="284">
        <f t="shared" si="78"/>
        <v>132766.80259047053</v>
      </c>
      <c r="AM106" s="284">
        <f t="shared" si="79"/>
        <v>63728.065243425859</v>
      </c>
      <c r="AN106" s="284">
        <f t="shared" si="80"/>
        <v>7966.0081554282324</v>
      </c>
      <c r="AO106" s="284">
        <f t="shared" si="81"/>
        <v>15932.016310856465</v>
      </c>
      <c r="AP106" s="284">
        <f t="shared" si="82"/>
        <v>1959638.006235345</v>
      </c>
      <c r="AQ106" s="284">
        <f t="shared" si="83"/>
        <v>4388985.2096023317</v>
      </c>
      <c r="AR106" s="285">
        <f t="shared" si="84"/>
        <v>4312877.4330779146</v>
      </c>
      <c r="AS106" s="277">
        <f t="shared" si="85"/>
        <v>1835157.7400172777</v>
      </c>
      <c r="AT106" s="108"/>
      <c r="AU106" s="108"/>
      <c r="AV106" s="108"/>
      <c r="AW106" s="108"/>
      <c r="AX106" s="108"/>
      <c r="AY106" s="108"/>
    </row>
    <row r="107" spans="1:51">
      <c r="A107" s="472">
        <v>3143</v>
      </c>
      <c r="B107" s="472" t="s">
        <v>305</v>
      </c>
      <c r="C107" s="472" t="s">
        <v>306</v>
      </c>
      <c r="D107" s="472">
        <v>6045</v>
      </c>
      <c r="E107" s="242">
        <f t="shared" si="45"/>
        <v>7371.9512195121943</v>
      </c>
      <c r="F107" s="222">
        <f t="shared" si="46"/>
        <v>327.43881638531337</v>
      </c>
      <c r="G107" s="222">
        <f t="shared" si="47"/>
        <v>199.56533337314013</v>
      </c>
      <c r="H107" s="222">
        <f t="shared" si="48"/>
        <v>95.791360019107259</v>
      </c>
      <c r="I107" s="222">
        <f t="shared" si="49"/>
        <v>11.973920002388407</v>
      </c>
      <c r="J107" s="222">
        <f t="shared" si="50"/>
        <v>23.947840004776815</v>
      </c>
      <c r="K107" s="222">
        <f t="shared" si="51"/>
        <v>7982.6133349256052</v>
      </c>
      <c r="L107" s="257">
        <f t="shared" si="52"/>
        <v>7819.1292359213912</v>
      </c>
      <c r="M107" s="258">
        <f t="shared" si="53"/>
        <v>396.21296144112085</v>
      </c>
      <c r="N107" s="259">
        <f t="shared" si="54"/>
        <v>241.4813631738468</v>
      </c>
      <c r="O107" s="259">
        <f t="shared" si="55"/>
        <v>115.91105432344646</v>
      </c>
      <c r="P107" s="259">
        <f t="shared" si="56"/>
        <v>14.488881790430808</v>
      </c>
      <c r="Q107" s="259">
        <f t="shared" si="57"/>
        <v>28.977763580861616</v>
      </c>
      <c r="R107" s="259">
        <f t="shared" si="58"/>
        <v>1548.6199820338793</v>
      </c>
      <c r="S107" s="259">
        <f t="shared" si="59"/>
        <v>9659.2545269538714</v>
      </c>
      <c r="T107" s="260">
        <f t="shared" si="60"/>
        <v>9461.6729808915024</v>
      </c>
      <c r="U107" s="278">
        <f t="shared" si="61"/>
        <v>457.95810290783351</v>
      </c>
      <c r="V107" s="278">
        <f t="shared" si="62"/>
        <v>337.72721453380052</v>
      </c>
      <c r="W107" s="278">
        <f t="shared" si="63"/>
        <v>162.10906297622424</v>
      </c>
      <c r="X107" s="278">
        <f t="shared" si="64"/>
        <v>20.26363287202803</v>
      </c>
      <c r="Y107" s="278">
        <f t="shared" si="65"/>
        <v>40.527265744056059</v>
      </c>
      <c r="Z107" s="279">
        <f t="shared" si="66"/>
        <v>2938.2267664440647</v>
      </c>
      <c r="AA107" s="278">
        <f t="shared" si="67"/>
        <v>11164.536017646298</v>
      </c>
      <c r="AB107" s="280">
        <f t="shared" si="68"/>
        <v>10970.772417584372</v>
      </c>
      <c r="AC107" s="281">
        <f t="shared" si="69"/>
        <v>542.40311045804788</v>
      </c>
      <c r="AD107" s="281">
        <f t="shared" si="70"/>
        <v>400.00229384811786</v>
      </c>
      <c r="AE107" s="281">
        <f t="shared" si="71"/>
        <v>192.0011010470966</v>
      </c>
      <c r="AF107" s="281">
        <f t="shared" si="72"/>
        <v>24.000137630887075</v>
      </c>
      <c r="AG107" s="281">
        <f t="shared" si="73"/>
        <v>48.000275261774149</v>
      </c>
      <c r="AH107" s="281">
        <f t="shared" si="74"/>
        <v>4840.027755562226</v>
      </c>
      <c r="AI107" s="282">
        <f t="shared" si="75"/>
        <v>13223.216325557616</v>
      </c>
      <c r="AJ107" s="283">
        <f t="shared" si="76"/>
        <v>12994.383461841338</v>
      </c>
      <c r="AK107" s="284">
        <f t="shared" si="77"/>
        <v>633.94095106983116</v>
      </c>
      <c r="AL107" s="284">
        <f t="shared" si="78"/>
        <v>467.50807601019994</v>
      </c>
      <c r="AM107" s="284">
        <f t="shared" si="79"/>
        <v>224.40387648489596</v>
      </c>
      <c r="AN107" s="284">
        <f t="shared" si="80"/>
        <v>28.050484560611995</v>
      </c>
      <c r="AO107" s="284">
        <f t="shared" si="81"/>
        <v>56.10096912122399</v>
      </c>
      <c r="AP107" s="284">
        <f t="shared" si="82"/>
        <v>6900.4192019105512</v>
      </c>
      <c r="AQ107" s="284">
        <f t="shared" si="83"/>
        <v>15454.812430089254</v>
      </c>
      <c r="AR107" s="285">
        <f t="shared" si="84"/>
        <v>15186.816218098696</v>
      </c>
      <c r="AS107" s="277">
        <f t="shared" si="85"/>
        <v>6462.090277620985</v>
      </c>
      <c r="AT107" s="108"/>
      <c r="AU107" s="108"/>
      <c r="AV107" s="108"/>
      <c r="AW107" s="108"/>
      <c r="AX107" s="108"/>
      <c r="AY107" s="108"/>
    </row>
    <row r="108" spans="1:51">
      <c r="A108" s="472">
        <v>9939</v>
      </c>
      <c r="B108" s="472" t="s">
        <v>1419</v>
      </c>
      <c r="C108" s="472" t="s">
        <v>1420</v>
      </c>
      <c r="D108" s="472">
        <v>17433.830000000002</v>
      </c>
      <c r="E108" s="242">
        <f t="shared" si="45"/>
        <v>21260.768292682926</v>
      </c>
      <c r="F108" s="222">
        <f t="shared" si="46"/>
        <v>944.33625479946545</v>
      </c>
      <c r="G108" s="222">
        <f t="shared" si="47"/>
        <v>575.54807211259754</v>
      </c>
      <c r="H108" s="222">
        <f t="shared" si="48"/>
        <v>276.26307461404679</v>
      </c>
      <c r="I108" s="222">
        <f t="shared" si="49"/>
        <v>34.532884326755848</v>
      </c>
      <c r="J108" s="222">
        <f t="shared" si="50"/>
        <v>69.065768653511697</v>
      </c>
      <c r="K108" s="222">
        <f t="shared" si="51"/>
        <v>23021.9228845039</v>
      </c>
      <c r="L108" s="257">
        <f t="shared" si="52"/>
        <v>22550.433390749949</v>
      </c>
      <c r="M108" s="258">
        <f t="shared" si="53"/>
        <v>1142.6814579919035</v>
      </c>
      <c r="N108" s="259">
        <f t="shared" si="54"/>
        <v>696.43424875783387</v>
      </c>
      <c r="O108" s="259">
        <f t="shared" si="55"/>
        <v>334.28843940376026</v>
      </c>
      <c r="P108" s="259">
        <f t="shared" si="56"/>
        <v>41.786054925470033</v>
      </c>
      <c r="Q108" s="259">
        <f t="shared" si="57"/>
        <v>83.572109850940066</v>
      </c>
      <c r="R108" s="259">
        <f t="shared" si="58"/>
        <v>4466.2328372839884</v>
      </c>
      <c r="S108" s="259">
        <f t="shared" si="59"/>
        <v>27857.369950313354</v>
      </c>
      <c r="T108" s="260">
        <f t="shared" si="60"/>
        <v>27287.543137213517</v>
      </c>
      <c r="U108" s="278">
        <f t="shared" si="61"/>
        <v>1320.7549566944047</v>
      </c>
      <c r="V108" s="278">
        <f t="shared" si="62"/>
        <v>974.00808015811549</v>
      </c>
      <c r="W108" s="278">
        <f t="shared" si="63"/>
        <v>467.5238784758954</v>
      </c>
      <c r="X108" s="278">
        <f t="shared" si="64"/>
        <v>58.440484809486925</v>
      </c>
      <c r="Y108" s="278">
        <f t="shared" si="65"/>
        <v>116.88096961897385</v>
      </c>
      <c r="Z108" s="279">
        <f t="shared" si="66"/>
        <v>8473.8702973756044</v>
      </c>
      <c r="AA108" s="278">
        <f t="shared" si="67"/>
        <v>32198.614220102991</v>
      </c>
      <c r="AB108" s="280">
        <f t="shared" si="68"/>
        <v>31639.798394847803</v>
      </c>
      <c r="AC108" s="281">
        <f t="shared" si="69"/>
        <v>1564.2950569390948</v>
      </c>
      <c r="AD108" s="281">
        <f t="shared" si="70"/>
        <v>1153.6099239963826</v>
      </c>
      <c r="AE108" s="281">
        <f t="shared" si="71"/>
        <v>553.73276351826371</v>
      </c>
      <c r="AF108" s="281">
        <f t="shared" si="72"/>
        <v>69.216595439782964</v>
      </c>
      <c r="AG108" s="281">
        <f t="shared" si="73"/>
        <v>138.43319087956593</v>
      </c>
      <c r="AH108" s="281">
        <f t="shared" si="74"/>
        <v>13958.680080356231</v>
      </c>
      <c r="AI108" s="282">
        <f t="shared" si="75"/>
        <v>38135.865256078767</v>
      </c>
      <c r="AJ108" s="283">
        <f t="shared" si="76"/>
        <v>37475.909384376078</v>
      </c>
      <c r="AK108" s="284">
        <f t="shared" si="77"/>
        <v>1828.2909464002901</v>
      </c>
      <c r="AL108" s="284">
        <f t="shared" si="78"/>
        <v>1348.2971581123084</v>
      </c>
      <c r="AM108" s="284">
        <f t="shared" si="79"/>
        <v>647.18263589390801</v>
      </c>
      <c r="AN108" s="284">
        <f t="shared" si="80"/>
        <v>80.897829486738502</v>
      </c>
      <c r="AO108" s="284">
        <f t="shared" si="81"/>
        <v>161.795658973477</v>
      </c>
      <c r="AP108" s="284">
        <f t="shared" si="82"/>
        <v>19900.866053737671</v>
      </c>
      <c r="AQ108" s="284">
        <f t="shared" si="83"/>
        <v>44571.806879745731</v>
      </c>
      <c r="AR108" s="285">
        <f t="shared" si="84"/>
        <v>43798.90358768827</v>
      </c>
      <c r="AS108" s="277">
        <f t="shared" si="85"/>
        <v>18636.72181053715</v>
      </c>
      <c r="AT108" s="108"/>
      <c r="AU108" s="108"/>
      <c r="AV108" s="108"/>
      <c r="AW108" s="108"/>
      <c r="AX108" s="108"/>
      <c r="AY108" s="108"/>
    </row>
    <row r="109" spans="1:51">
      <c r="A109" s="472">
        <v>5406</v>
      </c>
      <c r="B109" s="472" t="s">
        <v>1061</v>
      </c>
      <c r="C109" s="472" t="s">
        <v>1255</v>
      </c>
      <c r="D109" s="472">
        <v>35577</v>
      </c>
      <c r="E109" s="242">
        <f t="shared" si="45"/>
        <v>43386.585365853658</v>
      </c>
      <c r="F109" s="222">
        <f t="shared" si="46"/>
        <v>1927.095247401207</v>
      </c>
      <c r="G109" s="222">
        <f t="shared" si="47"/>
        <v>1174.5137908049971</v>
      </c>
      <c r="H109" s="222">
        <f t="shared" si="48"/>
        <v>563.76661958639852</v>
      </c>
      <c r="I109" s="222">
        <f t="shared" si="49"/>
        <v>70.470827448299815</v>
      </c>
      <c r="J109" s="222">
        <f t="shared" si="50"/>
        <v>140.94165489659963</v>
      </c>
      <c r="K109" s="222">
        <f t="shared" si="51"/>
        <v>46980.55163219988</v>
      </c>
      <c r="L109" s="257">
        <f t="shared" si="52"/>
        <v>46018.388887737863</v>
      </c>
      <c r="M109" s="258">
        <f t="shared" si="53"/>
        <v>2331.8558360944185</v>
      </c>
      <c r="N109" s="259">
        <f t="shared" si="54"/>
        <v>1421.2047076320841</v>
      </c>
      <c r="O109" s="259">
        <f t="shared" si="55"/>
        <v>682.17825966340035</v>
      </c>
      <c r="P109" s="259">
        <f t="shared" si="56"/>
        <v>85.272282457925044</v>
      </c>
      <c r="Q109" s="259">
        <f t="shared" si="57"/>
        <v>170.54456491585009</v>
      </c>
      <c r="R109" s="259">
        <f t="shared" si="58"/>
        <v>9114.1857900445557</v>
      </c>
      <c r="S109" s="259">
        <f t="shared" si="59"/>
        <v>56848.188305283365</v>
      </c>
      <c r="T109" s="260">
        <f t="shared" si="60"/>
        <v>55685.349816571885</v>
      </c>
      <c r="U109" s="278">
        <f t="shared" si="61"/>
        <v>2695.2482096198505</v>
      </c>
      <c r="V109" s="278">
        <f t="shared" si="62"/>
        <v>1987.6461722860254</v>
      </c>
      <c r="W109" s="278">
        <f t="shared" si="63"/>
        <v>954.07016269729218</v>
      </c>
      <c r="X109" s="278">
        <f t="shared" si="64"/>
        <v>119.25877033716152</v>
      </c>
      <c r="Y109" s="278">
        <f t="shared" si="65"/>
        <v>238.51754067432304</v>
      </c>
      <c r="Z109" s="279">
        <f t="shared" si="66"/>
        <v>17292.52169888842</v>
      </c>
      <c r="AA109" s="278">
        <f t="shared" si="67"/>
        <v>65707.311480529766</v>
      </c>
      <c r="AB109" s="280">
        <f t="shared" si="68"/>
        <v>64566.942977733546</v>
      </c>
      <c r="AC109" s="281">
        <f t="shared" si="69"/>
        <v>3192.2374624923032</v>
      </c>
      <c r="AD109" s="281">
        <f t="shared" si="70"/>
        <v>2354.1574207170374</v>
      </c>
      <c r="AE109" s="281">
        <f t="shared" si="71"/>
        <v>1129.995561944178</v>
      </c>
      <c r="AF109" s="281">
        <f t="shared" si="72"/>
        <v>141.24944524302225</v>
      </c>
      <c r="AG109" s="281">
        <f t="shared" si="73"/>
        <v>282.4988904860445</v>
      </c>
      <c r="AH109" s="281">
        <f t="shared" si="74"/>
        <v>28485.304790676153</v>
      </c>
      <c r="AI109" s="282">
        <f t="shared" si="75"/>
        <v>77823.38580882769</v>
      </c>
      <c r="AJ109" s="283">
        <f t="shared" si="76"/>
        <v>76476.622071452337</v>
      </c>
      <c r="AK109" s="284">
        <f t="shared" si="77"/>
        <v>3730.9705899439837</v>
      </c>
      <c r="AL109" s="284">
        <f t="shared" si="78"/>
        <v>2751.453237421817</v>
      </c>
      <c r="AM109" s="284">
        <f t="shared" si="79"/>
        <v>1320.6975539624721</v>
      </c>
      <c r="AN109" s="284">
        <f t="shared" si="80"/>
        <v>165.08719424530901</v>
      </c>
      <c r="AO109" s="284">
        <f t="shared" si="81"/>
        <v>330.17438849061801</v>
      </c>
      <c r="AP109" s="284">
        <f t="shared" si="82"/>
        <v>40611.449784346019</v>
      </c>
      <c r="AQ109" s="284">
        <f t="shared" si="83"/>
        <v>90957.131815597255</v>
      </c>
      <c r="AR109" s="285">
        <f t="shared" si="84"/>
        <v>89379.877682596751</v>
      </c>
      <c r="AS109" s="277">
        <f t="shared" si="85"/>
        <v>38031.726353502367</v>
      </c>
      <c r="AT109" s="108"/>
      <c r="AU109" s="108"/>
      <c r="AV109" s="108"/>
      <c r="AW109" s="108"/>
      <c r="AX109" s="108"/>
      <c r="AY109" s="108"/>
    </row>
    <row r="110" spans="1:51">
      <c r="A110" s="472">
        <v>9271</v>
      </c>
      <c r="B110" s="472" t="s">
        <v>48</v>
      </c>
      <c r="C110" s="472" t="s">
        <v>1351</v>
      </c>
      <c r="D110" s="472">
        <v>624316</v>
      </c>
      <c r="E110" s="242">
        <f t="shared" si="45"/>
        <v>761360.97560975607</v>
      </c>
      <c r="F110" s="222">
        <f t="shared" si="46"/>
        <v>33817.252620415769</v>
      </c>
      <c r="G110" s="222">
        <f t="shared" si="47"/>
        <v>20610.724676622889</v>
      </c>
      <c r="H110" s="222">
        <f t="shared" si="48"/>
        <v>9893.147844778985</v>
      </c>
      <c r="I110" s="222">
        <f t="shared" si="49"/>
        <v>1236.6434805973731</v>
      </c>
      <c r="J110" s="222">
        <f t="shared" si="50"/>
        <v>2473.2869611947463</v>
      </c>
      <c r="K110" s="222">
        <f t="shared" si="51"/>
        <v>824428.98706491548</v>
      </c>
      <c r="L110" s="257">
        <f t="shared" si="52"/>
        <v>807544.66303614562</v>
      </c>
      <c r="M110" s="258">
        <f t="shared" si="53"/>
        <v>40920.114348234049</v>
      </c>
      <c r="N110" s="259">
        <f t="shared" si="54"/>
        <v>24939.731800040259</v>
      </c>
      <c r="O110" s="259">
        <f t="shared" si="55"/>
        <v>11971.071264019323</v>
      </c>
      <c r="P110" s="259">
        <f t="shared" si="56"/>
        <v>1496.3839080024154</v>
      </c>
      <c r="Q110" s="259">
        <f t="shared" si="57"/>
        <v>2992.7678160048308</v>
      </c>
      <c r="R110" s="259">
        <f t="shared" si="58"/>
        <v>159938.50003365817</v>
      </c>
      <c r="S110" s="259">
        <f t="shared" si="59"/>
        <v>997589.27200161025</v>
      </c>
      <c r="T110" s="260">
        <f t="shared" si="60"/>
        <v>977183.42907167249</v>
      </c>
      <c r="U110" s="278">
        <f t="shared" si="61"/>
        <v>47297.034073615716</v>
      </c>
      <c r="V110" s="278">
        <f t="shared" si="62"/>
        <v>34879.818638359669</v>
      </c>
      <c r="W110" s="278">
        <f t="shared" si="63"/>
        <v>16742.312946412643</v>
      </c>
      <c r="X110" s="278">
        <f t="shared" si="64"/>
        <v>2092.7891183015804</v>
      </c>
      <c r="Y110" s="278">
        <f t="shared" si="65"/>
        <v>4185.5782366031608</v>
      </c>
      <c r="Z110" s="279">
        <f t="shared" si="66"/>
        <v>303454.42215372913</v>
      </c>
      <c r="AA110" s="278">
        <f t="shared" si="67"/>
        <v>1153051.8558135428</v>
      </c>
      <c r="AB110" s="280">
        <f t="shared" si="68"/>
        <v>1133040.3230201167</v>
      </c>
      <c r="AC110" s="281">
        <f t="shared" si="69"/>
        <v>56018.352408391511</v>
      </c>
      <c r="AD110" s="281">
        <f t="shared" si="70"/>
        <v>41311.469327722349</v>
      </c>
      <c r="AE110" s="281">
        <f t="shared" si="71"/>
        <v>19829.505277306729</v>
      </c>
      <c r="AF110" s="281">
        <f t="shared" si="72"/>
        <v>2478.6881596633411</v>
      </c>
      <c r="AG110" s="281">
        <f t="shared" si="73"/>
        <v>4957.3763193266823</v>
      </c>
      <c r="AH110" s="281">
        <f t="shared" si="74"/>
        <v>499868.77886544046</v>
      </c>
      <c r="AI110" s="282">
        <f t="shared" si="75"/>
        <v>1365668.4075280116</v>
      </c>
      <c r="AJ110" s="283">
        <f t="shared" si="76"/>
        <v>1342034.9884802215</v>
      </c>
      <c r="AK110" s="284">
        <f t="shared" si="77"/>
        <v>65472.204931036016</v>
      </c>
      <c r="AL110" s="284">
        <f t="shared" si="78"/>
        <v>48283.336969790573</v>
      </c>
      <c r="AM110" s="284">
        <f t="shared" si="79"/>
        <v>23176.001745499474</v>
      </c>
      <c r="AN110" s="284">
        <f t="shared" si="80"/>
        <v>2897.0002181874343</v>
      </c>
      <c r="AO110" s="284">
        <f t="shared" si="81"/>
        <v>5794.0004363748685</v>
      </c>
      <c r="AP110" s="284">
        <f t="shared" si="82"/>
        <v>712662.05367410881</v>
      </c>
      <c r="AQ110" s="284">
        <f t="shared" si="83"/>
        <v>1596143.3709021676</v>
      </c>
      <c r="AR110" s="285">
        <f t="shared" si="84"/>
        <v>1568465.2363967751</v>
      </c>
      <c r="AS110" s="277">
        <f t="shared" si="85"/>
        <v>667392.28350094683</v>
      </c>
      <c r="AT110" s="108"/>
      <c r="AU110" s="108"/>
      <c r="AV110" s="108"/>
      <c r="AW110" s="108"/>
      <c r="AX110" s="108"/>
      <c r="AY110" s="108"/>
    </row>
    <row r="111" spans="1:51">
      <c r="A111" s="472">
        <v>4727</v>
      </c>
      <c r="B111" s="472" t="s">
        <v>409</v>
      </c>
      <c r="C111" s="472" t="s">
        <v>410</v>
      </c>
      <c r="D111" s="472">
        <v>28600</v>
      </c>
      <c r="E111" s="242">
        <f t="shared" si="45"/>
        <v>34878.048780487799</v>
      </c>
      <c r="F111" s="222">
        <f t="shared" si="46"/>
        <v>1549.1728947262138</v>
      </c>
      <c r="G111" s="222">
        <f t="shared" si="47"/>
        <v>944.18007187292096</v>
      </c>
      <c r="H111" s="222">
        <f t="shared" si="48"/>
        <v>453.20643449900206</v>
      </c>
      <c r="I111" s="222">
        <f t="shared" si="49"/>
        <v>56.650804312375257</v>
      </c>
      <c r="J111" s="222">
        <f t="shared" si="50"/>
        <v>113.30160862475051</v>
      </c>
      <c r="K111" s="222">
        <f t="shared" si="51"/>
        <v>37767.202874916838</v>
      </c>
      <c r="L111" s="257">
        <f t="shared" si="52"/>
        <v>36993.729718337767</v>
      </c>
      <c r="M111" s="258">
        <f t="shared" si="53"/>
        <v>1874.5559466031523</v>
      </c>
      <c r="N111" s="259">
        <f t="shared" si="54"/>
        <v>1142.4924709300278</v>
      </c>
      <c r="O111" s="259">
        <f t="shared" si="55"/>
        <v>548.39638604641334</v>
      </c>
      <c r="P111" s="259">
        <f t="shared" si="56"/>
        <v>68.549548255801668</v>
      </c>
      <c r="Q111" s="259">
        <f t="shared" si="57"/>
        <v>137.09909651160334</v>
      </c>
      <c r="R111" s="259">
        <f t="shared" si="58"/>
        <v>7326.804216074268</v>
      </c>
      <c r="S111" s="259">
        <f t="shared" si="59"/>
        <v>45699.698837201111</v>
      </c>
      <c r="T111" s="260">
        <f t="shared" si="60"/>
        <v>44764.904425723238</v>
      </c>
      <c r="U111" s="278">
        <f t="shared" si="61"/>
        <v>2166.6834976284595</v>
      </c>
      <c r="V111" s="278">
        <f t="shared" si="62"/>
        <v>1597.8491870416367</v>
      </c>
      <c r="W111" s="278">
        <f t="shared" si="63"/>
        <v>766.96760977998565</v>
      </c>
      <c r="X111" s="278">
        <f t="shared" si="64"/>
        <v>95.870951222498206</v>
      </c>
      <c r="Y111" s="278">
        <f t="shared" si="65"/>
        <v>191.74190244499641</v>
      </c>
      <c r="Z111" s="279">
        <f t="shared" si="66"/>
        <v>13901.287927262239</v>
      </c>
      <c r="AA111" s="278">
        <f t="shared" si="67"/>
        <v>52821.460728649152</v>
      </c>
      <c r="AB111" s="280">
        <f t="shared" si="68"/>
        <v>51904.729717603477</v>
      </c>
      <c r="AC111" s="281">
        <f t="shared" si="69"/>
        <v>2566.2082645326996</v>
      </c>
      <c r="AD111" s="281">
        <f t="shared" si="70"/>
        <v>1892.4839708943211</v>
      </c>
      <c r="AE111" s="281">
        <f t="shared" si="71"/>
        <v>908.3923060292741</v>
      </c>
      <c r="AF111" s="281">
        <f t="shared" si="72"/>
        <v>113.54903825365926</v>
      </c>
      <c r="AG111" s="281">
        <f t="shared" si="73"/>
        <v>227.09807650731852</v>
      </c>
      <c r="AH111" s="281">
        <f t="shared" si="74"/>
        <v>22899.056047821286</v>
      </c>
      <c r="AI111" s="282">
        <f t="shared" si="75"/>
        <v>62561.453583283343</v>
      </c>
      <c r="AJ111" s="283">
        <f t="shared" si="76"/>
        <v>61478.80347537838</v>
      </c>
      <c r="AK111" s="284">
        <f t="shared" si="77"/>
        <v>2999.2905211905986</v>
      </c>
      <c r="AL111" s="284">
        <f t="shared" si="78"/>
        <v>2211.866166069763</v>
      </c>
      <c r="AM111" s="284">
        <f t="shared" si="79"/>
        <v>1061.6957597134863</v>
      </c>
      <c r="AN111" s="284">
        <f t="shared" si="80"/>
        <v>132.71196996418578</v>
      </c>
      <c r="AO111" s="284">
        <f t="shared" si="81"/>
        <v>265.42393992837157</v>
      </c>
      <c r="AP111" s="284">
        <f t="shared" si="82"/>
        <v>32647.144611189702</v>
      </c>
      <c r="AQ111" s="284">
        <f t="shared" si="83"/>
        <v>73119.54267999217</v>
      </c>
      <c r="AR111" s="285">
        <f t="shared" si="84"/>
        <v>71851.603612509964</v>
      </c>
      <c r="AS111" s="277">
        <f t="shared" si="85"/>
        <v>30573.330345733692</v>
      </c>
      <c r="AT111" s="108"/>
      <c r="AU111" s="108"/>
      <c r="AV111" s="108"/>
      <c r="AW111" s="108"/>
      <c r="AX111" s="108"/>
      <c r="AY111" s="108"/>
    </row>
    <row r="112" spans="1:51">
      <c r="A112" s="472">
        <v>9036</v>
      </c>
      <c r="B112" s="472" t="s">
        <v>288</v>
      </c>
      <c r="C112" s="472" t="s">
        <v>289</v>
      </c>
      <c r="D112" s="472">
        <v>9295</v>
      </c>
      <c r="E112" s="242">
        <f t="shared" si="45"/>
        <v>11335.365853658535</v>
      </c>
      <c r="F112" s="222">
        <f t="shared" si="46"/>
        <v>503.48119078601951</v>
      </c>
      <c r="G112" s="222">
        <f t="shared" si="47"/>
        <v>306.8585233586993</v>
      </c>
      <c r="H112" s="222">
        <f t="shared" si="48"/>
        <v>147.29209121217568</v>
      </c>
      <c r="I112" s="222">
        <f t="shared" si="49"/>
        <v>18.41151140152196</v>
      </c>
      <c r="J112" s="222">
        <f t="shared" si="50"/>
        <v>36.823022803043919</v>
      </c>
      <c r="K112" s="222">
        <f t="shared" si="51"/>
        <v>12274.340934347973</v>
      </c>
      <c r="L112" s="257">
        <f t="shared" si="52"/>
        <v>12022.962158459775</v>
      </c>
      <c r="M112" s="258">
        <f t="shared" si="53"/>
        <v>609.23068264602455</v>
      </c>
      <c r="N112" s="259">
        <f t="shared" si="54"/>
        <v>371.31005305225904</v>
      </c>
      <c r="O112" s="259">
        <f t="shared" si="55"/>
        <v>178.22882546508433</v>
      </c>
      <c r="P112" s="259">
        <f t="shared" si="56"/>
        <v>22.278603183135541</v>
      </c>
      <c r="Q112" s="259">
        <f t="shared" si="57"/>
        <v>44.557206366271082</v>
      </c>
      <c r="R112" s="259">
        <f t="shared" si="58"/>
        <v>2381.2113702241372</v>
      </c>
      <c r="S112" s="259">
        <f t="shared" si="59"/>
        <v>14852.402122090361</v>
      </c>
      <c r="T112" s="260">
        <f t="shared" si="60"/>
        <v>14548.593938360053</v>
      </c>
      <c r="U112" s="278">
        <f t="shared" si="61"/>
        <v>704.17213672924936</v>
      </c>
      <c r="V112" s="278">
        <f t="shared" si="62"/>
        <v>519.30098578853199</v>
      </c>
      <c r="W112" s="278">
        <f t="shared" si="63"/>
        <v>249.26447317849536</v>
      </c>
      <c r="X112" s="278">
        <f t="shared" si="64"/>
        <v>31.158059147311921</v>
      </c>
      <c r="Y112" s="278">
        <f t="shared" si="65"/>
        <v>62.316118294623841</v>
      </c>
      <c r="Z112" s="279">
        <f t="shared" si="66"/>
        <v>4517.9185763602281</v>
      </c>
      <c r="AA112" s="278">
        <f t="shared" si="67"/>
        <v>17166.974736810975</v>
      </c>
      <c r="AB112" s="280">
        <f t="shared" si="68"/>
        <v>16869.03715822113</v>
      </c>
      <c r="AC112" s="281">
        <f t="shared" si="69"/>
        <v>834.01768597312741</v>
      </c>
      <c r="AD112" s="281">
        <f t="shared" si="70"/>
        <v>615.05729054065444</v>
      </c>
      <c r="AE112" s="281">
        <f t="shared" si="71"/>
        <v>295.22749945951409</v>
      </c>
      <c r="AF112" s="281">
        <f t="shared" si="72"/>
        <v>36.903437432439262</v>
      </c>
      <c r="AG112" s="281">
        <f t="shared" si="73"/>
        <v>73.806874864878523</v>
      </c>
      <c r="AH112" s="281">
        <f t="shared" si="74"/>
        <v>7442.1932155419181</v>
      </c>
      <c r="AI112" s="282">
        <f t="shared" si="75"/>
        <v>20332.472414567088</v>
      </c>
      <c r="AJ112" s="283">
        <f t="shared" si="76"/>
        <v>19980.611129497971</v>
      </c>
      <c r="AK112" s="284">
        <f t="shared" si="77"/>
        <v>974.76941938694461</v>
      </c>
      <c r="AL112" s="284">
        <f t="shared" si="78"/>
        <v>718.85650397267295</v>
      </c>
      <c r="AM112" s="284">
        <f t="shared" si="79"/>
        <v>345.05112190688305</v>
      </c>
      <c r="AN112" s="284">
        <f t="shared" si="80"/>
        <v>43.131390238360382</v>
      </c>
      <c r="AO112" s="284">
        <f t="shared" si="81"/>
        <v>86.262780476720764</v>
      </c>
      <c r="AP112" s="284">
        <f t="shared" si="82"/>
        <v>10610.321998636653</v>
      </c>
      <c r="AQ112" s="284">
        <f t="shared" si="83"/>
        <v>23763.851370997454</v>
      </c>
      <c r="AR112" s="285">
        <f t="shared" si="84"/>
        <v>23351.771174065736</v>
      </c>
      <c r="AS112" s="277">
        <f t="shared" si="85"/>
        <v>9936.3323623634515</v>
      </c>
      <c r="AT112" s="108"/>
      <c r="AU112" s="108"/>
      <c r="AV112" s="108"/>
      <c r="AW112" s="108"/>
      <c r="AX112" s="108"/>
      <c r="AY112" s="108"/>
    </row>
    <row r="113" spans="1:51">
      <c r="A113" s="472">
        <v>3937</v>
      </c>
      <c r="B113" s="472" t="s">
        <v>261</v>
      </c>
      <c r="C113" s="472" t="s">
        <v>262</v>
      </c>
      <c r="D113" s="472">
        <v>35577.35</v>
      </c>
      <c r="E113" s="242">
        <f t="shared" si="45"/>
        <v>43387.012195121948</v>
      </c>
      <c r="F113" s="222">
        <f t="shared" si="46"/>
        <v>1927.1142058107578</v>
      </c>
      <c r="G113" s="222">
        <f t="shared" si="47"/>
        <v>1174.5253454562262</v>
      </c>
      <c r="H113" s="222">
        <f t="shared" si="48"/>
        <v>563.77216581898858</v>
      </c>
      <c r="I113" s="222">
        <f t="shared" si="49"/>
        <v>70.471520727373573</v>
      </c>
      <c r="J113" s="222">
        <f t="shared" si="50"/>
        <v>140.94304145474715</v>
      </c>
      <c r="K113" s="222">
        <f t="shared" si="51"/>
        <v>46981.013818249048</v>
      </c>
      <c r="L113" s="257">
        <f t="shared" si="52"/>
        <v>46018.841608206443</v>
      </c>
      <c r="M113" s="258">
        <f t="shared" si="53"/>
        <v>2331.8787764643939</v>
      </c>
      <c r="N113" s="259">
        <f t="shared" si="54"/>
        <v>1421.2186891833016</v>
      </c>
      <c r="O113" s="259">
        <f t="shared" si="55"/>
        <v>682.18497080798477</v>
      </c>
      <c r="P113" s="259">
        <f t="shared" si="56"/>
        <v>85.273121350998096</v>
      </c>
      <c r="Q113" s="259">
        <f t="shared" si="57"/>
        <v>170.54624270199619</v>
      </c>
      <c r="R113" s="259">
        <f t="shared" si="58"/>
        <v>9114.2754537325127</v>
      </c>
      <c r="S113" s="259">
        <f t="shared" si="59"/>
        <v>56848.747567332066</v>
      </c>
      <c r="T113" s="260">
        <f t="shared" si="60"/>
        <v>55685.897638828836</v>
      </c>
      <c r="U113" s="278">
        <f t="shared" si="61"/>
        <v>2695.2747249773383</v>
      </c>
      <c r="V113" s="278">
        <f t="shared" si="62"/>
        <v>1987.6657263844679</v>
      </c>
      <c r="W113" s="278">
        <f t="shared" si="63"/>
        <v>954.07954866454463</v>
      </c>
      <c r="X113" s="278">
        <f t="shared" si="64"/>
        <v>119.25994358306808</v>
      </c>
      <c r="Y113" s="278">
        <f t="shared" si="65"/>
        <v>238.51988716613616</v>
      </c>
      <c r="Z113" s="279">
        <f t="shared" si="66"/>
        <v>17292.691819544871</v>
      </c>
      <c r="AA113" s="278">
        <f t="shared" si="67"/>
        <v>65707.957897007203</v>
      </c>
      <c r="AB113" s="280">
        <f t="shared" si="68"/>
        <v>64567.578175474839</v>
      </c>
      <c r="AC113" s="281">
        <f t="shared" si="69"/>
        <v>3192.2688671388969</v>
      </c>
      <c r="AD113" s="281">
        <f t="shared" si="70"/>
        <v>2354.1805804859118</v>
      </c>
      <c r="AE113" s="281">
        <f t="shared" si="71"/>
        <v>1130.0066786332379</v>
      </c>
      <c r="AF113" s="281">
        <f t="shared" si="72"/>
        <v>141.25083482915474</v>
      </c>
      <c r="AG113" s="281">
        <f t="shared" si="73"/>
        <v>282.50166965830948</v>
      </c>
      <c r="AH113" s="281">
        <f t="shared" si="74"/>
        <v>28485.585023879536</v>
      </c>
      <c r="AI113" s="282">
        <f t="shared" si="75"/>
        <v>77824.151421021888</v>
      </c>
      <c r="AJ113" s="283">
        <f t="shared" si="76"/>
        <v>76477.374434431928</v>
      </c>
      <c r="AK113" s="284">
        <f t="shared" si="77"/>
        <v>3731.0072945482639</v>
      </c>
      <c r="AL113" s="284">
        <f t="shared" si="78"/>
        <v>2751.4803057140589</v>
      </c>
      <c r="AM113" s="284">
        <f t="shared" si="79"/>
        <v>1320.7105467427482</v>
      </c>
      <c r="AN113" s="284">
        <f t="shared" si="80"/>
        <v>165.08881834284352</v>
      </c>
      <c r="AO113" s="284">
        <f t="shared" si="81"/>
        <v>330.17763668568705</v>
      </c>
      <c r="AP113" s="284">
        <f t="shared" si="82"/>
        <v>40611.849312339509</v>
      </c>
      <c r="AQ113" s="284">
        <f t="shared" si="83"/>
        <v>90958.026635175498</v>
      </c>
      <c r="AR113" s="285">
        <f t="shared" si="84"/>
        <v>89380.756985438158</v>
      </c>
      <c r="AS113" s="277">
        <f t="shared" si="85"/>
        <v>38032.100502649955</v>
      </c>
      <c r="AT113" s="108"/>
      <c r="AU113" s="108"/>
      <c r="AV113" s="108"/>
      <c r="AW113" s="108"/>
      <c r="AX113" s="108"/>
      <c r="AY113" s="108"/>
    </row>
    <row r="114" spans="1:51">
      <c r="A114" s="472">
        <v>6320</v>
      </c>
      <c r="B114" s="472" t="s">
        <v>223</v>
      </c>
      <c r="C114" s="472" t="s">
        <v>224</v>
      </c>
      <c r="D114" s="472">
        <v>2390.46</v>
      </c>
      <c r="E114" s="242">
        <f t="shared" si="45"/>
        <v>2915.1951219512193</v>
      </c>
      <c r="F114" s="222">
        <f t="shared" si="46"/>
        <v>129.48377055689599</v>
      </c>
      <c r="G114" s="222">
        <f t="shared" si="47"/>
        <v>78.916947363963047</v>
      </c>
      <c r="H114" s="222">
        <f t="shared" si="48"/>
        <v>37.88013473470226</v>
      </c>
      <c r="I114" s="222">
        <f t="shared" si="49"/>
        <v>4.7350168418377825</v>
      </c>
      <c r="J114" s="222">
        <f t="shared" si="50"/>
        <v>9.470033683675565</v>
      </c>
      <c r="K114" s="222">
        <f t="shared" si="51"/>
        <v>3156.6778945585215</v>
      </c>
      <c r="L114" s="257">
        <f t="shared" si="52"/>
        <v>3092.029060926493</v>
      </c>
      <c r="M114" s="258">
        <f t="shared" si="53"/>
        <v>156.68010517891511</v>
      </c>
      <c r="N114" s="259">
        <f t="shared" si="54"/>
        <v>95.492396925153656</v>
      </c>
      <c r="O114" s="259">
        <f t="shared" si="55"/>
        <v>45.836350524073751</v>
      </c>
      <c r="P114" s="259">
        <f t="shared" si="56"/>
        <v>5.7295438155092189</v>
      </c>
      <c r="Q114" s="259">
        <f t="shared" si="57"/>
        <v>11.459087631018438</v>
      </c>
      <c r="R114" s="259">
        <f t="shared" si="58"/>
        <v>612.39274148101038</v>
      </c>
      <c r="S114" s="259">
        <f t="shared" si="59"/>
        <v>3819.695877006146</v>
      </c>
      <c r="T114" s="260">
        <f t="shared" si="60"/>
        <v>3741.5634067662368</v>
      </c>
      <c r="U114" s="278">
        <f t="shared" si="61"/>
        <v>181.09686131961286</v>
      </c>
      <c r="V114" s="278">
        <f t="shared" si="62"/>
        <v>133.55225761033398</v>
      </c>
      <c r="W114" s="278">
        <f t="shared" si="63"/>
        <v>64.105083652960303</v>
      </c>
      <c r="X114" s="278">
        <f t="shared" si="64"/>
        <v>8.0131354566200379</v>
      </c>
      <c r="Y114" s="278">
        <f t="shared" si="65"/>
        <v>16.026270913240076</v>
      </c>
      <c r="Z114" s="279">
        <f t="shared" si="66"/>
        <v>1161.9046412099055</v>
      </c>
      <c r="AA114" s="278">
        <f t="shared" si="67"/>
        <v>4414.9506648044289</v>
      </c>
      <c r="AB114" s="280">
        <f t="shared" si="68"/>
        <v>4338.3279790469387</v>
      </c>
      <c r="AC114" s="281">
        <f t="shared" si="69"/>
        <v>214.49014713408522</v>
      </c>
      <c r="AD114" s="281">
        <f t="shared" si="70"/>
        <v>158.17857458265871</v>
      </c>
      <c r="AE114" s="281">
        <f t="shared" si="71"/>
        <v>75.925715799676183</v>
      </c>
      <c r="AF114" s="281">
        <f t="shared" si="72"/>
        <v>9.4907144749595229</v>
      </c>
      <c r="AG114" s="281">
        <f t="shared" si="73"/>
        <v>18.981428949919046</v>
      </c>
      <c r="AH114" s="281">
        <f t="shared" si="74"/>
        <v>1913.9607524501703</v>
      </c>
      <c r="AI114" s="282">
        <f t="shared" si="75"/>
        <v>5229.0437878564862</v>
      </c>
      <c r="AJ114" s="283">
        <f t="shared" si="76"/>
        <v>5138.5531662850699</v>
      </c>
      <c r="AK114" s="284">
        <f t="shared" si="77"/>
        <v>250.68825242256221</v>
      </c>
      <c r="AL114" s="284">
        <f t="shared" si="78"/>
        <v>184.8733424945149</v>
      </c>
      <c r="AM114" s="284">
        <f t="shared" si="79"/>
        <v>88.73920439736716</v>
      </c>
      <c r="AN114" s="284">
        <f t="shared" si="80"/>
        <v>11.092400549670895</v>
      </c>
      <c r="AO114" s="284">
        <f t="shared" si="81"/>
        <v>22.18480109934179</v>
      </c>
      <c r="AP114" s="284">
        <f t="shared" si="82"/>
        <v>2728.7305352190401</v>
      </c>
      <c r="AQ114" s="284">
        <f t="shared" si="83"/>
        <v>6111.5154543641293</v>
      </c>
      <c r="AR114" s="285">
        <f t="shared" si="84"/>
        <v>6005.5379150895305</v>
      </c>
      <c r="AS114" s="277">
        <f t="shared" si="85"/>
        <v>2555.3959181210685</v>
      </c>
      <c r="AT114" s="108"/>
      <c r="AU114" s="108"/>
      <c r="AV114" s="108"/>
      <c r="AW114" s="108"/>
      <c r="AX114" s="108"/>
      <c r="AY114" s="108"/>
    </row>
    <row r="115" spans="1:51">
      <c r="A115" s="472">
        <v>9825</v>
      </c>
      <c r="B115" s="472" t="s">
        <v>1129</v>
      </c>
      <c r="C115" s="472" t="s">
        <v>1130</v>
      </c>
      <c r="D115" s="472">
        <v>201600.01</v>
      </c>
      <c r="E115" s="242">
        <f t="shared" si="45"/>
        <v>245853.6707317073</v>
      </c>
      <c r="F115" s="222">
        <f t="shared" si="46"/>
        <v>10920.044442955723</v>
      </c>
      <c r="G115" s="222">
        <f t="shared" si="47"/>
        <v>6655.479438160196</v>
      </c>
      <c r="H115" s="222">
        <f t="shared" si="48"/>
        <v>3194.6301303168939</v>
      </c>
      <c r="I115" s="222">
        <f t="shared" si="49"/>
        <v>399.32876628961174</v>
      </c>
      <c r="J115" s="222">
        <f t="shared" si="50"/>
        <v>798.65753257922347</v>
      </c>
      <c r="K115" s="222">
        <f t="shared" si="51"/>
        <v>266219.17752640782</v>
      </c>
      <c r="L115" s="257">
        <f t="shared" si="52"/>
        <v>260767.00283755915</v>
      </c>
      <c r="M115" s="258">
        <f t="shared" si="53"/>
        <v>13213.653761564863</v>
      </c>
      <c r="N115" s="259">
        <f t="shared" si="54"/>
        <v>8053.3739008537887</v>
      </c>
      <c r="O115" s="259">
        <f t="shared" si="55"/>
        <v>3865.6194724098186</v>
      </c>
      <c r="P115" s="259">
        <f t="shared" si="56"/>
        <v>483.20243405122733</v>
      </c>
      <c r="Q115" s="259">
        <f t="shared" si="57"/>
        <v>966.40486810245466</v>
      </c>
      <c r="R115" s="259">
        <f t="shared" si="58"/>
        <v>51646.286826175347</v>
      </c>
      <c r="S115" s="259">
        <f t="shared" si="59"/>
        <v>322134.95603415155</v>
      </c>
      <c r="T115" s="260">
        <f t="shared" si="60"/>
        <v>315545.63565995975</v>
      </c>
      <c r="U115" s="278">
        <f t="shared" si="61"/>
        <v>15272.846670934699</v>
      </c>
      <c r="V115" s="278">
        <f t="shared" si="62"/>
        <v>11263.161261751253</v>
      </c>
      <c r="W115" s="278">
        <f t="shared" si="63"/>
        <v>5406.3174056406015</v>
      </c>
      <c r="X115" s="278">
        <f t="shared" si="64"/>
        <v>675.78967570507518</v>
      </c>
      <c r="Y115" s="278">
        <f t="shared" si="65"/>
        <v>1351.5793514101504</v>
      </c>
      <c r="Z115" s="279">
        <f t="shared" si="66"/>
        <v>97989.502977235912</v>
      </c>
      <c r="AA115" s="278">
        <f t="shared" si="67"/>
        <v>372335.90947938029</v>
      </c>
      <c r="AB115" s="280">
        <f t="shared" si="68"/>
        <v>365873.91713692865</v>
      </c>
      <c r="AC115" s="281">
        <f t="shared" si="69"/>
        <v>18089.077335380243</v>
      </c>
      <c r="AD115" s="281">
        <f t="shared" si="70"/>
        <v>13340.027533466255</v>
      </c>
      <c r="AE115" s="281">
        <f t="shared" si="71"/>
        <v>6403.213216063803</v>
      </c>
      <c r="AF115" s="281">
        <f t="shared" si="72"/>
        <v>800.40165200797537</v>
      </c>
      <c r="AG115" s="281">
        <f t="shared" si="73"/>
        <v>1600.8033040159507</v>
      </c>
      <c r="AH115" s="281">
        <f t="shared" si="74"/>
        <v>161414.33315494168</v>
      </c>
      <c r="AI115" s="282">
        <f t="shared" si="75"/>
        <v>440992.64573442168</v>
      </c>
      <c r="AJ115" s="283">
        <f t="shared" si="76"/>
        <v>433361.09774210898</v>
      </c>
      <c r="AK115" s="284">
        <f t="shared" si="77"/>
        <v>21141.853114158392</v>
      </c>
      <c r="AL115" s="284">
        <f t="shared" si="78"/>
        <v>15591.33710483657</v>
      </c>
      <c r="AM115" s="284">
        <f t="shared" si="79"/>
        <v>7483.8418103215536</v>
      </c>
      <c r="AN115" s="284">
        <f t="shared" si="80"/>
        <v>935.4802262901942</v>
      </c>
      <c r="AO115" s="284">
        <f t="shared" si="81"/>
        <v>1870.9604525803884</v>
      </c>
      <c r="AP115" s="284">
        <f t="shared" si="82"/>
        <v>230128.13566738777</v>
      </c>
      <c r="AQ115" s="284">
        <f t="shared" si="83"/>
        <v>515416.10263922549</v>
      </c>
      <c r="AR115" s="285">
        <f t="shared" si="84"/>
        <v>506478.4617761554</v>
      </c>
      <c r="AS115" s="277">
        <f t="shared" si="85"/>
        <v>215509.91970046211</v>
      </c>
      <c r="AT115" s="108"/>
      <c r="AU115" s="108"/>
      <c r="AV115" s="108"/>
      <c r="AW115" s="108"/>
      <c r="AX115" s="108"/>
      <c r="AY115" s="108"/>
    </row>
    <row r="116" spans="1:51">
      <c r="A116" s="472">
        <v>8311</v>
      </c>
      <c r="B116" s="472" t="s">
        <v>43</v>
      </c>
      <c r="C116" s="472" t="s">
        <v>44</v>
      </c>
      <c r="D116" s="472">
        <v>754281</v>
      </c>
      <c r="E116" s="242">
        <f t="shared" si="45"/>
        <v>919854.87804878037</v>
      </c>
      <c r="F116" s="222">
        <f t="shared" si="46"/>
        <v>40857.051755488923</v>
      </c>
      <c r="G116" s="222">
        <f t="shared" si="47"/>
        <v>24901.296810922333</v>
      </c>
      <c r="H116" s="222">
        <f t="shared" si="48"/>
        <v>11952.62246924272</v>
      </c>
      <c r="I116" s="222">
        <f t="shared" si="49"/>
        <v>1494.07780865534</v>
      </c>
      <c r="J116" s="222">
        <f t="shared" si="50"/>
        <v>2988.1556173106801</v>
      </c>
      <c r="K116" s="222">
        <f t="shared" si="51"/>
        <v>996051.87243689329</v>
      </c>
      <c r="L116" s="257">
        <f t="shared" si="52"/>
        <v>975652.70789082267</v>
      </c>
      <c r="M116" s="258">
        <f t="shared" si="53"/>
        <v>49438.529159432605</v>
      </c>
      <c r="N116" s="259">
        <f t="shared" si="54"/>
        <v>30131.481240054978</v>
      </c>
      <c r="O116" s="259">
        <f t="shared" si="55"/>
        <v>14463.110995226389</v>
      </c>
      <c r="P116" s="259">
        <f t="shared" si="56"/>
        <v>1807.8888744032986</v>
      </c>
      <c r="Q116" s="259">
        <f t="shared" si="57"/>
        <v>3615.7777488065972</v>
      </c>
      <c r="R116" s="259">
        <f t="shared" si="58"/>
        <v>193233.18919247255</v>
      </c>
      <c r="S116" s="259">
        <f t="shared" si="59"/>
        <v>1205259.2496021991</v>
      </c>
      <c r="T116" s="260">
        <f t="shared" si="60"/>
        <v>1180605.4851447186</v>
      </c>
      <c r="U116" s="278">
        <f t="shared" si="61"/>
        <v>57142.943890723502</v>
      </c>
      <c r="V116" s="278">
        <f t="shared" si="62"/>
        <v>42140.81407870465</v>
      </c>
      <c r="W116" s="278">
        <f t="shared" si="63"/>
        <v>20227.590757778231</v>
      </c>
      <c r="X116" s="278">
        <f t="shared" si="64"/>
        <v>2528.4488447222789</v>
      </c>
      <c r="Y116" s="278">
        <f t="shared" si="65"/>
        <v>5056.8976894445577</v>
      </c>
      <c r="Z116" s="279">
        <f t="shared" si="66"/>
        <v>366625.08248473046</v>
      </c>
      <c r="AA116" s="278">
        <f t="shared" si="67"/>
        <v>1393084.7629323851</v>
      </c>
      <c r="AB116" s="280">
        <f t="shared" si="68"/>
        <v>1368907.3928714572</v>
      </c>
      <c r="AC116" s="281">
        <f t="shared" si="69"/>
        <v>67679.794964335291</v>
      </c>
      <c r="AD116" s="281">
        <f t="shared" si="70"/>
        <v>49911.353218536351</v>
      </c>
      <c r="AE116" s="281">
        <f t="shared" si="71"/>
        <v>23957.449544897449</v>
      </c>
      <c r="AF116" s="281">
        <f t="shared" si="72"/>
        <v>2994.6811931121811</v>
      </c>
      <c r="AG116" s="281">
        <f t="shared" si="73"/>
        <v>5989.3623862243621</v>
      </c>
      <c r="AH116" s="281">
        <f t="shared" si="74"/>
        <v>603927.37394428975</v>
      </c>
      <c r="AI116" s="282">
        <f t="shared" si="75"/>
        <v>1649962.0898689702</v>
      </c>
      <c r="AJ116" s="283">
        <f t="shared" si="76"/>
        <v>1621408.8588885274</v>
      </c>
      <c r="AK116" s="284">
        <f t="shared" si="77"/>
        <v>79101.673203292521</v>
      </c>
      <c r="AL116" s="284">
        <f t="shared" si="78"/>
        <v>58334.567259065276</v>
      </c>
      <c r="AM116" s="284">
        <f t="shared" si="79"/>
        <v>28000.592284351333</v>
      </c>
      <c r="AN116" s="284">
        <f t="shared" si="80"/>
        <v>3500.0740355439166</v>
      </c>
      <c r="AO116" s="284">
        <f t="shared" si="81"/>
        <v>7000.1480710878332</v>
      </c>
      <c r="AP116" s="284">
        <f t="shared" si="82"/>
        <v>861018.21274380351</v>
      </c>
      <c r="AQ116" s="284">
        <f t="shared" si="83"/>
        <v>1928415.4465806703</v>
      </c>
      <c r="AR116" s="285">
        <f t="shared" si="84"/>
        <v>1894975.5043513156</v>
      </c>
      <c r="AS116" s="277">
        <f t="shared" si="85"/>
        <v>806324.55197588657</v>
      </c>
      <c r="AT116" s="108"/>
      <c r="AU116" s="108"/>
      <c r="AV116" s="108"/>
      <c r="AW116" s="108"/>
      <c r="AX116" s="108"/>
      <c r="AY116" s="108"/>
    </row>
    <row r="117" spans="1:51">
      <c r="A117" s="472">
        <v>3630</v>
      </c>
      <c r="B117" s="472" t="s">
        <v>394</v>
      </c>
      <c r="C117" s="472" t="s">
        <v>395</v>
      </c>
      <c r="D117" s="472">
        <v>2080</v>
      </c>
      <c r="E117" s="242">
        <f t="shared" si="45"/>
        <v>2536.5853658536585</v>
      </c>
      <c r="F117" s="222">
        <f t="shared" si="46"/>
        <v>112.66711961645193</v>
      </c>
      <c r="G117" s="222">
        <f t="shared" si="47"/>
        <v>68.667641590757896</v>
      </c>
      <c r="H117" s="222">
        <f t="shared" si="48"/>
        <v>32.960467963563794</v>
      </c>
      <c r="I117" s="222">
        <f t="shared" si="49"/>
        <v>4.1200584954454742</v>
      </c>
      <c r="J117" s="222">
        <f t="shared" si="50"/>
        <v>8.2401169908909484</v>
      </c>
      <c r="K117" s="222">
        <f t="shared" si="51"/>
        <v>2746.7056636303159</v>
      </c>
      <c r="L117" s="257">
        <f t="shared" si="52"/>
        <v>2690.4530704245653</v>
      </c>
      <c r="M117" s="258">
        <f t="shared" si="53"/>
        <v>136.33134157113838</v>
      </c>
      <c r="N117" s="259">
        <f t="shared" si="54"/>
        <v>83.090361522183855</v>
      </c>
      <c r="O117" s="259">
        <f t="shared" si="55"/>
        <v>39.88337353064825</v>
      </c>
      <c r="P117" s="259">
        <f t="shared" si="56"/>
        <v>4.9854216913310312</v>
      </c>
      <c r="Q117" s="259">
        <f t="shared" si="57"/>
        <v>9.9708433826620624</v>
      </c>
      <c r="R117" s="259">
        <f t="shared" si="58"/>
        <v>532.85848844176508</v>
      </c>
      <c r="S117" s="259">
        <f t="shared" si="59"/>
        <v>3323.6144608873542</v>
      </c>
      <c r="T117" s="260">
        <f t="shared" si="60"/>
        <v>3255.6294127798724</v>
      </c>
      <c r="U117" s="278">
        <f t="shared" si="61"/>
        <v>157.57698164570616</v>
      </c>
      <c r="V117" s="278">
        <f t="shared" si="62"/>
        <v>116.20721360302814</v>
      </c>
      <c r="W117" s="278">
        <f t="shared" si="63"/>
        <v>55.779462529453504</v>
      </c>
      <c r="X117" s="278">
        <f t="shared" si="64"/>
        <v>6.972432816181688</v>
      </c>
      <c r="Y117" s="278">
        <f t="shared" si="65"/>
        <v>13.944865632363376</v>
      </c>
      <c r="Z117" s="279">
        <f t="shared" si="66"/>
        <v>1011.0027583463448</v>
      </c>
      <c r="AA117" s="278">
        <f t="shared" si="67"/>
        <v>3841.5607802653931</v>
      </c>
      <c r="AB117" s="280">
        <f t="shared" si="68"/>
        <v>3774.8894340075262</v>
      </c>
      <c r="AC117" s="281">
        <f t="shared" si="69"/>
        <v>186.63332832965088</v>
      </c>
      <c r="AD117" s="281">
        <f t="shared" si="70"/>
        <v>137.63519788322336</v>
      </c>
      <c r="AE117" s="281">
        <f t="shared" si="71"/>
        <v>66.064894983947212</v>
      </c>
      <c r="AF117" s="281">
        <f t="shared" si="72"/>
        <v>8.2581118729934015</v>
      </c>
      <c r="AG117" s="281">
        <f t="shared" si="73"/>
        <v>16.516223745986803</v>
      </c>
      <c r="AH117" s="281">
        <f t="shared" si="74"/>
        <v>1665.3858943870027</v>
      </c>
      <c r="AI117" s="282">
        <f t="shared" si="75"/>
        <v>4549.9238969660619</v>
      </c>
      <c r="AJ117" s="283">
        <f t="shared" si="76"/>
        <v>4471.1857073002466</v>
      </c>
      <c r="AK117" s="284">
        <f t="shared" si="77"/>
        <v>218.13021972295266</v>
      </c>
      <c r="AL117" s="284">
        <f t="shared" si="78"/>
        <v>160.86299389598278</v>
      </c>
      <c r="AM117" s="284">
        <f t="shared" si="79"/>
        <v>77.214237070071746</v>
      </c>
      <c r="AN117" s="284">
        <f t="shared" si="80"/>
        <v>9.6517796337589683</v>
      </c>
      <c r="AO117" s="284">
        <f t="shared" si="81"/>
        <v>19.303559267517937</v>
      </c>
      <c r="AP117" s="284">
        <f t="shared" si="82"/>
        <v>2374.3377899047059</v>
      </c>
      <c r="AQ117" s="284">
        <f t="shared" si="83"/>
        <v>5317.7849221812494</v>
      </c>
      <c r="AR117" s="285">
        <f t="shared" si="84"/>
        <v>5225.5711718189068</v>
      </c>
      <c r="AS117" s="277">
        <f t="shared" si="85"/>
        <v>2223.5149342351779</v>
      </c>
      <c r="AT117" s="108"/>
      <c r="AU117" s="108"/>
      <c r="AV117" s="108"/>
      <c r="AW117" s="108"/>
      <c r="AX117" s="108"/>
      <c r="AY117" s="108"/>
    </row>
    <row r="118" spans="1:51">
      <c r="A118" s="472">
        <v>3927</v>
      </c>
      <c r="B118" s="472" t="s">
        <v>256</v>
      </c>
      <c r="C118" s="472" t="s">
        <v>257</v>
      </c>
      <c r="D118" s="472">
        <v>46692.09</v>
      </c>
      <c r="E118" s="242">
        <f t="shared" si="45"/>
        <v>56941.573170731695</v>
      </c>
      <c r="F118" s="222">
        <f t="shared" si="46"/>
        <v>2529.1650428712201</v>
      </c>
      <c r="G118" s="222">
        <f t="shared" si="47"/>
        <v>1541.4594717516397</v>
      </c>
      <c r="H118" s="222">
        <f t="shared" si="48"/>
        <v>739.90054644078702</v>
      </c>
      <c r="I118" s="222">
        <f t="shared" si="49"/>
        <v>92.487568305098378</v>
      </c>
      <c r="J118" s="222">
        <f t="shared" si="50"/>
        <v>184.97513661019676</v>
      </c>
      <c r="K118" s="222">
        <f t="shared" si="51"/>
        <v>61658.378870065586</v>
      </c>
      <c r="L118" s="257">
        <f t="shared" si="52"/>
        <v>60395.6138966539</v>
      </c>
      <c r="M118" s="258">
        <f t="shared" si="53"/>
        <v>3060.3823415674683</v>
      </c>
      <c r="N118" s="259">
        <f t="shared" si="54"/>
        <v>1865.2224222722814</v>
      </c>
      <c r="O118" s="259">
        <f t="shared" si="55"/>
        <v>895.306762690695</v>
      </c>
      <c r="P118" s="259">
        <f t="shared" si="56"/>
        <v>111.91334533633687</v>
      </c>
      <c r="Q118" s="259">
        <f t="shared" si="57"/>
        <v>223.82669067267375</v>
      </c>
      <c r="R118" s="259">
        <f t="shared" si="58"/>
        <v>11961.671394032139</v>
      </c>
      <c r="S118" s="259">
        <f t="shared" si="59"/>
        <v>74608.89689089125</v>
      </c>
      <c r="T118" s="260">
        <f t="shared" si="60"/>
        <v>73082.760359694672</v>
      </c>
      <c r="U118" s="278">
        <f t="shared" si="61"/>
        <v>3537.3070235238747</v>
      </c>
      <c r="V118" s="278">
        <f t="shared" si="62"/>
        <v>2608.6334981739487</v>
      </c>
      <c r="W118" s="278">
        <f t="shared" si="63"/>
        <v>1252.1440791234954</v>
      </c>
      <c r="X118" s="278">
        <f t="shared" si="64"/>
        <v>156.51800989043693</v>
      </c>
      <c r="Y118" s="278">
        <f t="shared" si="65"/>
        <v>313.03601978087386</v>
      </c>
      <c r="Z118" s="279">
        <f t="shared" si="66"/>
        <v>22695.111434113354</v>
      </c>
      <c r="AA118" s="278">
        <f t="shared" si="67"/>
        <v>86235.818121452859</v>
      </c>
      <c r="AB118" s="280">
        <f t="shared" si="68"/>
        <v>84739.171727273293</v>
      </c>
      <c r="AC118" s="281">
        <f t="shared" si="69"/>
        <v>4189.5673862344274</v>
      </c>
      <c r="AD118" s="281">
        <f t="shared" si="70"/>
        <v>3089.6514647746512</v>
      </c>
      <c r="AE118" s="281">
        <f t="shared" si="71"/>
        <v>1483.0327030918327</v>
      </c>
      <c r="AF118" s="281">
        <f t="shared" si="72"/>
        <v>185.37908788647908</v>
      </c>
      <c r="AG118" s="281">
        <f t="shared" si="73"/>
        <v>370.75817577295817</v>
      </c>
      <c r="AH118" s="281">
        <f t="shared" si="74"/>
        <v>37384.782723773278</v>
      </c>
      <c r="AI118" s="282">
        <f t="shared" si="75"/>
        <v>102137.23850494715</v>
      </c>
      <c r="AJ118" s="283">
        <f t="shared" si="76"/>
        <v>100369.71415960419</v>
      </c>
      <c r="AK118" s="284">
        <f t="shared" si="77"/>
        <v>4896.6133899153265</v>
      </c>
      <c r="AL118" s="284">
        <f t="shared" si="78"/>
        <v>3611.0718214714793</v>
      </c>
      <c r="AM118" s="284">
        <f t="shared" si="79"/>
        <v>1733.3144743063101</v>
      </c>
      <c r="AN118" s="284">
        <f t="shared" si="80"/>
        <v>216.66430928828876</v>
      </c>
      <c r="AO118" s="284">
        <f t="shared" si="81"/>
        <v>433.32861857657753</v>
      </c>
      <c r="AP118" s="284">
        <f t="shared" si="82"/>
        <v>53299.420084919038</v>
      </c>
      <c r="AQ118" s="284">
        <f t="shared" si="83"/>
        <v>119374.27508996626</v>
      </c>
      <c r="AR118" s="285">
        <f t="shared" si="84"/>
        <v>117304.24973844894</v>
      </c>
      <c r="AS118" s="277">
        <f t="shared" si="85"/>
        <v>49913.730493102397</v>
      </c>
      <c r="AT118" s="108"/>
      <c r="AU118" s="108"/>
      <c r="AV118" s="108"/>
      <c r="AW118" s="108"/>
      <c r="AX118" s="108"/>
      <c r="AY118" s="108"/>
    </row>
    <row r="119" spans="1:51">
      <c r="A119" s="472">
        <v>3604</v>
      </c>
      <c r="B119" s="472" t="s">
        <v>431</v>
      </c>
      <c r="C119" s="472" t="s">
        <v>432</v>
      </c>
      <c r="D119" s="472">
        <v>1950</v>
      </c>
      <c r="E119" s="242">
        <f t="shared" si="45"/>
        <v>2378.0487804878048</v>
      </c>
      <c r="F119" s="222">
        <f t="shared" si="46"/>
        <v>105.62542464042369</v>
      </c>
      <c r="G119" s="222">
        <f t="shared" si="47"/>
        <v>64.375913991335537</v>
      </c>
      <c r="H119" s="222">
        <f t="shared" si="48"/>
        <v>30.900438715841055</v>
      </c>
      <c r="I119" s="222">
        <f t="shared" si="49"/>
        <v>3.8625548394801319</v>
      </c>
      <c r="J119" s="222">
        <f t="shared" si="50"/>
        <v>7.7251096789602638</v>
      </c>
      <c r="K119" s="222">
        <f t="shared" si="51"/>
        <v>2575.0365596534211</v>
      </c>
      <c r="L119" s="257">
        <f t="shared" si="52"/>
        <v>2522.2997535230297</v>
      </c>
      <c r="M119" s="258">
        <f t="shared" si="53"/>
        <v>127.81063272294222</v>
      </c>
      <c r="N119" s="259">
        <f t="shared" si="54"/>
        <v>77.89721392704736</v>
      </c>
      <c r="O119" s="259">
        <f t="shared" si="55"/>
        <v>37.390662684982729</v>
      </c>
      <c r="P119" s="259">
        <f t="shared" si="56"/>
        <v>4.6738328356228411</v>
      </c>
      <c r="Q119" s="259">
        <f t="shared" si="57"/>
        <v>9.3476656712456823</v>
      </c>
      <c r="R119" s="259">
        <f t="shared" si="58"/>
        <v>499.5548329141547</v>
      </c>
      <c r="S119" s="259">
        <f t="shared" si="59"/>
        <v>3115.8885570818943</v>
      </c>
      <c r="T119" s="260">
        <f t="shared" si="60"/>
        <v>3052.1525744811302</v>
      </c>
      <c r="U119" s="278">
        <f t="shared" si="61"/>
        <v>147.72842029284953</v>
      </c>
      <c r="V119" s="278">
        <f t="shared" si="62"/>
        <v>108.94426275283888</v>
      </c>
      <c r="W119" s="278">
        <f t="shared" si="63"/>
        <v>52.293246121362664</v>
      </c>
      <c r="X119" s="278">
        <f t="shared" si="64"/>
        <v>6.536655765170333</v>
      </c>
      <c r="Y119" s="278">
        <f t="shared" si="65"/>
        <v>13.073311530340666</v>
      </c>
      <c r="Z119" s="279">
        <f t="shared" si="66"/>
        <v>947.8150859496983</v>
      </c>
      <c r="AA119" s="278">
        <f t="shared" si="67"/>
        <v>3601.4632314988062</v>
      </c>
      <c r="AB119" s="280">
        <f t="shared" si="68"/>
        <v>3538.9588443820558</v>
      </c>
      <c r="AC119" s="281">
        <f t="shared" si="69"/>
        <v>174.9687453090477</v>
      </c>
      <c r="AD119" s="281">
        <f t="shared" si="70"/>
        <v>129.03299801552191</v>
      </c>
      <c r="AE119" s="281">
        <f t="shared" si="71"/>
        <v>61.935839047450514</v>
      </c>
      <c r="AF119" s="281">
        <f t="shared" si="72"/>
        <v>7.7419798809313143</v>
      </c>
      <c r="AG119" s="281">
        <f t="shared" si="73"/>
        <v>15.483959761862629</v>
      </c>
      <c r="AH119" s="281">
        <f t="shared" si="74"/>
        <v>1561.299275987815</v>
      </c>
      <c r="AI119" s="282">
        <f t="shared" si="75"/>
        <v>4265.5536534056828</v>
      </c>
      <c r="AJ119" s="283">
        <f t="shared" si="76"/>
        <v>4191.7366005939803</v>
      </c>
      <c r="AK119" s="284">
        <f t="shared" si="77"/>
        <v>204.49708099026813</v>
      </c>
      <c r="AL119" s="284">
        <f t="shared" si="78"/>
        <v>150.80905677748387</v>
      </c>
      <c r="AM119" s="284">
        <f t="shared" si="79"/>
        <v>72.388347253192251</v>
      </c>
      <c r="AN119" s="284">
        <f t="shared" si="80"/>
        <v>9.0485434066490313</v>
      </c>
      <c r="AO119" s="284">
        <f t="shared" si="81"/>
        <v>18.097086813298063</v>
      </c>
      <c r="AP119" s="284">
        <f t="shared" si="82"/>
        <v>2225.9416780356619</v>
      </c>
      <c r="AQ119" s="284">
        <f t="shared" si="83"/>
        <v>4985.4233645449212</v>
      </c>
      <c r="AR119" s="285">
        <f t="shared" si="84"/>
        <v>4898.9729735802248</v>
      </c>
      <c r="AS119" s="277">
        <f t="shared" si="85"/>
        <v>2084.5452508454791</v>
      </c>
      <c r="AT119" s="108"/>
      <c r="AU119" s="108"/>
      <c r="AV119" s="108"/>
      <c r="AW119" s="108"/>
      <c r="AX119" s="108"/>
      <c r="AY119" s="108"/>
    </row>
    <row r="120" spans="1:51">
      <c r="A120" s="472">
        <v>9940</v>
      </c>
      <c r="B120" s="472" t="s">
        <v>1421</v>
      </c>
      <c r="C120" s="472" t="s">
        <v>1422</v>
      </c>
      <c r="D120" s="472">
        <v>17433.830000000002</v>
      </c>
      <c r="E120" s="242">
        <f t="shared" si="45"/>
        <v>21260.768292682926</v>
      </c>
      <c r="F120" s="222">
        <f t="shared" si="46"/>
        <v>944.33625479946545</v>
      </c>
      <c r="G120" s="222">
        <f t="shared" si="47"/>
        <v>575.54807211259754</v>
      </c>
      <c r="H120" s="222">
        <f t="shared" si="48"/>
        <v>276.26307461404679</v>
      </c>
      <c r="I120" s="222">
        <f t="shared" si="49"/>
        <v>34.532884326755848</v>
      </c>
      <c r="J120" s="222">
        <f t="shared" si="50"/>
        <v>69.065768653511697</v>
      </c>
      <c r="K120" s="222">
        <f t="shared" si="51"/>
        <v>23021.9228845039</v>
      </c>
      <c r="L120" s="257">
        <f t="shared" si="52"/>
        <v>22550.433390749949</v>
      </c>
      <c r="M120" s="258">
        <f t="shared" si="53"/>
        <v>1142.6814579919035</v>
      </c>
      <c r="N120" s="259">
        <f t="shared" si="54"/>
        <v>696.43424875783387</v>
      </c>
      <c r="O120" s="259">
        <f t="shared" si="55"/>
        <v>334.28843940376026</v>
      </c>
      <c r="P120" s="259">
        <f t="shared" si="56"/>
        <v>41.786054925470033</v>
      </c>
      <c r="Q120" s="259">
        <f t="shared" si="57"/>
        <v>83.572109850940066</v>
      </c>
      <c r="R120" s="259">
        <f t="shared" si="58"/>
        <v>4466.2328372839884</v>
      </c>
      <c r="S120" s="259">
        <f t="shared" si="59"/>
        <v>27857.369950313354</v>
      </c>
      <c r="T120" s="260">
        <f t="shared" si="60"/>
        <v>27287.543137213517</v>
      </c>
      <c r="U120" s="278">
        <f t="shared" si="61"/>
        <v>1320.7549566944047</v>
      </c>
      <c r="V120" s="278">
        <f t="shared" si="62"/>
        <v>974.00808015811549</v>
      </c>
      <c r="W120" s="278">
        <f t="shared" si="63"/>
        <v>467.5238784758954</v>
      </c>
      <c r="X120" s="278">
        <f t="shared" si="64"/>
        <v>58.440484809486925</v>
      </c>
      <c r="Y120" s="278">
        <f t="shared" si="65"/>
        <v>116.88096961897385</v>
      </c>
      <c r="Z120" s="279">
        <f t="shared" si="66"/>
        <v>8473.8702973756044</v>
      </c>
      <c r="AA120" s="278">
        <f t="shared" si="67"/>
        <v>32198.614220102991</v>
      </c>
      <c r="AB120" s="280">
        <f t="shared" si="68"/>
        <v>31639.798394847803</v>
      </c>
      <c r="AC120" s="281">
        <f t="shared" si="69"/>
        <v>1564.2950569390948</v>
      </c>
      <c r="AD120" s="281">
        <f t="shared" si="70"/>
        <v>1153.6099239963826</v>
      </c>
      <c r="AE120" s="281">
        <f t="shared" si="71"/>
        <v>553.73276351826371</v>
      </c>
      <c r="AF120" s="281">
        <f t="shared" si="72"/>
        <v>69.216595439782964</v>
      </c>
      <c r="AG120" s="281">
        <f t="shared" si="73"/>
        <v>138.43319087956593</v>
      </c>
      <c r="AH120" s="281">
        <f t="shared" si="74"/>
        <v>13958.680080356231</v>
      </c>
      <c r="AI120" s="282">
        <f t="shared" si="75"/>
        <v>38135.865256078767</v>
      </c>
      <c r="AJ120" s="283">
        <f t="shared" si="76"/>
        <v>37475.909384376078</v>
      </c>
      <c r="AK120" s="284">
        <f t="shared" si="77"/>
        <v>1828.2909464002901</v>
      </c>
      <c r="AL120" s="284">
        <f t="shared" si="78"/>
        <v>1348.2971581123084</v>
      </c>
      <c r="AM120" s="284">
        <f t="shared" si="79"/>
        <v>647.18263589390801</v>
      </c>
      <c r="AN120" s="284">
        <f t="shared" si="80"/>
        <v>80.897829486738502</v>
      </c>
      <c r="AO120" s="284">
        <f t="shared" si="81"/>
        <v>161.795658973477</v>
      </c>
      <c r="AP120" s="284">
        <f t="shared" si="82"/>
        <v>19900.866053737671</v>
      </c>
      <c r="AQ120" s="284">
        <f t="shared" si="83"/>
        <v>44571.806879745731</v>
      </c>
      <c r="AR120" s="285">
        <f t="shared" si="84"/>
        <v>43798.90358768827</v>
      </c>
      <c r="AS120" s="277">
        <f t="shared" si="85"/>
        <v>18636.72181053715</v>
      </c>
      <c r="AT120" s="108"/>
      <c r="AU120" s="108"/>
      <c r="AV120" s="108"/>
      <c r="AW120" s="108"/>
      <c r="AX120" s="108"/>
      <c r="AY120" s="108"/>
    </row>
    <row r="121" spans="1:51">
      <c r="A121" s="472">
        <v>3142</v>
      </c>
      <c r="B121" s="472" t="s">
        <v>343</v>
      </c>
      <c r="C121" s="472" t="s">
        <v>344</v>
      </c>
      <c r="D121" s="472">
        <v>6045</v>
      </c>
      <c r="E121" s="242">
        <f t="shared" si="45"/>
        <v>7371.9512195121943</v>
      </c>
      <c r="F121" s="222">
        <f t="shared" si="46"/>
        <v>327.43881638531337</v>
      </c>
      <c r="G121" s="222">
        <f t="shared" si="47"/>
        <v>199.56533337314013</v>
      </c>
      <c r="H121" s="222">
        <f t="shared" si="48"/>
        <v>95.791360019107259</v>
      </c>
      <c r="I121" s="222">
        <f t="shared" si="49"/>
        <v>11.973920002388407</v>
      </c>
      <c r="J121" s="222">
        <f t="shared" si="50"/>
        <v>23.947840004776815</v>
      </c>
      <c r="K121" s="222">
        <f t="shared" si="51"/>
        <v>7982.6133349256052</v>
      </c>
      <c r="L121" s="257">
        <f t="shared" si="52"/>
        <v>7819.1292359213912</v>
      </c>
      <c r="M121" s="258">
        <f t="shared" si="53"/>
        <v>396.21296144112085</v>
      </c>
      <c r="N121" s="259">
        <f t="shared" si="54"/>
        <v>241.4813631738468</v>
      </c>
      <c r="O121" s="259">
        <f t="shared" si="55"/>
        <v>115.91105432344646</v>
      </c>
      <c r="P121" s="259">
        <f t="shared" si="56"/>
        <v>14.488881790430808</v>
      </c>
      <c r="Q121" s="259">
        <f t="shared" si="57"/>
        <v>28.977763580861616</v>
      </c>
      <c r="R121" s="259">
        <f t="shared" si="58"/>
        <v>1548.6199820338793</v>
      </c>
      <c r="S121" s="259">
        <f t="shared" si="59"/>
        <v>9659.2545269538714</v>
      </c>
      <c r="T121" s="260">
        <f t="shared" si="60"/>
        <v>9461.6729808915024</v>
      </c>
      <c r="U121" s="278">
        <f t="shared" si="61"/>
        <v>457.95810290783351</v>
      </c>
      <c r="V121" s="278">
        <f t="shared" si="62"/>
        <v>337.72721453380052</v>
      </c>
      <c r="W121" s="278">
        <f t="shared" si="63"/>
        <v>162.10906297622424</v>
      </c>
      <c r="X121" s="278">
        <f t="shared" si="64"/>
        <v>20.26363287202803</v>
      </c>
      <c r="Y121" s="278">
        <f t="shared" si="65"/>
        <v>40.527265744056059</v>
      </c>
      <c r="Z121" s="279">
        <f t="shared" si="66"/>
        <v>2938.2267664440647</v>
      </c>
      <c r="AA121" s="278">
        <f t="shared" si="67"/>
        <v>11164.536017646298</v>
      </c>
      <c r="AB121" s="280">
        <f t="shared" si="68"/>
        <v>10970.772417584372</v>
      </c>
      <c r="AC121" s="281">
        <f t="shared" si="69"/>
        <v>542.40311045804788</v>
      </c>
      <c r="AD121" s="281">
        <f t="shared" si="70"/>
        <v>400.00229384811786</v>
      </c>
      <c r="AE121" s="281">
        <f t="shared" si="71"/>
        <v>192.0011010470966</v>
      </c>
      <c r="AF121" s="281">
        <f t="shared" si="72"/>
        <v>24.000137630887075</v>
      </c>
      <c r="AG121" s="281">
        <f t="shared" si="73"/>
        <v>48.000275261774149</v>
      </c>
      <c r="AH121" s="281">
        <f t="shared" si="74"/>
        <v>4840.027755562226</v>
      </c>
      <c r="AI121" s="282">
        <f t="shared" si="75"/>
        <v>13223.216325557616</v>
      </c>
      <c r="AJ121" s="283">
        <f t="shared" si="76"/>
        <v>12994.383461841338</v>
      </c>
      <c r="AK121" s="284">
        <f t="shared" si="77"/>
        <v>633.94095106983116</v>
      </c>
      <c r="AL121" s="284">
        <f t="shared" si="78"/>
        <v>467.50807601019994</v>
      </c>
      <c r="AM121" s="284">
        <f t="shared" si="79"/>
        <v>224.40387648489596</v>
      </c>
      <c r="AN121" s="284">
        <f t="shared" si="80"/>
        <v>28.050484560611995</v>
      </c>
      <c r="AO121" s="284">
        <f t="shared" si="81"/>
        <v>56.10096912122399</v>
      </c>
      <c r="AP121" s="284">
        <f t="shared" si="82"/>
        <v>6900.4192019105512</v>
      </c>
      <c r="AQ121" s="284">
        <f t="shared" si="83"/>
        <v>15454.812430089254</v>
      </c>
      <c r="AR121" s="285">
        <f t="shared" si="84"/>
        <v>15186.816218098696</v>
      </c>
      <c r="AS121" s="277">
        <f t="shared" si="85"/>
        <v>6462.090277620985</v>
      </c>
      <c r="AT121" s="108"/>
      <c r="AU121" s="108"/>
      <c r="AV121" s="108"/>
      <c r="AW121" s="108"/>
      <c r="AX121" s="108"/>
      <c r="AY121" s="108"/>
    </row>
    <row r="122" spans="1:51">
      <c r="A122" s="472">
        <v>9450</v>
      </c>
      <c r="B122" s="472" t="s">
        <v>588</v>
      </c>
      <c r="C122" s="472" t="s">
        <v>589</v>
      </c>
      <c r="D122" s="472">
        <v>22050</v>
      </c>
      <c r="E122" s="242">
        <f t="shared" si="45"/>
        <v>26890.243902439022</v>
      </c>
      <c r="F122" s="222">
        <f t="shared" si="46"/>
        <v>1194.3798017032525</v>
      </c>
      <c r="G122" s="222">
        <f t="shared" si="47"/>
        <v>727.94302744048639</v>
      </c>
      <c r="H122" s="222">
        <f t="shared" si="48"/>
        <v>349.41265317143348</v>
      </c>
      <c r="I122" s="222">
        <f t="shared" si="49"/>
        <v>43.676581646429185</v>
      </c>
      <c r="J122" s="222">
        <f t="shared" si="50"/>
        <v>87.353163292858369</v>
      </c>
      <c r="K122" s="222">
        <f t="shared" si="51"/>
        <v>29117.721097619455</v>
      </c>
      <c r="L122" s="257">
        <f t="shared" si="52"/>
        <v>28521.389520606568</v>
      </c>
      <c r="M122" s="258">
        <f t="shared" si="53"/>
        <v>1445.2433084825004</v>
      </c>
      <c r="N122" s="259">
        <f t="shared" si="54"/>
        <v>880.83772671353552</v>
      </c>
      <c r="O122" s="259">
        <f t="shared" si="55"/>
        <v>422.80210882249702</v>
      </c>
      <c r="P122" s="259">
        <f t="shared" si="56"/>
        <v>52.850263602812127</v>
      </c>
      <c r="Q122" s="259">
        <f t="shared" si="57"/>
        <v>105.70052720562425</v>
      </c>
      <c r="R122" s="259">
        <f t="shared" si="58"/>
        <v>5648.8123414139027</v>
      </c>
      <c r="S122" s="259">
        <f t="shared" si="59"/>
        <v>35233.509068541418</v>
      </c>
      <c r="T122" s="260">
        <f t="shared" si="60"/>
        <v>34512.802188363545</v>
      </c>
      <c r="U122" s="278">
        <f t="shared" si="61"/>
        <v>1670.4675217729907</v>
      </c>
      <c r="V122" s="278">
        <f t="shared" si="62"/>
        <v>1231.9082018974859</v>
      </c>
      <c r="W122" s="278">
        <f t="shared" si="63"/>
        <v>591.3159369107932</v>
      </c>
      <c r="X122" s="278">
        <f t="shared" si="64"/>
        <v>73.91449211384915</v>
      </c>
      <c r="Y122" s="278">
        <f t="shared" si="65"/>
        <v>147.8289842276983</v>
      </c>
      <c r="Z122" s="279">
        <f t="shared" si="66"/>
        <v>10717.601356508127</v>
      </c>
      <c r="AA122" s="278">
        <f t="shared" si="67"/>
        <v>40724.238079255731</v>
      </c>
      <c r="AB122" s="280">
        <f t="shared" si="68"/>
        <v>40017.457701858628</v>
      </c>
      <c r="AC122" s="281">
        <f t="shared" si="69"/>
        <v>1978.4927354176934</v>
      </c>
      <c r="AD122" s="281">
        <f t="shared" si="70"/>
        <v>1459.065439098594</v>
      </c>
      <c r="AE122" s="281">
        <f t="shared" si="71"/>
        <v>700.35141076732509</v>
      </c>
      <c r="AF122" s="281">
        <f t="shared" si="72"/>
        <v>87.543926345915636</v>
      </c>
      <c r="AG122" s="281">
        <f t="shared" si="73"/>
        <v>175.08785269183127</v>
      </c>
      <c r="AH122" s="281">
        <f t="shared" si="74"/>
        <v>17654.691813092988</v>
      </c>
      <c r="AI122" s="282">
        <f t="shared" si="75"/>
        <v>48233.568234664264</v>
      </c>
      <c r="AJ122" s="283">
        <f t="shared" si="76"/>
        <v>47398.867714408858</v>
      </c>
      <c r="AK122" s="284">
        <f t="shared" si="77"/>
        <v>2312.3900696591854</v>
      </c>
      <c r="AL122" s="284">
        <f t="shared" si="78"/>
        <v>1705.3024112530866</v>
      </c>
      <c r="AM122" s="284">
        <f t="shared" si="79"/>
        <v>818.54515740148156</v>
      </c>
      <c r="AN122" s="284">
        <f t="shared" si="80"/>
        <v>102.3181446751852</v>
      </c>
      <c r="AO122" s="284">
        <f t="shared" si="81"/>
        <v>204.63628935037039</v>
      </c>
      <c r="AP122" s="284">
        <f t="shared" si="82"/>
        <v>25170.263590095557</v>
      </c>
      <c r="AQ122" s="284">
        <f t="shared" si="83"/>
        <v>56373.633429854104</v>
      </c>
      <c r="AR122" s="285">
        <f t="shared" si="84"/>
        <v>55396.079008945613</v>
      </c>
      <c r="AS122" s="277">
        <f t="shared" si="85"/>
        <v>23571.396298021959</v>
      </c>
      <c r="AT122" s="108"/>
      <c r="AU122" s="108"/>
      <c r="AV122" s="108"/>
      <c r="AW122" s="108"/>
      <c r="AX122" s="108"/>
      <c r="AY122" s="108"/>
    </row>
    <row r="123" spans="1:51">
      <c r="A123" s="472">
        <v>7623</v>
      </c>
      <c r="B123" s="472" t="s">
        <v>202</v>
      </c>
      <c r="C123" s="472" t="s">
        <v>203</v>
      </c>
      <c r="D123" s="472">
        <v>5148.01</v>
      </c>
      <c r="E123" s="242">
        <f t="shared" si="45"/>
        <v>6278.0609756097556</v>
      </c>
      <c r="F123" s="222">
        <f t="shared" si="46"/>
        <v>278.8516627195628</v>
      </c>
      <c r="G123" s="222">
        <f t="shared" si="47"/>
        <v>169.95274307001807</v>
      </c>
      <c r="H123" s="222">
        <f t="shared" si="48"/>
        <v>81.577316673608664</v>
      </c>
      <c r="I123" s="222">
        <f t="shared" si="49"/>
        <v>10.197164584201083</v>
      </c>
      <c r="J123" s="222">
        <f t="shared" si="50"/>
        <v>20.394329168402166</v>
      </c>
      <c r="K123" s="222">
        <f t="shared" si="51"/>
        <v>6798.109722800722</v>
      </c>
      <c r="L123" s="257">
        <f t="shared" si="52"/>
        <v>6658.8842841713295</v>
      </c>
      <c r="M123" s="258">
        <f t="shared" si="53"/>
        <v>337.42072582770965</v>
      </c>
      <c r="N123" s="259">
        <f t="shared" si="54"/>
        <v>205.64904424029697</v>
      </c>
      <c r="O123" s="259">
        <f t="shared" si="55"/>
        <v>98.711541235342537</v>
      </c>
      <c r="P123" s="259">
        <f t="shared" si="56"/>
        <v>12.338942654417817</v>
      </c>
      <c r="Q123" s="259">
        <f t="shared" si="57"/>
        <v>24.677885308835634</v>
      </c>
      <c r="R123" s="259">
        <f t="shared" si="58"/>
        <v>1318.8273207130244</v>
      </c>
      <c r="S123" s="259">
        <f t="shared" si="59"/>
        <v>8225.9617696118785</v>
      </c>
      <c r="T123" s="260">
        <f t="shared" si="60"/>
        <v>8057.6984486946676</v>
      </c>
      <c r="U123" s="278">
        <f t="shared" si="61"/>
        <v>390.00378715476529</v>
      </c>
      <c r="V123" s="278">
        <f t="shared" si="62"/>
        <v>287.61341235602157</v>
      </c>
      <c r="W123" s="278">
        <f t="shared" si="63"/>
        <v>138.05443793089037</v>
      </c>
      <c r="X123" s="278">
        <f t="shared" si="64"/>
        <v>17.256804741361297</v>
      </c>
      <c r="Y123" s="278">
        <f t="shared" si="65"/>
        <v>34.513609482722593</v>
      </c>
      <c r="Z123" s="279">
        <f t="shared" si="66"/>
        <v>2502.2366874973877</v>
      </c>
      <c r="AA123" s="278">
        <f t="shared" si="67"/>
        <v>9507.8814001990613</v>
      </c>
      <c r="AB123" s="280">
        <f t="shared" si="68"/>
        <v>9342.8694976755214</v>
      </c>
      <c r="AC123" s="281">
        <f t="shared" si="69"/>
        <v>461.91838489150291</v>
      </c>
      <c r="AD123" s="281">
        <f t="shared" si="70"/>
        <v>340.64777646865997</v>
      </c>
      <c r="AE123" s="281">
        <f t="shared" si="71"/>
        <v>163.51093270495679</v>
      </c>
      <c r="AF123" s="281">
        <f t="shared" si="72"/>
        <v>20.438866588119598</v>
      </c>
      <c r="AG123" s="281">
        <f t="shared" si="73"/>
        <v>40.877733176239197</v>
      </c>
      <c r="AH123" s="281">
        <f t="shared" si="74"/>
        <v>4121.8380952707857</v>
      </c>
      <c r="AI123" s="282">
        <f t="shared" si="75"/>
        <v>11261.083519625123</v>
      </c>
      <c r="AJ123" s="283">
        <f t="shared" si="76"/>
        <v>11066.20612165324</v>
      </c>
      <c r="AK123" s="284">
        <f t="shared" si="77"/>
        <v>539.87334251728726</v>
      </c>
      <c r="AL123" s="284">
        <f t="shared" si="78"/>
        <v>398.13668327233569</v>
      </c>
      <c r="AM123" s="284">
        <f t="shared" si="79"/>
        <v>191.10560797072114</v>
      </c>
      <c r="AN123" s="284">
        <f t="shared" si="80"/>
        <v>23.888200996340142</v>
      </c>
      <c r="AO123" s="284">
        <f t="shared" si="81"/>
        <v>47.776401992680285</v>
      </c>
      <c r="AP123" s="284">
        <f t="shared" si="82"/>
        <v>5876.4974450996751</v>
      </c>
      <c r="AQ123" s="284">
        <f t="shared" si="83"/>
        <v>13161.543248672255</v>
      </c>
      <c r="AR123" s="285">
        <f t="shared" si="84"/>
        <v>12933.313773190119</v>
      </c>
      <c r="AS123" s="277">
        <f t="shared" si="85"/>
        <v>5503.2101522077101</v>
      </c>
      <c r="AT123" s="108"/>
      <c r="AU123" s="108"/>
      <c r="AV123" s="108"/>
      <c r="AW123" s="108"/>
      <c r="AX123" s="108"/>
      <c r="AY123" s="108"/>
    </row>
    <row r="124" spans="1:51">
      <c r="A124" s="472">
        <v>9302</v>
      </c>
      <c r="B124" s="472" t="s">
        <v>190</v>
      </c>
      <c r="C124" s="472" t="s">
        <v>191</v>
      </c>
      <c r="D124" s="472">
        <v>502645</v>
      </c>
      <c r="E124" s="242">
        <f t="shared" si="45"/>
        <v>612981.70731707313</v>
      </c>
      <c r="F124" s="222">
        <f t="shared" si="46"/>
        <v>27226.713624813208</v>
      </c>
      <c r="G124" s="222">
        <f t="shared" si="47"/>
        <v>16593.964763166587</v>
      </c>
      <c r="H124" s="222">
        <f t="shared" si="48"/>
        <v>7965.1030863199621</v>
      </c>
      <c r="I124" s="222">
        <f t="shared" si="49"/>
        <v>995.63788578999527</v>
      </c>
      <c r="J124" s="222">
        <f t="shared" si="50"/>
        <v>1991.2757715799905</v>
      </c>
      <c r="K124" s="222">
        <f t="shared" si="51"/>
        <v>663758.59052666347</v>
      </c>
      <c r="L124" s="257">
        <f t="shared" si="52"/>
        <v>650164.7997997863</v>
      </c>
      <c r="M124" s="212">
        <f t="shared" si="53"/>
        <v>32945.320761550407</v>
      </c>
      <c r="N124" s="213">
        <f t="shared" si="54"/>
        <v>20079.30517659524</v>
      </c>
      <c r="O124" s="213">
        <f t="shared" si="55"/>
        <v>9638.0664847657154</v>
      </c>
      <c r="P124" s="213">
        <f t="shared" si="56"/>
        <v>1204.7583105957144</v>
      </c>
      <c r="Q124" s="213">
        <f t="shared" si="57"/>
        <v>2409.5166211914288</v>
      </c>
      <c r="R124" s="213">
        <f t="shared" si="58"/>
        <v>128768.58409750527</v>
      </c>
      <c r="S124" s="213">
        <f t="shared" si="59"/>
        <v>803172.20706380962</v>
      </c>
      <c r="T124" s="260">
        <f t="shared" si="60"/>
        <v>786743.19528208592</v>
      </c>
      <c r="U124" s="191">
        <f t="shared" si="61"/>
        <v>38079.462470820181</v>
      </c>
      <c r="V124" s="191">
        <f t="shared" si="62"/>
        <v>28082.199462256769</v>
      </c>
      <c r="W124" s="191">
        <f t="shared" si="63"/>
        <v>13479.455741883248</v>
      </c>
      <c r="X124" s="191">
        <f t="shared" si="64"/>
        <v>1684.931967735406</v>
      </c>
      <c r="Y124" s="191">
        <f t="shared" si="65"/>
        <v>3369.8639354708121</v>
      </c>
      <c r="Z124" s="192">
        <f t="shared" si="66"/>
        <v>244315.13532163389</v>
      </c>
      <c r="AA124" s="191">
        <f t="shared" si="67"/>
        <v>928337.17230600887</v>
      </c>
      <c r="AB124" s="280">
        <f t="shared" si="68"/>
        <v>912225.62478688126</v>
      </c>
      <c r="AC124" s="240">
        <f t="shared" si="69"/>
        <v>45101.1102491622</v>
      </c>
      <c r="AD124" s="240">
        <f t="shared" si="70"/>
        <v>33260.405788467695</v>
      </c>
      <c r="AE124" s="240">
        <f t="shared" si="71"/>
        <v>15964.994778464496</v>
      </c>
      <c r="AF124" s="240">
        <f t="shared" si="72"/>
        <v>1995.6243473080619</v>
      </c>
      <c r="AG124" s="240">
        <f t="shared" si="73"/>
        <v>3991.2486946161239</v>
      </c>
      <c r="AH124" s="240">
        <f t="shared" si="74"/>
        <v>402450.91004045913</v>
      </c>
      <c r="AI124" s="232">
        <f t="shared" si="75"/>
        <v>1099517.5467262049</v>
      </c>
      <c r="AJ124" s="283">
        <f t="shared" si="76"/>
        <v>1080489.9710797751</v>
      </c>
      <c r="AK124" s="269">
        <f t="shared" si="77"/>
        <v>52712.530909924775</v>
      </c>
      <c r="AL124" s="269">
        <f t="shared" si="78"/>
        <v>38873.547868676083</v>
      </c>
      <c r="AM124" s="269">
        <f t="shared" si="79"/>
        <v>18659.302976964522</v>
      </c>
      <c r="AN124" s="269">
        <f t="shared" si="80"/>
        <v>2332.4128721205652</v>
      </c>
      <c r="AO124" s="269">
        <f t="shared" si="81"/>
        <v>4664.8257442411305</v>
      </c>
      <c r="AP124" s="269">
        <f t="shared" si="82"/>
        <v>573773.56654165906</v>
      </c>
      <c r="AQ124" s="269">
        <f t="shared" si="83"/>
        <v>1285075.9626008624</v>
      </c>
      <c r="AR124" s="285">
        <f t="shared" si="84"/>
        <v>1262791.9334898626</v>
      </c>
      <c r="AS124" s="273">
        <f t="shared" si="85"/>
        <v>537326.28082626965</v>
      </c>
      <c r="AT124" s="108"/>
      <c r="AU124" s="108"/>
      <c r="AV124" s="108"/>
      <c r="AW124" s="108"/>
      <c r="AX124" s="108"/>
      <c r="AY124" s="108"/>
    </row>
    <row r="125" spans="1:51">
      <c r="A125" s="472">
        <v>8471</v>
      </c>
      <c r="B125" s="472" t="s">
        <v>952</v>
      </c>
      <c r="C125" s="472" t="s">
        <v>959</v>
      </c>
      <c r="D125" s="472">
        <v>237616.17</v>
      </c>
      <c r="E125" s="242">
        <f t="shared" si="45"/>
        <v>289775.81707317074</v>
      </c>
      <c r="F125" s="222">
        <f t="shared" si="46"/>
        <v>12870.927619323644</v>
      </c>
      <c r="G125" s="222">
        <f t="shared" si="47"/>
        <v>7844.4913450618278</v>
      </c>
      <c r="H125" s="222">
        <f t="shared" si="48"/>
        <v>3765.3558456296773</v>
      </c>
      <c r="I125" s="222">
        <f t="shared" si="49"/>
        <v>470.66948070370967</v>
      </c>
      <c r="J125" s="222">
        <f t="shared" si="50"/>
        <v>941.33896140741933</v>
      </c>
      <c r="K125" s="222">
        <f t="shared" si="51"/>
        <v>313779.6538024731</v>
      </c>
      <c r="L125" s="257">
        <f t="shared" si="52"/>
        <v>307353.43949953147</v>
      </c>
      <c r="M125" s="212">
        <f t="shared" si="53"/>
        <v>15574.293863026771</v>
      </c>
      <c r="N125" s="213">
        <f t="shared" si="54"/>
        <v>9492.1218600080283</v>
      </c>
      <c r="O125" s="213">
        <f t="shared" si="55"/>
        <v>4556.2184928038532</v>
      </c>
      <c r="P125" s="213">
        <f t="shared" si="56"/>
        <v>569.52731160048165</v>
      </c>
      <c r="Q125" s="213">
        <f t="shared" si="57"/>
        <v>1139.0546232009633</v>
      </c>
      <c r="R125" s="213">
        <f t="shared" si="58"/>
        <v>60872.977488231481</v>
      </c>
      <c r="S125" s="213">
        <f t="shared" si="59"/>
        <v>379684.8744003211</v>
      </c>
      <c r="T125" s="260">
        <f t="shared" si="60"/>
        <v>371918.36154043383</v>
      </c>
      <c r="U125" s="191">
        <f t="shared" si="61"/>
        <v>18001.364835967786</v>
      </c>
      <c r="V125" s="191">
        <f t="shared" si="62"/>
        <v>13275.342799386273</v>
      </c>
      <c r="W125" s="191">
        <f t="shared" si="63"/>
        <v>6372.1645437054112</v>
      </c>
      <c r="X125" s="191">
        <f t="shared" si="64"/>
        <v>796.5205679631764</v>
      </c>
      <c r="Y125" s="191">
        <f t="shared" si="65"/>
        <v>1593.0411359263528</v>
      </c>
      <c r="Z125" s="192">
        <f t="shared" si="66"/>
        <v>115495.48235466058</v>
      </c>
      <c r="AA125" s="191">
        <f t="shared" si="67"/>
        <v>438854.30741772807</v>
      </c>
      <c r="AB125" s="280">
        <f t="shared" si="68"/>
        <v>431237.86994343088</v>
      </c>
      <c r="AC125" s="240">
        <f t="shared" si="69"/>
        <v>21320.719553867377</v>
      </c>
      <c r="AD125" s="240">
        <f t="shared" si="70"/>
        <v>15723.244508751752</v>
      </c>
      <c r="AE125" s="240">
        <f t="shared" si="71"/>
        <v>7547.1573642008416</v>
      </c>
      <c r="AF125" s="240">
        <f t="shared" si="72"/>
        <v>943.3946705251052</v>
      </c>
      <c r="AG125" s="240">
        <f t="shared" si="73"/>
        <v>1886.7893410502104</v>
      </c>
      <c r="AH125" s="240">
        <f t="shared" si="74"/>
        <v>190251.2585558962</v>
      </c>
      <c r="AI125" s="232">
        <f t="shared" si="75"/>
        <v>519776.67797526455</v>
      </c>
      <c r="AJ125" s="283">
        <f t="shared" si="76"/>
        <v>510781.74188818538</v>
      </c>
      <c r="AK125" s="269">
        <f t="shared" si="77"/>
        <v>24918.878544147341</v>
      </c>
      <c r="AL125" s="269">
        <f t="shared" si="78"/>
        <v>18376.754088604233</v>
      </c>
      <c r="AM125" s="269">
        <f t="shared" si="79"/>
        <v>8820.8419625300321</v>
      </c>
      <c r="AN125" s="269">
        <f t="shared" si="80"/>
        <v>1102.605245316254</v>
      </c>
      <c r="AO125" s="269">
        <f t="shared" si="81"/>
        <v>2205.210490632508</v>
      </c>
      <c r="AP125" s="269">
        <f t="shared" si="82"/>
        <v>271240.89034779853</v>
      </c>
      <c r="AQ125" s="269">
        <f t="shared" si="83"/>
        <v>607496.00292906561</v>
      </c>
      <c r="AR125" s="285">
        <f t="shared" si="84"/>
        <v>596961.63841827912</v>
      </c>
      <c r="AS125" s="273">
        <f t="shared" si="85"/>
        <v>254011.10702440617</v>
      </c>
      <c r="AT125" s="108"/>
      <c r="AU125" s="108"/>
      <c r="AV125" s="108"/>
      <c r="AW125" s="108"/>
      <c r="AX125" s="108"/>
      <c r="AY125" s="108"/>
    </row>
    <row r="126" spans="1:51">
      <c r="A126" s="472">
        <v>2772</v>
      </c>
      <c r="B126" s="472" t="s">
        <v>508</v>
      </c>
      <c r="C126" s="472" t="s">
        <v>509</v>
      </c>
      <c r="D126" s="472">
        <v>1310.4100000000001</v>
      </c>
      <c r="E126" s="242">
        <f t="shared" si="45"/>
        <v>1598.060975609756</v>
      </c>
      <c r="F126" s="222">
        <f t="shared" si="46"/>
        <v>70.980827027209031</v>
      </c>
      <c r="G126" s="222">
        <f t="shared" si="47"/>
        <v>43.260944335069745</v>
      </c>
      <c r="H126" s="222">
        <f t="shared" si="48"/>
        <v>20.765253280833477</v>
      </c>
      <c r="I126" s="222">
        <f t="shared" si="49"/>
        <v>2.5956566601041846</v>
      </c>
      <c r="J126" s="222">
        <f t="shared" si="50"/>
        <v>5.1913133202083692</v>
      </c>
      <c r="K126" s="222">
        <f t="shared" si="51"/>
        <v>1730.4377734027896</v>
      </c>
      <c r="L126" s="257">
        <f t="shared" si="52"/>
        <v>1694.9983692380069</v>
      </c>
      <c r="M126" s="212">
        <f t="shared" si="53"/>
        <v>85.889400628959336</v>
      </c>
      <c r="N126" s="213">
        <f t="shared" si="54"/>
        <v>52.347327231867759</v>
      </c>
      <c r="O126" s="213">
        <f t="shared" si="55"/>
        <v>25.126717071296525</v>
      </c>
      <c r="P126" s="213">
        <f t="shared" si="56"/>
        <v>3.1408396339120657</v>
      </c>
      <c r="Q126" s="213">
        <f t="shared" si="57"/>
        <v>6.2816792678241313</v>
      </c>
      <c r="R126" s="213">
        <f t="shared" si="58"/>
        <v>335.7034095379679</v>
      </c>
      <c r="S126" s="213">
        <f t="shared" si="59"/>
        <v>2093.8930892747103</v>
      </c>
      <c r="T126" s="260">
        <f t="shared" si="60"/>
        <v>2051.0621821158038</v>
      </c>
      <c r="U126" s="191">
        <f t="shared" si="61"/>
        <v>99.274256018437413</v>
      </c>
      <c r="V126" s="191">
        <f t="shared" si="62"/>
        <v>73.211103258434662</v>
      </c>
      <c r="W126" s="191">
        <f t="shared" si="63"/>
        <v>35.14132956404864</v>
      </c>
      <c r="X126" s="191">
        <f t="shared" si="64"/>
        <v>4.39266619550608</v>
      </c>
      <c r="Y126" s="191">
        <f t="shared" si="65"/>
        <v>8.7853323910121599</v>
      </c>
      <c r="Z126" s="192">
        <f t="shared" si="66"/>
        <v>636.93659834838161</v>
      </c>
      <c r="AA126" s="191">
        <f t="shared" si="67"/>
        <v>2420.2017606094105</v>
      </c>
      <c r="AB126" s="280">
        <f t="shared" si="68"/>
        <v>2378.198491931636</v>
      </c>
      <c r="AC126" s="240">
        <f t="shared" si="69"/>
        <v>117.57989412329704</v>
      </c>
      <c r="AD126" s="240">
        <f t="shared" si="70"/>
        <v>86.710836374112858</v>
      </c>
      <c r="AE126" s="240">
        <f t="shared" si="71"/>
        <v>41.621201459574173</v>
      </c>
      <c r="AF126" s="240">
        <f t="shared" si="72"/>
        <v>5.2026501824467717</v>
      </c>
      <c r="AG126" s="240">
        <f t="shared" si="73"/>
        <v>10.405300364893543</v>
      </c>
      <c r="AH126" s="240">
        <f t="shared" si="74"/>
        <v>1049.2011201267655</v>
      </c>
      <c r="AI126" s="232">
        <f t="shared" si="75"/>
        <v>2866.4739297227393</v>
      </c>
      <c r="AJ126" s="283">
        <f t="shared" si="76"/>
        <v>2816.8684916842863</v>
      </c>
      <c r="AK126" s="269">
        <f t="shared" si="77"/>
        <v>137.42308712843962</v>
      </c>
      <c r="AL126" s="269">
        <f t="shared" si="78"/>
        <v>101.34445953424751</v>
      </c>
      <c r="AM126" s="269">
        <f t="shared" si="79"/>
        <v>48.645340576438798</v>
      </c>
      <c r="AN126" s="269">
        <f t="shared" si="80"/>
        <v>6.0806675720548498</v>
      </c>
      <c r="AO126" s="269">
        <f t="shared" si="81"/>
        <v>12.1613351441097</v>
      </c>
      <c r="AP126" s="269">
        <f t="shared" si="82"/>
        <v>1495.8442227254932</v>
      </c>
      <c r="AQ126" s="269">
        <f t="shared" si="83"/>
        <v>3350.2300672478514</v>
      </c>
      <c r="AR126" s="285">
        <f t="shared" si="84"/>
        <v>3292.1349611842375</v>
      </c>
      <c r="AS126" s="273">
        <f t="shared" si="85"/>
        <v>1400.8250985438074</v>
      </c>
      <c r="AT126" s="108"/>
      <c r="AU126" s="108"/>
      <c r="AV126" s="108"/>
      <c r="AW126" s="108"/>
      <c r="AX126" s="108"/>
      <c r="AY126" s="108"/>
    </row>
    <row r="127" spans="1:51">
      <c r="A127" s="472">
        <v>7375</v>
      </c>
      <c r="B127" s="472" t="s">
        <v>1009</v>
      </c>
      <c r="C127" s="472" t="s">
        <v>1523</v>
      </c>
      <c r="D127" s="472">
        <v>440895</v>
      </c>
      <c r="E127" s="242">
        <f t="shared" si="45"/>
        <v>537676.82926829264</v>
      </c>
      <c r="F127" s="222">
        <f t="shared" si="46"/>
        <v>23881.908511199792</v>
      </c>
      <c r="G127" s="222">
        <f t="shared" si="47"/>
        <v>14555.394153440962</v>
      </c>
      <c r="H127" s="222">
        <f t="shared" si="48"/>
        <v>6986.5891936516618</v>
      </c>
      <c r="I127" s="222">
        <f t="shared" si="49"/>
        <v>873.32364920645773</v>
      </c>
      <c r="J127" s="222">
        <f t="shared" si="50"/>
        <v>1746.6472984129155</v>
      </c>
      <c r="K127" s="222">
        <f t="shared" si="51"/>
        <v>582215.76613763848</v>
      </c>
      <c r="L127" s="257">
        <f t="shared" si="52"/>
        <v>570291.97427155706</v>
      </c>
      <c r="M127" s="212">
        <f t="shared" si="53"/>
        <v>28897.984058657239</v>
      </c>
      <c r="N127" s="213">
        <f t="shared" si="54"/>
        <v>17612.560068905408</v>
      </c>
      <c r="O127" s="213">
        <f t="shared" si="55"/>
        <v>8454.0288330745971</v>
      </c>
      <c r="P127" s="213">
        <f t="shared" si="56"/>
        <v>1056.7536041343246</v>
      </c>
      <c r="Q127" s="213">
        <f t="shared" si="57"/>
        <v>2113.5072082686493</v>
      </c>
      <c r="R127" s="213">
        <f t="shared" si="58"/>
        <v>112949.34772189039</v>
      </c>
      <c r="S127" s="213">
        <f t="shared" si="59"/>
        <v>704502.40275621635</v>
      </c>
      <c r="T127" s="260">
        <f t="shared" si="60"/>
        <v>690091.6970901835</v>
      </c>
      <c r="U127" s="191">
        <f t="shared" si="61"/>
        <v>33401.395828213273</v>
      </c>
      <c r="V127" s="191">
        <f t="shared" si="62"/>
        <v>24632.297808416868</v>
      </c>
      <c r="W127" s="191">
        <f t="shared" si="63"/>
        <v>11823.502948040097</v>
      </c>
      <c r="X127" s="191">
        <f t="shared" si="64"/>
        <v>1477.9378685050121</v>
      </c>
      <c r="Y127" s="191">
        <f t="shared" si="65"/>
        <v>2955.8757370100243</v>
      </c>
      <c r="Z127" s="192">
        <f t="shared" si="66"/>
        <v>214300.99093322677</v>
      </c>
      <c r="AA127" s="191">
        <f t="shared" si="67"/>
        <v>814290.83664187999</v>
      </c>
      <c r="AB127" s="280">
        <f t="shared" si="68"/>
        <v>800158.59471478278</v>
      </c>
      <c r="AC127" s="240">
        <f t="shared" si="69"/>
        <v>39560.433314375688</v>
      </c>
      <c r="AD127" s="240">
        <f t="shared" si="70"/>
        <v>29174.360851309502</v>
      </c>
      <c r="AE127" s="240">
        <f t="shared" si="71"/>
        <v>14003.693208628561</v>
      </c>
      <c r="AF127" s="240">
        <f t="shared" si="72"/>
        <v>1750.4616510785702</v>
      </c>
      <c r="AG127" s="240">
        <f t="shared" si="73"/>
        <v>3500.9233021571404</v>
      </c>
      <c r="AH127" s="240">
        <f t="shared" si="74"/>
        <v>353009.76630084502</v>
      </c>
      <c r="AI127" s="232">
        <f t="shared" si="75"/>
        <v>964441.68103502493</v>
      </c>
      <c r="AJ127" s="283">
        <f t="shared" si="76"/>
        <v>947751.64539429906</v>
      </c>
      <c r="AK127" s="269">
        <f t="shared" si="77"/>
        <v>46236.790011899619</v>
      </c>
      <c r="AL127" s="269">
        <f t="shared" si="78"/>
        <v>34097.927737389095</v>
      </c>
      <c r="AM127" s="269">
        <f t="shared" si="79"/>
        <v>16367.005313946767</v>
      </c>
      <c r="AN127" s="269">
        <f t="shared" si="80"/>
        <v>2045.8756642433459</v>
      </c>
      <c r="AO127" s="269">
        <f t="shared" si="81"/>
        <v>4091.7513284866918</v>
      </c>
      <c r="AP127" s="269">
        <f t="shared" si="82"/>
        <v>503285.41340386309</v>
      </c>
      <c r="AQ127" s="269">
        <f t="shared" si="83"/>
        <v>1127204.2227236065</v>
      </c>
      <c r="AR127" s="285">
        <f t="shared" si="84"/>
        <v>1107657.789326489</v>
      </c>
      <c r="AS127" s="273">
        <f t="shared" si="85"/>
        <v>471315.68121616286</v>
      </c>
      <c r="AT127" s="108"/>
      <c r="AU127" s="108"/>
      <c r="AV127" s="108"/>
      <c r="AW127" s="108"/>
      <c r="AX127" s="108"/>
      <c r="AY127" s="108"/>
    </row>
    <row r="128" spans="1:51">
      <c r="A128" s="472">
        <v>4048</v>
      </c>
      <c r="B128" s="472" t="s">
        <v>348</v>
      </c>
      <c r="C128" s="472" t="s">
        <v>349</v>
      </c>
      <c r="D128" s="472">
        <v>6303.79</v>
      </c>
      <c r="E128" s="242">
        <f t="shared" si="45"/>
        <v>7687.5487804878039</v>
      </c>
      <c r="F128" s="222">
        <f t="shared" si="46"/>
        <v>341.45666440720839</v>
      </c>
      <c r="G128" s="222">
        <f t="shared" si="47"/>
        <v>208.10884249202101</v>
      </c>
      <c r="H128" s="222">
        <f t="shared" si="48"/>
        <v>99.892244396170085</v>
      </c>
      <c r="I128" s="222">
        <f t="shared" si="49"/>
        <v>12.486530549521261</v>
      </c>
      <c r="J128" s="222">
        <f t="shared" si="50"/>
        <v>24.973061099042521</v>
      </c>
      <c r="K128" s="222">
        <f t="shared" si="51"/>
        <v>8324.3536996808398</v>
      </c>
      <c r="L128" s="257">
        <f t="shared" si="52"/>
        <v>8153.8707503902251</v>
      </c>
      <c r="M128" s="212">
        <f t="shared" si="53"/>
        <v>413.1750710013107</v>
      </c>
      <c r="N128" s="213">
        <f t="shared" si="54"/>
        <v>251.81932214419581</v>
      </c>
      <c r="O128" s="213">
        <f t="shared" si="55"/>
        <v>120.873274629214</v>
      </c>
      <c r="P128" s="213">
        <f t="shared" si="56"/>
        <v>15.109159328651749</v>
      </c>
      <c r="Q128" s="213">
        <f t="shared" si="57"/>
        <v>30.218318657303499</v>
      </c>
      <c r="R128" s="213">
        <f t="shared" si="58"/>
        <v>1614.9173129107276</v>
      </c>
      <c r="S128" s="213">
        <f t="shared" si="59"/>
        <v>10072.772885767832</v>
      </c>
      <c r="T128" s="260">
        <f t="shared" si="60"/>
        <v>9866.7327576863609</v>
      </c>
      <c r="U128" s="191">
        <f t="shared" si="61"/>
        <v>477.56355823480095</v>
      </c>
      <c r="V128" s="191">
        <f t="shared" si="62"/>
        <v>352.1855149224196</v>
      </c>
      <c r="W128" s="191">
        <f t="shared" si="63"/>
        <v>169.04904716276141</v>
      </c>
      <c r="X128" s="191">
        <f t="shared" si="64"/>
        <v>21.131130895345176</v>
      </c>
      <c r="Y128" s="191">
        <f t="shared" si="65"/>
        <v>42.262261790690353</v>
      </c>
      <c r="Z128" s="192">
        <f t="shared" si="66"/>
        <v>3064.0139798250502</v>
      </c>
      <c r="AA128" s="191">
        <f t="shared" si="67"/>
        <v>11642.496361071722</v>
      </c>
      <c r="AB128" s="280">
        <f t="shared" si="68"/>
        <v>11440.437627501107</v>
      </c>
      <c r="AC128" s="240">
        <f t="shared" si="69"/>
        <v>565.62370614960093</v>
      </c>
      <c r="AD128" s="240">
        <f t="shared" si="70"/>
        <v>417.12662695398296</v>
      </c>
      <c r="AE128" s="240">
        <f t="shared" si="71"/>
        <v>200.22078093791183</v>
      </c>
      <c r="AF128" s="240">
        <f t="shared" si="72"/>
        <v>25.027597617238978</v>
      </c>
      <c r="AG128" s="240">
        <f t="shared" si="73"/>
        <v>50.055195234477956</v>
      </c>
      <c r="AH128" s="240">
        <f t="shared" si="74"/>
        <v>5047.2321861431938</v>
      </c>
      <c r="AI128" s="232">
        <f t="shared" si="75"/>
        <v>13789.309981949851</v>
      </c>
      <c r="AJ128" s="283">
        <f t="shared" si="76"/>
        <v>13550.680648952988</v>
      </c>
      <c r="AK128" s="269">
        <f t="shared" si="77"/>
        <v>661.08033547468824</v>
      </c>
      <c r="AL128" s="269">
        <f t="shared" si="78"/>
        <v>487.52237129401789</v>
      </c>
      <c r="AM128" s="269">
        <f t="shared" si="79"/>
        <v>234.01073822112858</v>
      </c>
      <c r="AN128" s="269">
        <f t="shared" si="80"/>
        <v>29.251342277641072</v>
      </c>
      <c r="AO128" s="269">
        <f t="shared" si="81"/>
        <v>58.502684555282144</v>
      </c>
      <c r="AP128" s="269">
        <f t="shared" si="82"/>
        <v>7195.8302002997043</v>
      </c>
      <c r="AQ128" s="269">
        <f t="shared" si="83"/>
        <v>16116.442026248526</v>
      </c>
      <c r="AR128" s="285">
        <f t="shared" si="84"/>
        <v>15836.972739038607</v>
      </c>
      <c r="AS128" s="273">
        <f t="shared" si="85"/>
        <v>6738.7361573472936</v>
      </c>
      <c r="AT128" s="108"/>
      <c r="AU128" s="108"/>
      <c r="AV128" s="108"/>
      <c r="AW128" s="108"/>
      <c r="AX128" s="108"/>
      <c r="AY128" s="108"/>
    </row>
    <row r="129" spans="1:51">
      <c r="A129" s="472">
        <v>9093</v>
      </c>
      <c r="B129" s="472" t="s">
        <v>164</v>
      </c>
      <c r="C129" s="472" t="s">
        <v>165</v>
      </c>
      <c r="D129" s="472">
        <v>388396.23</v>
      </c>
      <c r="E129" s="242">
        <f t="shared" si="45"/>
        <v>473653.93902439019</v>
      </c>
      <c r="F129" s="222">
        <f t="shared" si="46"/>
        <v>21038.213703840851</v>
      </c>
      <c r="G129" s="222">
        <f t="shared" si="47"/>
        <v>12822.237075404601</v>
      </c>
      <c r="H129" s="222">
        <f t="shared" si="48"/>
        <v>6154.6737961942081</v>
      </c>
      <c r="I129" s="222">
        <f t="shared" si="49"/>
        <v>769.33422452427601</v>
      </c>
      <c r="J129" s="222">
        <f t="shared" si="50"/>
        <v>1538.668449048552</v>
      </c>
      <c r="K129" s="222">
        <f t="shared" si="51"/>
        <v>512889.48301618401</v>
      </c>
      <c r="L129" s="257">
        <f t="shared" si="52"/>
        <v>502385.49497347377</v>
      </c>
      <c r="M129" s="212">
        <f t="shared" si="53"/>
        <v>25457.009181284815</v>
      </c>
      <c r="N129" s="213">
        <f t="shared" si="54"/>
        <v>15515.376521419839</v>
      </c>
      <c r="O129" s="213">
        <f t="shared" si="55"/>
        <v>7447.380730281523</v>
      </c>
      <c r="P129" s="213">
        <f t="shared" si="56"/>
        <v>930.92259128519038</v>
      </c>
      <c r="Q129" s="213">
        <f t="shared" si="57"/>
        <v>1861.8451825703808</v>
      </c>
      <c r="R129" s="213">
        <f t="shared" si="58"/>
        <v>99500.109631865416</v>
      </c>
      <c r="S129" s="213">
        <f t="shared" si="59"/>
        <v>620615.06085679354</v>
      </c>
      <c r="T129" s="260">
        <f t="shared" si="60"/>
        <v>607920.28375039226</v>
      </c>
      <c r="U129" s="191">
        <f t="shared" si="61"/>
        <v>29424.185387486283</v>
      </c>
      <c r="V129" s="191">
        <f t="shared" si="62"/>
        <v>21699.251760683099</v>
      </c>
      <c r="W129" s="191">
        <f t="shared" si="63"/>
        <v>10415.640845127888</v>
      </c>
      <c r="X129" s="191">
        <f t="shared" si="64"/>
        <v>1301.9551056409859</v>
      </c>
      <c r="Y129" s="191">
        <f t="shared" si="65"/>
        <v>2603.9102112819719</v>
      </c>
      <c r="Z129" s="192">
        <f t="shared" si="66"/>
        <v>188783.49031794295</v>
      </c>
      <c r="AA129" s="191">
        <f t="shared" si="67"/>
        <v>717330.63671679667</v>
      </c>
      <c r="AB129" s="280">
        <f t="shared" si="68"/>
        <v>704881.16578622931</v>
      </c>
      <c r="AC129" s="240">
        <f t="shared" si="69"/>
        <v>34849.846690186831</v>
      </c>
      <c r="AD129" s="240">
        <f t="shared" si="70"/>
        <v>25700.476910167275</v>
      </c>
      <c r="AE129" s="240">
        <f t="shared" si="71"/>
        <v>12336.228916880293</v>
      </c>
      <c r="AF129" s="240">
        <f t="shared" si="72"/>
        <v>1542.0286146100366</v>
      </c>
      <c r="AG129" s="240">
        <f t="shared" si="73"/>
        <v>3084.0572292200732</v>
      </c>
      <c r="AH129" s="240">
        <f t="shared" si="74"/>
        <v>310975.77061302407</v>
      </c>
      <c r="AI129" s="232">
        <f t="shared" si="75"/>
        <v>849602.54248486867</v>
      </c>
      <c r="AJ129" s="283">
        <f t="shared" si="76"/>
        <v>834899.84247370146</v>
      </c>
      <c r="AK129" s="269">
        <f t="shared" si="77"/>
        <v>40731.228360320405</v>
      </c>
      <c r="AL129" s="269">
        <f t="shared" si="78"/>
        <v>30037.77902678496</v>
      </c>
      <c r="AM129" s="269">
        <f t="shared" si="79"/>
        <v>14418.133932856781</v>
      </c>
      <c r="AN129" s="269">
        <f t="shared" si="80"/>
        <v>1802.2667416070976</v>
      </c>
      <c r="AO129" s="269">
        <f t="shared" si="81"/>
        <v>3604.5334832141953</v>
      </c>
      <c r="AP129" s="269">
        <f t="shared" si="82"/>
        <v>443357.618435346</v>
      </c>
      <c r="AQ129" s="269">
        <f t="shared" si="83"/>
        <v>992984.43063751934</v>
      </c>
      <c r="AR129" s="285">
        <f t="shared" si="84"/>
        <v>975765.45323612751</v>
      </c>
      <c r="AS129" s="273">
        <f t="shared" si="85"/>
        <v>415194.62394501967</v>
      </c>
      <c r="AT129" s="108"/>
      <c r="AU129" s="108"/>
      <c r="AV129" s="108"/>
      <c r="AW129" s="108"/>
      <c r="AX129" s="108"/>
      <c r="AY129" s="108"/>
    </row>
    <row r="130" spans="1:51">
      <c r="A130" s="472">
        <v>3631</v>
      </c>
      <c r="B130" s="472" t="s">
        <v>333</v>
      </c>
      <c r="C130" s="472" t="s">
        <v>334</v>
      </c>
      <c r="D130" s="472">
        <v>3639.99</v>
      </c>
      <c r="E130" s="242">
        <f t="shared" si="45"/>
        <v>4439.0121951219508</v>
      </c>
      <c r="F130" s="222">
        <f t="shared" si="46"/>
        <v>197.16691765994656</v>
      </c>
      <c r="G130" s="222">
        <f t="shared" si="47"/>
        <v>120.16804265093407</v>
      </c>
      <c r="H130" s="222">
        <f t="shared" si="48"/>
        <v>57.680660472448352</v>
      </c>
      <c r="I130" s="222">
        <f t="shared" si="49"/>
        <v>7.210082559056044</v>
      </c>
      <c r="J130" s="222">
        <f t="shared" si="50"/>
        <v>14.420165118112088</v>
      </c>
      <c r="K130" s="222">
        <f t="shared" si="51"/>
        <v>4806.7217060373623</v>
      </c>
      <c r="L130" s="257">
        <f t="shared" si="52"/>
        <v>4708.2799383724578</v>
      </c>
      <c r="M130" s="212">
        <f t="shared" si="53"/>
        <v>238.57919231034998</v>
      </c>
      <c r="N130" s="213">
        <f t="shared" si="54"/>
        <v>145.4077331909298</v>
      </c>
      <c r="O130" s="213">
        <f t="shared" si="55"/>
        <v>69.795711931646309</v>
      </c>
      <c r="P130" s="213">
        <f t="shared" si="56"/>
        <v>8.7244639914557887</v>
      </c>
      <c r="Q130" s="213">
        <f t="shared" si="57"/>
        <v>17.448927982911577</v>
      </c>
      <c r="R130" s="213">
        <f t="shared" si="58"/>
        <v>932.4997929534328</v>
      </c>
      <c r="S130" s="213">
        <f t="shared" si="59"/>
        <v>5816.3093276371919</v>
      </c>
      <c r="T130" s="260">
        <f t="shared" si="60"/>
        <v>5697.3358203002917</v>
      </c>
      <c r="U130" s="191">
        <f t="shared" si="61"/>
        <v>275.75896029834325</v>
      </c>
      <c r="V130" s="191">
        <f t="shared" si="62"/>
        <v>203.3620651167723</v>
      </c>
      <c r="W130" s="191">
        <f t="shared" si="63"/>
        <v>97.613791256050703</v>
      </c>
      <c r="X130" s="191">
        <f t="shared" si="64"/>
        <v>12.201723907006338</v>
      </c>
      <c r="Y130" s="191">
        <f t="shared" si="65"/>
        <v>24.403447814012676</v>
      </c>
      <c r="Z130" s="192">
        <f t="shared" si="66"/>
        <v>1769.2499665159189</v>
      </c>
      <c r="AA130" s="191">
        <f t="shared" si="67"/>
        <v>6722.7128964222247</v>
      </c>
      <c r="AB130" s="280">
        <f t="shared" si="68"/>
        <v>6606.0383610062763</v>
      </c>
      <c r="AC130" s="240">
        <f t="shared" si="69"/>
        <v>326.60742730127208</v>
      </c>
      <c r="AD130" s="240">
        <f t="shared" si="70"/>
        <v>240.86093458795875</v>
      </c>
      <c r="AE130" s="240">
        <f t="shared" si="71"/>
        <v>115.6132486022202</v>
      </c>
      <c r="AF130" s="240">
        <f t="shared" si="72"/>
        <v>14.451656075277524</v>
      </c>
      <c r="AG130" s="240">
        <f t="shared" si="73"/>
        <v>28.903312150555049</v>
      </c>
      <c r="AH130" s="240">
        <f t="shared" si="74"/>
        <v>2914.4173085143007</v>
      </c>
      <c r="AI130" s="232">
        <f t="shared" si="75"/>
        <v>7962.3449450564876</v>
      </c>
      <c r="AJ130" s="283">
        <f t="shared" si="76"/>
        <v>7824.5534916902989</v>
      </c>
      <c r="AK130" s="269">
        <f t="shared" si="77"/>
        <v>381.72683581218769</v>
      </c>
      <c r="AL130" s="269">
        <f t="shared" si="78"/>
        <v>281.50946593819151</v>
      </c>
      <c r="AM130" s="269">
        <f t="shared" si="79"/>
        <v>135.12454365033193</v>
      </c>
      <c r="AN130" s="269">
        <f t="shared" si="80"/>
        <v>16.890567956291491</v>
      </c>
      <c r="AO130" s="269">
        <f t="shared" si="81"/>
        <v>33.781135912582982</v>
      </c>
      <c r="AP130" s="269">
        <f t="shared" si="82"/>
        <v>4155.0797172477069</v>
      </c>
      <c r="AQ130" s="269">
        <f t="shared" si="83"/>
        <v>9306.0980475435208</v>
      </c>
      <c r="AR130" s="285">
        <f t="shared" si="84"/>
        <v>9144.7244277447608</v>
      </c>
      <c r="AS130" s="273">
        <f t="shared" si="85"/>
        <v>3891.1404449359156</v>
      </c>
      <c r="AT130" s="108"/>
      <c r="AU130" s="108"/>
      <c r="AV130" s="108"/>
      <c r="AW130" s="108"/>
      <c r="AX130" s="108"/>
      <c r="AY130" s="108"/>
    </row>
    <row r="131" spans="1:51">
      <c r="A131" s="472">
        <v>9908</v>
      </c>
      <c r="B131" s="472" t="s">
        <v>1410</v>
      </c>
      <c r="C131" s="472" t="s">
        <v>1411</v>
      </c>
      <c r="D131" s="472">
        <v>173034.6</v>
      </c>
      <c r="E131" s="242">
        <f t="shared" si="45"/>
        <v>211017.80487804877</v>
      </c>
      <c r="F131" s="222">
        <f t="shared" si="46"/>
        <v>9372.7451807619764</v>
      </c>
      <c r="G131" s="222">
        <f t="shared" si="47"/>
        <v>5712.4412959616138</v>
      </c>
      <c r="H131" s="222">
        <f t="shared" si="48"/>
        <v>2741.9718220615746</v>
      </c>
      <c r="I131" s="222">
        <f t="shared" si="49"/>
        <v>342.74647775769682</v>
      </c>
      <c r="J131" s="222">
        <f t="shared" si="50"/>
        <v>685.49295551539365</v>
      </c>
      <c r="K131" s="222">
        <f t="shared" si="51"/>
        <v>228497.65183846455</v>
      </c>
      <c r="L131" s="257">
        <f t="shared" si="52"/>
        <v>223818.01483638771</v>
      </c>
      <c r="M131" s="212">
        <f t="shared" si="53"/>
        <v>11341.364978954471</v>
      </c>
      <c r="N131" s="213">
        <f t="shared" si="54"/>
        <v>6912.2632066569586</v>
      </c>
      <c r="O131" s="213">
        <f t="shared" si="55"/>
        <v>3317.88633919534</v>
      </c>
      <c r="P131" s="213">
        <f t="shared" si="56"/>
        <v>414.73579239941751</v>
      </c>
      <c r="Q131" s="213">
        <f t="shared" si="57"/>
        <v>829.47158479883501</v>
      </c>
      <c r="R131" s="213">
        <f t="shared" si="58"/>
        <v>44328.343944291075</v>
      </c>
      <c r="S131" s="213">
        <f t="shared" si="59"/>
        <v>276490.52826627833</v>
      </c>
      <c r="T131" s="260">
        <f t="shared" si="60"/>
        <v>270834.87172528851</v>
      </c>
      <c r="U131" s="191">
        <f t="shared" si="61"/>
        <v>13108.783648207746</v>
      </c>
      <c r="V131" s="191">
        <f t="shared" si="62"/>
        <v>9667.2445783242965</v>
      </c>
      <c r="W131" s="191">
        <f t="shared" si="63"/>
        <v>4640.2773975956625</v>
      </c>
      <c r="X131" s="191">
        <f t="shared" si="64"/>
        <v>580.03467469945781</v>
      </c>
      <c r="Y131" s="191">
        <f t="shared" si="65"/>
        <v>1160.0693493989156</v>
      </c>
      <c r="Z131" s="192">
        <f t="shared" si="66"/>
        <v>84105.027831421379</v>
      </c>
      <c r="AA131" s="191">
        <f t="shared" si="67"/>
        <v>319578.33316774532</v>
      </c>
      <c r="AB131" s="280">
        <f t="shared" si="68"/>
        <v>314031.9631046725</v>
      </c>
      <c r="AC131" s="240">
        <f t="shared" si="69"/>
        <v>15525.972747206641</v>
      </c>
      <c r="AD131" s="240">
        <f t="shared" si="70"/>
        <v>11449.832409444425</v>
      </c>
      <c r="AE131" s="240">
        <f t="shared" si="71"/>
        <v>5495.9195565333239</v>
      </c>
      <c r="AF131" s="240">
        <f t="shared" si="72"/>
        <v>686.98994456666549</v>
      </c>
      <c r="AG131" s="240">
        <f t="shared" si="73"/>
        <v>1373.979889133331</v>
      </c>
      <c r="AH131" s="240">
        <f t="shared" si="74"/>
        <v>138542.97215427755</v>
      </c>
      <c r="AI131" s="232">
        <f t="shared" si="75"/>
        <v>378506.8565105595</v>
      </c>
      <c r="AJ131" s="283">
        <f t="shared" si="76"/>
        <v>371956.6492251996</v>
      </c>
      <c r="AK131" s="269">
        <f t="shared" si="77"/>
        <v>18146.190056573665</v>
      </c>
      <c r="AL131" s="269">
        <f t="shared" si="78"/>
        <v>13382.146059420105</v>
      </c>
      <c r="AM131" s="269">
        <f t="shared" si="79"/>
        <v>6423.4301085216512</v>
      </c>
      <c r="AN131" s="269">
        <f t="shared" si="80"/>
        <v>802.9287635652064</v>
      </c>
      <c r="AO131" s="269">
        <f t="shared" si="81"/>
        <v>1605.8575271304128</v>
      </c>
      <c r="AP131" s="269">
        <f t="shared" si="82"/>
        <v>197520.47583704078</v>
      </c>
      <c r="AQ131" s="269">
        <f t="shared" si="83"/>
        <v>442384.99369983823</v>
      </c>
      <c r="AR131" s="285">
        <f t="shared" si="84"/>
        <v>434713.7584073153</v>
      </c>
      <c r="AS131" s="273">
        <f t="shared" si="85"/>
        <v>184973.56598048573</v>
      </c>
      <c r="AT131" s="108"/>
      <c r="AU131" s="108"/>
      <c r="AV131" s="108"/>
      <c r="AW131" s="108"/>
      <c r="AX131" s="108"/>
      <c r="AY131" s="108"/>
    </row>
    <row r="132" spans="1:51">
      <c r="A132" s="472">
        <v>3636</v>
      </c>
      <c r="B132" s="472" t="s">
        <v>450</v>
      </c>
      <c r="C132" s="472" t="s">
        <v>451</v>
      </c>
      <c r="D132" s="472">
        <v>3835</v>
      </c>
      <c r="E132" s="242">
        <f t="shared" si="45"/>
        <v>4676.8292682926822</v>
      </c>
      <c r="F132" s="222">
        <f t="shared" si="46"/>
        <v>207.73000179283321</v>
      </c>
      <c r="G132" s="222">
        <f t="shared" si="47"/>
        <v>126.60596418295987</v>
      </c>
      <c r="H132" s="222">
        <f t="shared" si="48"/>
        <v>60.770862807820734</v>
      </c>
      <c r="I132" s="222">
        <f t="shared" si="49"/>
        <v>7.5963578509775918</v>
      </c>
      <c r="J132" s="222">
        <f t="shared" si="50"/>
        <v>15.192715701955184</v>
      </c>
      <c r="K132" s="222">
        <f t="shared" si="51"/>
        <v>5064.2385673183944</v>
      </c>
      <c r="L132" s="257">
        <f t="shared" si="52"/>
        <v>4960.5228485952912</v>
      </c>
      <c r="M132" s="212">
        <f t="shared" si="53"/>
        <v>251.36091102178636</v>
      </c>
      <c r="N132" s="213">
        <f t="shared" si="54"/>
        <v>153.19785405652647</v>
      </c>
      <c r="O132" s="213">
        <f t="shared" si="55"/>
        <v>73.534969947132709</v>
      </c>
      <c r="P132" s="213">
        <f t="shared" si="56"/>
        <v>9.1918712433915886</v>
      </c>
      <c r="Q132" s="213">
        <f t="shared" si="57"/>
        <v>18.383742486783177</v>
      </c>
      <c r="R132" s="213">
        <f t="shared" si="58"/>
        <v>982.45783806450424</v>
      </c>
      <c r="S132" s="213">
        <f t="shared" si="59"/>
        <v>6127.9141622610587</v>
      </c>
      <c r="T132" s="260">
        <f t="shared" si="60"/>
        <v>6002.5667298128883</v>
      </c>
      <c r="U132" s="191">
        <f t="shared" si="61"/>
        <v>290.53255990927067</v>
      </c>
      <c r="V132" s="191">
        <f t="shared" si="62"/>
        <v>214.2570500805831</v>
      </c>
      <c r="W132" s="191">
        <f t="shared" si="63"/>
        <v>102.8433840386799</v>
      </c>
      <c r="X132" s="191">
        <f t="shared" si="64"/>
        <v>12.855423004834988</v>
      </c>
      <c r="Y132" s="191">
        <f t="shared" si="65"/>
        <v>25.710846009669975</v>
      </c>
      <c r="Z132" s="192">
        <f t="shared" si="66"/>
        <v>1864.0363357010731</v>
      </c>
      <c r="AA132" s="191">
        <f t="shared" si="67"/>
        <v>7082.8776886143178</v>
      </c>
      <c r="AB132" s="280">
        <f t="shared" si="68"/>
        <v>6959.9523939513756</v>
      </c>
      <c r="AC132" s="240">
        <f t="shared" si="69"/>
        <v>344.10519910779379</v>
      </c>
      <c r="AD132" s="240">
        <f t="shared" si="70"/>
        <v>253.76489609719303</v>
      </c>
      <c r="AE132" s="240">
        <f t="shared" si="71"/>
        <v>121.80715012665266</v>
      </c>
      <c r="AF132" s="240">
        <f t="shared" si="72"/>
        <v>15.225893765831582</v>
      </c>
      <c r="AG132" s="240">
        <f t="shared" si="73"/>
        <v>30.451787531663165</v>
      </c>
      <c r="AH132" s="240">
        <f t="shared" si="74"/>
        <v>3070.5552427760358</v>
      </c>
      <c r="AI132" s="232">
        <f t="shared" si="75"/>
        <v>8388.9221850311751</v>
      </c>
      <c r="AJ132" s="283">
        <f t="shared" si="76"/>
        <v>8243.7486478348274</v>
      </c>
      <c r="AK132" s="269">
        <f t="shared" si="77"/>
        <v>402.17759261419388</v>
      </c>
      <c r="AL132" s="269">
        <f t="shared" si="78"/>
        <v>296.5911449957182</v>
      </c>
      <c r="AM132" s="269">
        <f t="shared" si="79"/>
        <v>142.36374959794472</v>
      </c>
      <c r="AN132" s="269">
        <f t="shared" si="80"/>
        <v>17.79546869974309</v>
      </c>
      <c r="AO132" s="269">
        <f t="shared" si="81"/>
        <v>35.59093739948618</v>
      </c>
      <c r="AP132" s="269">
        <f t="shared" si="82"/>
        <v>4377.6853001368008</v>
      </c>
      <c r="AQ132" s="269">
        <f t="shared" si="83"/>
        <v>9804.6659502716757</v>
      </c>
      <c r="AR132" s="285">
        <f t="shared" si="84"/>
        <v>9634.6468480411077</v>
      </c>
      <c r="AS132" s="273">
        <f t="shared" si="85"/>
        <v>4099.6056599961084</v>
      </c>
      <c r="AT132" s="108"/>
      <c r="AU132" s="108"/>
      <c r="AV132" s="108"/>
      <c r="AW132" s="108"/>
      <c r="AX132" s="108"/>
      <c r="AY132" s="108"/>
    </row>
    <row r="133" spans="1:51">
      <c r="A133" s="472">
        <v>3785</v>
      </c>
      <c r="B133" s="472" t="s">
        <v>501</v>
      </c>
      <c r="C133" s="472" t="s">
        <v>502</v>
      </c>
      <c r="D133" s="472">
        <v>2145</v>
      </c>
      <c r="E133" s="242">
        <f t="shared" ref="E133:E196" si="86">D133/(($B$1-$C$2)/100-(0.08))</f>
        <v>2615.853658536585</v>
      </c>
      <c r="F133" s="222">
        <f t="shared" ref="F133:F196" si="87">K133*$F$3</f>
        <v>116.18796710446604</v>
      </c>
      <c r="G133" s="222">
        <f t="shared" ref="G133:G196" si="88">K133*$G$2</f>
        <v>70.813505390469075</v>
      </c>
      <c r="H133" s="222">
        <f t="shared" ref="H133:H196" si="89">K133*$H$2</f>
        <v>33.990482587425156</v>
      </c>
      <c r="I133" s="222">
        <f t="shared" ref="I133:I196" si="90">K133*$I$2</f>
        <v>4.2488103234281445</v>
      </c>
      <c r="J133" s="222">
        <f t="shared" ref="J133:J196" si="91">K133*$J$2</f>
        <v>8.4976206468562889</v>
      </c>
      <c r="K133" s="222">
        <f t="shared" ref="K133:K196" si="92">E133*$J$1</f>
        <v>2832.5402156187629</v>
      </c>
      <c r="L133" s="257">
        <f t="shared" si="52"/>
        <v>2774.5297288753327</v>
      </c>
      <c r="M133" s="212">
        <f t="shared" ref="M133:M196" si="93">S133*$M$3</f>
        <v>140.59169599523645</v>
      </c>
      <c r="N133" s="213">
        <f t="shared" ref="N133:N196" si="94">S133*$N$2</f>
        <v>85.686935319752095</v>
      </c>
      <c r="O133" s="213">
        <f t="shared" ref="O133:O196" si="95">S133*$O$2</f>
        <v>41.129728953481006</v>
      </c>
      <c r="P133" s="213">
        <f t="shared" ref="P133:P196" si="96">S133*$P$2</f>
        <v>5.1412161191851258</v>
      </c>
      <c r="Q133" s="213">
        <f t="shared" ref="Q133:Q196" si="97">S133*$Q$2</f>
        <v>10.282432238370252</v>
      </c>
      <c r="R133" s="213">
        <f t="shared" ref="R133:R196" si="98">S133*$R$3</f>
        <v>549.51031620557012</v>
      </c>
      <c r="S133" s="213">
        <f t="shared" ref="S133:S196" si="99">E133*$S$1</f>
        <v>3427.4774127900837</v>
      </c>
      <c r="T133" s="260">
        <f t="shared" si="60"/>
        <v>3357.367831929243</v>
      </c>
      <c r="U133" s="191">
        <f t="shared" ref="U133:U196" si="100">AA133*$U$3</f>
        <v>162.50126232213447</v>
      </c>
      <c r="V133" s="191">
        <f t="shared" ref="V133:V196" si="101">AA133*$V$3</f>
        <v>119.83868902812276</v>
      </c>
      <c r="W133" s="191">
        <f t="shared" ref="W133:W196" si="102">AA133*$W$3</f>
        <v>57.522570733498924</v>
      </c>
      <c r="X133" s="191">
        <f t="shared" ref="X133:X196" si="103">AA133*$X$3</f>
        <v>7.1903213416873655</v>
      </c>
      <c r="Y133" s="191">
        <f t="shared" ref="Y133:Y196" si="104">AA133*$Y$3</f>
        <v>14.380642683374731</v>
      </c>
      <c r="Z133" s="192">
        <f t="shared" ref="Z133:Z196" si="105">AA133*$Z$3</f>
        <v>1042.5965945446681</v>
      </c>
      <c r="AA133" s="191">
        <f t="shared" ref="AA133:AA196" si="106">E133*$AA$1</f>
        <v>3961.6095546486863</v>
      </c>
      <c r="AB133" s="280">
        <f t="shared" si="68"/>
        <v>3892.8547288202612</v>
      </c>
      <c r="AC133" s="240">
        <f t="shared" ref="AC133:AC196" si="107">AI133*$AC$3</f>
        <v>192.4656198399525</v>
      </c>
      <c r="AD133" s="240">
        <f t="shared" ref="AD133:AD196" si="108">AI133*$AD$3</f>
        <v>141.93629781707409</v>
      </c>
      <c r="AE133" s="240">
        <f t="shared" ref="AE133:AE196" si="109">AI133*$AE$3</f>
        <v>68.129422952195569</v>
      </c>
      <c r="AF133" s="240">
        <f t="shared" ref="AF133:AF196" si="110">AI133*$AF$3</f>
        <v>8.5161778690244461</v>
      </c>
      <c r="AG133" s="240">
        <f t="shared" ref="AG133:AG196" si="111">AI133*$AG$3</f>
        <v>17.032355738048892</v>
      </c>
      <c r="AH133" s="240">
        <f t="shared" ref="AH133:AH196" si="112">AI133*$AH$3</f>
        <v>1717.4292035865967</v>
      </c>
      <c r="AI133" s="232">
        <f t="shared" ref="AI133:AI196" si="113">E133*$AI$1</f>
        <v>4692.1090187462514</v>
      </c>
      <c r="AJ133" s="283">
        <f t="shared" si="76"/>
        <v>4610.9102606533788</v>
      </c>
      <c r="AK133" s="269">
        <f t="shared" ref="AK133:AK196" si="114">AQ133*$AK$3</f>
        <v>224.9467890892949</v>
      </c>
      <c r="AL133" s="269">
        <f t="shared" ref="AL133:AL196" si="115">AQ133*$AL$3</f>
        <v>165.88996245523222</v>
      </c>
      <c r="AM133" s="269">
        <f t="shared" ref="AM133:AM196" si="116">AQ133*$AM$3</f>
        <v>79.627181978511473</v>
      </c>
      <c r="AN133" s="269">
        <f t="shared" ref="AN133:AN196" si="117">AQ133*$AN$3</f>
        <v>9.9533977473139341</v>
      </c>
      <c r="AO133" s="269">
        <f t="shared" ref="AO133:AO196" si="118">AQ133*$AO$3</f>
        <v>19.906795494627868</v>
      </c>
      <c r="AP133" s="269">
        <f t="shared" ref="AP133:AP196" si="119">AQ133*$AP$3</f>
        <v>2448.5358458392275</v>
      </c>
      <c r="AQ133" s="269">
        <f t="shared" ref="AQ133:AQ196" si="120">E133*$AQ$1</f>
        <v>5483.9657009994125</v>
      </c>
      <c r="AR133" s="285">
        <f t="shared" si="84"/>
        <v>5388.8702709382469</v>
      </c>
      <c r="AS133" s="273">
        <f t="shared" ref="AS133:AS196" si="121">L133/1.21</f>
        <v>2292.9997759300272</v>
      </c>
      <c r="AT133" s="108"/>
      <c r="AU133" s="108"/>
      <c r="AV133" s="108"/>
      <c r="AW133" s="108"/>
      <c r="AX133" s="108"/>
      <c r="AY133" s="108"/>
    </row>
    <row r="134" spans="1:51">
      <c r="A134" s="472">
        <v>9909</v>
      </c>
      <c r="B134" s="472" t="s">
        <v>1373</v>
      </c>
      <c r="C134" s="472" t="s">
        <v>1482</v>
      </c>
      <c r="D134" s="472">
        <v>307278.40000000002</v>
      </c>
      <c r="E134" s="242">
        <f t="shared" si="86"/>
        <v>374729.75609756098</v>
      </c>
      <c r="F134" s="222">
        <f t="shared" si="87"/>
        <v>16644.313580938444</v>
      </c>
      <c r="G134" s="222">
        <f t="shared" si="88"/>
        <v>10144.270692202665</v>
      </c>
      <c r="H134" s="222">
        <f t="shared" si="89"/>
        <v>4869.2499322572785</v>
      </c>
      <c r="I134" s="222">
        <f t="shared" si="90"/>
        <v>608.65624153215981</v>
      </c>
      <c r="J134" s="222">
        <f t="shared" si="91"/>
        <v>1217.3124830643196</v>
      </c>
      <c r="K134" s="222">
        <f t="shared" si="92"/>
        <v>405770.82768810657</v>
      </c>
      <c r="L134" s="257">
        <f t="shared" ref="L134:L197" si="122">F134+H134+J134+E134</f>
        <v>397460.63209382101</v>
      </c>
      <c r="M134" s="212">
        <f t="shared" si="93"/>
        <v>20140.229090304274</v>
      </c>
      <c r="N134" s="213">
        <f t="shared" si="94"/>
        <v>12274.939107672222</v>
      </c>
      <c r="O134" s="213">
        <f t="shared" si="95"/>
        <v>5891.9707716826661</v>
      </c>
      <c r="P134" s="213">
        <f t="shared" si="96"/>
        <v>736.49634646033326</v>
      </c>
      <c r="Q134" s="213">
        <f t="shared" si="97"/>
        <v>1472.9926929206665</v>
      </c>
      <c r="R134" s="213">
        <f t="shared" si="98"/>
        <v>78719.184497501948</v>
      </c>
      <c r="S134" s="213">
        <f t="shared" si="99"/>
        <v>490997.56430688885</v>
      </c>
      <c r="T134" s="260">
        <f t="shared" ref="T134:T197" si="123">R134+Q134+O134+M134+E134</f>
        <v>480954.13314997056</v>
      </c>
      <c r="U134" s="191">
        <f t="shared" si="100"/>
        <v>23278.847498520172</v>
      </c>
      <c r="V134" s="191">
        <f t="shared" si="101"/>
        <v>17167.291665575347</v>
      </c>
      <c r="W134" s="191">
        <f t="shared" si="102"/>
        <v>8240.2999994761667</v>
      </c>
      <c r="X134" s="191">
        <f t="shared" si="103"/>
        <v>1030.0374999345208</v>
      </c>
      <c r="Y134" s="191">
        <f t="shared" si="104"/>
        <v>2060.0749998690417</v>
      </c>
      <c r="Z134" s="192">
        <f t="shared" si="105"/>
        <v>149355.43749050552</v>
      </c>
      <c r="AA134" s="191">
        <f t="shared" si="106"/>
        <v>567513.77406860655</v>
      </c>
      <c r="AB134" s="280">
        <f t="shared" ref="AB134:AB197" si="124">U134+W134+Y134+Z134+E134</f>
        <v>557664.41608593194</v>
      </c>
      <c r="AC134" s="240">
        <f t="shared" si="107"/>
        <v>27571.341594139325</v>
      </c>
      <c r="AD134" s="240">
        <f t="shared" si="108"/>
        <v>20332.847783288587</v>
      </c>
      <c r="AE134" s="240">
        <f t="shared" si="109"/>
        <v>9759.7669359785232</v>
      </c>
      <c r="AF134" s="240">
        <f t="shared" si="110"/>
        <v>1219.9708669973154</v>
      </c>
      <c r="AG134" s="240">
        <f t="shared" si="111"/>
        <v>2439.9417339946308</v>
      </c>
      <c r="AH134" s="240">
        <f t="shared" si="112"/>
        <v>246027.45817779191</v>
      </c>
      <c r="AI134" s="232">
        <f t="shared" si="113"/>
        <v>672160.25729879632</v>
      </c>
      <c r="AJ134" s="283">
        <f t="shared" ref="AJ134:AJ197" si="125">AC134+AE134+AG134+AH134+E134</f>
        <v>660528.26453946531</v>
      </c>
      <c r="AK134" s="269">
        <f t="shared" si="114"/>
        <v>32224.377359671795</v>
      </c>
      <c r="AL134" s="269">
        <f t="shared" si="115"/>
        <v>23764.290088253536</v>
      </c>
      <c r="AM134" s="269">
        <f t="shared" si="116"/>
        <v>11406.859242361697</v>
      </c>
      <c r="AN134" s="269">
        <f t="shared" si="117"/>
        <v>1425.8574052952122</v>
      </c>
      <c r="AO134" s="269">
        <f t="shared" si="118"/>
        <v>2851.7148105904243</v>
      </c>
      <c r="AP134" s="269">
        <f t="shared" si="119"/>
        <v>350760.9217026222</v>
      </c>
      <c r="AQ134" s="269">
        <f t="shared" si="120"/>
        <v>785596.36655383592</v>
      </c>
      <c r="AR134" s="285">
        <f t="shared" ref="AR134:AR197" si="126">AK134+AM134+AO134+AP134+E134</f>
        <v>771973.62921280717</v>
      </c>
      <c r="AS134" s="273">
        <f t="shared" si="121"/>
        <v>328479.86123456282</v>
      </c>
      <c r="AT134" s="108"/>
      <c r="AU134" s="108"/>
      <c r="AV134" s="108"/>
      <c r="AW134" s="108"/>
      <c r="AX134" s="108"/>
      <c r="AY134" s="108"/>
    </row>
    <row r="135" spans="1:51">
      <c r="A135" s="472">
        <v>3723</v>
      </c>
      <c r="B135" s="472" t="s">
        <v>414</v>
      </c>
      <c r="C135" s="472" t="s">
        <v>415</v>
      </c>
      <c r="D135" s="472">
        <v>780</v>
      </c>
      <c r="E135" s="242">
        <f t="shared" si="86"/>
        <v>951.21951219512187</v>
      </c>
      <c r="F135" s="222">
        <f t="shared" si="87"/>
        <v>42.250169856169471</v>
      </c>
      <c r="G135" s="222">
        <f t="shared" si="88"/>
        <v>25.750365596534209</v>
      </c>
      <c r="H135" s="222">
        <f t="shared" si="89"/>
        <v>12.36017548633642</v>
      </c>
      <c r="I135" s="222">
        <f t="shared" si="90"/>
        <v>1.5450219357920525</v>
      </c>
      <c r="J135" s="222">
        <f t="shared" si="91"/>
        <v>3.090043871584105</v>
      </c>
      <c r="K135" s="222">
        <f t="shared" si="92"/>
        <v>1030.0146238613684</v>
      </c>
      <c r="L135" s="257">
        <f t="shared" si="122"/>
        <v>1008.9199014092119</v>
      </c>
      <c r="M135" s="212">
        <f t="shared" si="93"/>
        <v>51.124253089176889</v>
      </c>
      <c r="N135" s="213">
        <f t="shared" si="94"/>
        <v>31.158885570818946</v>
      </c>
      <c r="O135" s="213">
        <f t="shared" si="95"/>
        <v>14.956265073993093</v>
      </c>
      <c r="P135" s="213">
        <f t="shared" si="96"/>
        <v>1.8695331342491366</v>
      </c>
      <c r="Q135" s="213">
        <f t="shared" si="97"/>
        <v>3.7390662684982732</v>
      </c>
      <c r="R135" s="213">
        <f t="shared" si="98"/>
        <v>199.82193316566187</v>
      </c>
      <c r="S135" s="213">
        <f t="shared" si="99"/>
        <v>1246.3554228327578</v>
      </c>
      <c r="T135" s="260">
        <f t="shared" si="123"/>
        <v>1220.861029792452</v>
      </c>
      <c r="U135" s="191">
        <f t="shared" si="100"/>
        <v>59.091368117139808</v>
      </c>
      <c r="V135" s="191">
        <f t="shared" si="101"/>
        <v>43.57770510113555</v>
      </c>
      <c r="W135" s="191">
        <f t="shared" si="102"/>
        <v>20.917298448545065</v>
      </c>
      <c r="X135" s="191">
        <f t="shared" si="103"/>
        <v>2.6146623060681331</v>
      </c>
      <c r="Y135" s="191">
        <f t="shared" si="104"/>
        <v>5.2293246121362662</v>
      </c>
      <c r="Z135" s="192">
        <f t="shared" si="105"/>
        <v>379.12603437987929</v>
      </c>
      <c r="AA135" s="191">
        <f t="shared" si="106"/>
        <v>1440.5852925995223</v>
      </c>
      <c r="AB135" s="280">
        <f t="shared" si="124"/>
        <v>1415.5835377528224</v>
      </c>
      <c r="AC135" s="240">
        <f t="shared" si="107"/>
        <v>69.987498123619091</v>
      </c>
      <c r="AD135" s="240">
        <f t="shared" si="108"/>
        <v>51.613199206208762</v>
      </c>
      <c r="AE135" s="240">
        <f t="shared" si="109"/>
        <v>24.774335618980206</v>
      </c>
      <c r="AF135" s="240">
        <f t="shared" si="110"/>
        <v>3.0967919523725258</v>
      </c>
      <c r="AG135" s="240">
        <f t="shared" si="111"/>
        <v>6.1935839047450516</v>
      </c>
      <c r="AH135" s="240">
        <f t="shared" si="112"/>
        <v>624.51971039512603</v>
      </c>
      <c r="AI135" s="232">
        <f t="shared" si="113"/>
        <v>1706.2214613622732</v>
      </c>
      <c r="AJ135" s="283">
        <f t="shared" si="125"/>
        <v>1676.6946402375922</v>
      </c>
      <c r="AK135" s="269">
        <f t="shared" si="114"/>
        <v>81.79883239610723</v>
      </c>
      <c r="AL135" s="269">
        <f t="shared" si="115"/>
        <v>60.323622710993533</v>
      </c>
      <c r="AM135" s="269">
        <f t="shared" si="116"/>
        <v>28.955338901276896</v>
      </c>
      <c r="AN135" s="269">
        <f t="shared" si="117"/>
        <v>3.619417362659612</v>
      </c>
      <c r="AO135" s="269">
        <f t="shared" si="118"/>
        <v>7.238834725319224</v>
      </c>
      <c r="AP135" s="269">
        <f t="shared" si="119"/>
        <v>890.37667121426466</v>
      </c>
      <c r="AQ135" s="269">
        <f t="shared" si="120"/>
        <v>1994.1693458179682</v>
      </c>
      <c r="AR135" s="285">
        <f t="shared" si="126"/>
        <v>1959.5891894320898</v>
      </c>
      <c r="AS135" s="273">
        <f t="shared" si="121"/>
        <v>833.8181003381917</v>
      </c>
      <c r="AT135" s="108"/>
      <c r="AU135" s="108"/>
      <c r="AV135" s="108"/>
      <c r="AW135" s="108"/>
      <c r="AX135" s="108"/>
      <c r="AY135" s="108"/>
    </row>
    <row r="136" spans="1:51">
      <c r="A136" s="472">
        <v>9099</v>
      </c>
      <c r="B136" s="472" t="s">
        <v>253</v>
      </c>
      <c r="C136" s="472" t="s">
        <v>254</v>
      </c>
      <c r="D136" s="472">
        <v>26918.52</v>
      </c>
      <c r="E136" s="242">
        <f t="shared" si="86"/>
        <v>32827.463414634141</v>
      </c>
      <c r="F136" s="222">
        <f t="shared" si="87"/>
        <v>1458.0923618931988</v>
      </c>
      <c r="G136" s="222">
        <f t="shared" si="88"/>
        <v>888.66888630463859</v>
      </c>
      <c r="H136" s="222">
        <f t="shared" si="89"/>
        <v>426.56106542622649</v>
      </c>
      <c r="I136" s="222">
        <f t="shared" si="90"/>
        <v>53.320133178278311</v>
      </c>
      <c r="J136" s="222">
        <f t="shared" si="91"/>
        <v>106.64026635655662</v>
      </c>
      <c r="K136" s="222">
        <f t="shared" si="92"/>
        <v>35546.755452185542</v>
      </c>
      <c r="L136" s="257">
        <f t="shared" si="122"/>
        <v>34818.757108310121</v>
      </c>
      <c r="M136" s="212">
        <f t="shared" si="93"/>
        <v>1764.3451657257303</v>
      </c>
      <c r="N136" s="213">
        <f t="shared" si="94"/>
        <v>1075.3219030971809</v>
      </c>
      <c r="O136" s="213">
        <f t="shared" si="95"/>
        <v>516.15451348664681</v>
      </c>
      <c r="P136" s="213">
        <f t="shared" si="96"/>
        <v>64.519314185830851</v>
      </c>
      <c r="Q136" s="213">
        <f t="shared" si="97"/>
        <v>129.0386283716617</v>
      </c>
      <c r="R136" s="213">
        <f t="shared" si="98"/>
        <v>6896.0393645622207</v>
      </c>
      <c r="S136" s="213">
        <f t="shared" si="99"/>
        <v>43012.876123887232</v>
      </c>
      <c r="T136" s="260">
        <f t="shared" si="123"/>
        <v>42133.041086780402</v>
      </c>
      <c r="U136" s="191">
        <f t="shared" si="100"/>
        <v>2039.2976596007566</v>
      </c>
      <c r="V136" s="191">
        <f t="shared" si="101"/>
        <v>1503.9068286141271</v>
      </c>
      <c r="W136" s="191">
        <f t="shared" si="102"/>
        <v>721.87527773478109</v>
      </c>
      <c r="X136" s="191">
        <f t="shared" si="103"/>
        <v>90.234409716847637</v>
      </c>
      <c r="Y136" s="191">
        <f t="shared" si="104"/>
        <v>180.46881943369527</v>
      </c>
      <c r="Z136" s="192">
        <f t="shared" si="105"/>
        <v>13083.989408942907</v>
      </c>
      <c r="AA136" s="191">
        <f t="shared" si="106"/>
        <v>49715.928218648834</v>
      </c>
      <c r="AB136" s="280">
        <f t="shared" si="124"/>
        <v>48853.094580346282</v>
      </c>
      <c r="AC136" s="240">
        <f t="shared" si="107"/>
        <v>2415.3331640905162</v>
      </c>
      <c r="AD136" s="240">
        <f t="shared" si="108"/>
        <v>1781.2191475593777</v>
      </c>
      <c r="AE136" s="240">
        <f t="shared" si="109"/>
        <v>854.98519082850123</v>
      </c>
      <c r="AF136" s="240">
        <f t="shared" si="110"/>
        <v>106.87314885356265</v>
      </c>
      <c r="AG136" s="240">
        <f t="shared" si="111"/>
        <v>213.74629770712531</v>
      </c>
      <c r="AH136" s="240">
        <f t="shared" si="112"/>
        <v>21552.751685468469</v>
      </c>
      <c r="AI136" s="232">
        <f t="shared" si="113"/>
        <v>58883.277605268682</v>
      </c>
      <c r="AJ136" s="283">
        <f t="shared" si="125"/>
        <v>57864.279752728755</v>
      </c>
      <c r="AK136" s="269">
        <f t="shared" si="114"/>
        <v>2822.95321260418</v>
      </c>
      <c r="AL136" s="269">
        <f t="shared" si="115"/>
        <v>2081.8239031004277</v>
      </c>
      <c r="AM136" s="269">
        <f t="shared" si="116"/>
        <v>999.27547348820531</v>
      </c>
      <c r="AN136" s="269">
        <f t="shared" si="117"/>
        <v>124.90943418602566</v>
      </c>
      <c r="AO136" s="269">
        <f t="shared" si="118"/>
        <v>249.81886837205133</v>
      </c>
      <c r="AP136" s="269">
        <f t="shared" si="119"/>
        <v>30727.720809762312</v>
      </c>
      <c r="AQ136" s="269">
        <f t="shared" si="120"/>
        <v>68820.624895881905</v>
      </c>
      <c r="AR136" s="285">
        <f t="shared" si="126"/>
        <v>67627.231778860893</v>
      </c>
      <c r="AS136" s="273">
        <f t="shared" si="121"/>
        <v>28775.832320917456</v>
      </c>
      <c r="AT136" s="108"/>
      <c r="AU136" s="108"/>
      <c r="AV136" s="108"/>
      <c r="AW136" s="108"/>
      <c r="AX136" s="108"/>
      <c r="AY136" s="108"/>
    </row>
    <row r="137" spans="1:51">
      <c r="A137" s="472">
        <v>5386</v>
      </c>
      <c r="B137" s="472" t="s">
        <v>1226</v>
      </c>
      <c r="C137" s="472" t="s">
        <v>1292</v>
      </c>
      <c r="D137" s="472">
        <v>58993.01</v>
      </c>
      <c r="E137" s="242">
        <f t="shared" si="86"/>
        <v>71942.695121951212</v>
      </c>
      <c r="F137" s="222">
        <f t="shared" si="87"/>
        <v>3195.4675549060312</v>
      </c>
      <c r="G137" s="222">
        <f t="shared" si="88"/>
        <v>1947.5533014615369</v>
      </c>
      <c r="H137" s="222">
        <f t="shared" si="89"/>
        <v>934.82558470153765</v>
      </c>
      <c r="I137" s="222">
        <f t="shared" si="90"/>
        <v>116.85319808769221</v>
      </c>
      <c r="J137" s="222">
        <f t="shared" si="91"/>
        <v>233.70639617538441</v>
      </c>
      <c r="K137" s="222">
        <f t="shared" si="92"/>
        <v>77902.132058461473</v>
      </c>
      <c r="L137" s="257">
        <f t="shared" si="122"/>
        <v>76306.694657734159</v>
      </c>
      <c r="M137" s="212">
        <f t="shared" si="93"/>
        <v>3866.6327868363369</v>
      </c>
      <c r="N137" s="213">
        <f t="shared" si="94"/>
        <v>2356.6108308566377</v>
      </c>
      <c r="O137" s="213">
        <f t="shared" si="95"/>
        <v>1131.1731988111862</v>
      </c>
      <c r="P137" s="213">
        <f t="shared" si="96"/>
        <v>141.39664985139828</v>
      </c>
      <c r="Q137" s="213">
        <f t="shared" si="97"/>
        <v>282.79329970279656</v>
      </c>
      <c r="R137" s="213">
        <f t="shared" si="98"/>
        <v>15112.945258283618</v>
      </c>
      <c r="S137" s="213">
        <f t="shared" si="99"/>
        <v>94264.433234265511</v>
      </c>
      <c r="T137" s="260">
        <f t="shared" si="123"/>
        <v>92336.239665585148</v>
      </c>
      <c r="U137" s="191">
        <f t="shared" si="100"/>
        <v>4469.2021413437305</v>
      </c>
      <c r="V137" s="191">
        <f t="shared" si="101"/>
        <v>3295.8717856517187</v>
      </c>
      <c r="W137" s="191">
        <f t="shared" si="102"/>
        <v>1582.018457112825</v>
      </c>
      <c r="X137" s="191">
        <f t="shared" si="103"/>
        <v>197.75230713910312</v>
      </c>
      <c r="Y137" s="191">
        <f t="shared" si="104"/>
        <v>395.50461427820625</v>
      </c>
      <c r="Z137" s="192">
        <f t="shared" si="105"/>
        <v>28674.08453516995</v>
      </c>
      <c r="AA137" s="191">
        <f t="shared" si="106"/>
        <v>108954.43919509814</v>
      </c>
      <c r="AB137" s="280">
        <f t="shared" si="124"/>
        <v>107063.50486985593</v>
      </c>
      <c r="AC137" s="240">
        <f t="shared" si="107"/>
        <v>5293.2989444636432</v>
      </c>
      <c r="AD137" s="240">
        <f t="shared" si="108"/>
        <v>3903.6127909023917</v>
      </c>
      <c r="AE137" s="240">
        <f t="shared" si="109"/>
        <v>1873.7341396331481</v>
      </c>
      <c r="AF137" s="240">
        <f t="shared" si="110"/>
        <v>234.21676745414351</v>
      </c>
      <c r="AG137" s="240">
        <f t="shared" si="111"/>
        <v>468.43353490828702</v>
      </c>
      <c r="AH137" s="240">
        <f t="shared" si="112"/>
        <v>47233.714769918937</v>
      </c>
      <c r="AI137" s="232">
        <f t="shared" si="113"/>
        <v>129045.05093892204</v>
      </c>
      <c r="AJ137" s="283">
        <f t="shared" si="125"/>
        <v>126811.87651087523</v>
      </c>
      <c r="AK137" s="269">
        <f t="shared" si="114"/>
        <v>6186.614535297279</v>
      </c>
      <c r="AL137" s="269">
        <f t="shared" si="115"/>
        <v>4562.4000997767544</v>
      </c>
      <c r="AM137" s="269">
        <f t="shared" si="116"/>
        <v>2189.9520478928421</v>
      </c>
      <c r="AN137" s="269">
        <f t="shared" si="117"/>
        <v>273.74400598660526</v>
      </c>
      <c r="AO137" s="269">
        <f t="shared" si="118"/>
        <v>547.48801197321052</v>
      </c>
      <c r="AP137" s="269">
        <f t="shared" si="119"/>
        <v>67341.025472704903</v>
      </c>
      <c r="AQ137" s="269">
        <f t="shared" si="120"/>
        <v>150823.14379427288</v>
      </c>
      <c r="AR137" s="285">
        <f t="shared" si="126"/>
        <v>148207.77518981945</v>
      </c>
      <c r="AS137" s="273">
        <f t="shared" si="121"/>
        <v>63063.384014656331</v>
      </c>
      <c r="AT137" s="108"/>
      <c r="AU137" s="108"/>
      <c r="AV137" s="108"/>
      <c r="AW137" s="108"/>
      <c r="AX137" s="108"/>
      <c r="AY137" s="108"/>
    </row>
    <row r="138" spans="1:51">
      <c r="A138" s="472">
        <v>9625</v>
      </c>
      <c r="B138" s="472" t="s">
        <v>292</v>
      </c>
      <c r="C138" s="472" t="s">
        <v>293</v>
      </c>
      <c r="D138" s="472">
        <v>2210</v>
      </c>
      <c r="E138" s="242">
        <f t="shared" si="86"/>
        <v>2695.1219512195121</v>
      </c>
      <c r="F138" s="222">
        <f t="shared" si="87"/>
        <v>119.70881459248018</v>
      </c>
      <c r="G138" s="222">
        <f t="shared" si="88"/>
        <v>72.959369190180269</v>
      </c>
      <c r="H138" s="222">
        <f t="shared" si="89"/>
        <v>35.020497211286532</v>
      </c>
      <c r="I138" s="222">
        <f t="shared" si="90"/>
        <v>4.3775621514108165</v>
      </c>
      <c r="J138" s="222">
        <f t="shared" si="91"/>
        <v>8.755124302821633</v>
      </c>
      <c r="K138" s="222">
        <f t="shared" si="92"/>
        <v>2918.3747676072107</v>
      </c>
      <c r="L138" s="257">
        <f t="shared" si="122"/>
        <v>2858.6063873261005</v>
      </c>
      <c r="M138" s="212">
        <f t="shared" si="93"/>
        <v>144.85205041933452</v>
      </c>
      <c r="N138" s="213">
        <f t="shared" si="94"/>
        <v>88.283509117320349</v>
      </c>
      <c r="O138" s="213">
        <f t="shared" si="95"/>
        <v>42.376084376313763</v>
      </c>
      <c r="P138" s="213">
        <f t="shared" si="96"/>
        <v>5.2970105470392204</v>
      </c>
      <c r="Q138" s="213">
        <f t="shared" si="97"/>
        <v>10.594021094078441</v>
      </c>
      <c r="R138" s="213">
        <f t="shared" si="98"/>
        <v>566.16214396937528</v>
      </c>
      <c r="S138" s="213">
        <f t="shared" si="99"/>
        <v>3531.3403646928136</v>
      </c>
      <c r="T138" s="260">
        <f t="shared" si="123"/>
        <v>3459.1062510786142</v>
      </c>
      <c r="U138" s="191">
        <f t="shared" si="100"/>
        <v>167.4255429985628</v>
      </c>
      <c r="V138" s="191">
        <f t="shared" si="101"/>
        <v>123.47016445321741</v>
      </c>
      <c r="W138" s="191">
        <f t="shared" si="102"/>
        <v>59.265678937544358</v>
      </c>
      <c r="X138" s="191">
        <f t="shared" si="103"/>
        <v>7.4082098671930448</v>
      </c>
      <c r="Y138" s="191">
        <f t="shared" si="104"/>
        <v>14.81641973438609</v>
      </c>
      <c r="Z138" s="192">
        <f t="shared" si="105"/>
        <v>1074.1904307429913</v>
      </c>
      <c r="AA138" s="191">
        <f t="shared" si="106"/>
        <v>4081.6583290319804</v>
      </c>
      <c r="AB138" s="280">
        <f t="shared" si="124"/>
        <v>4010.8200236329967</v>
      </c>
      <c r="AC138" s="240">
        <f t="shared" si="107"/>
        <v>198.29791135025408</v>
      </c>
      <c r="AD138" s="240">
        <f t="shared" si="108"/>
        <v>146.23739775092483</v>
      </c>
      <c r="AE138" s="240">
        <f t="shared" si="109"/>
        <v>70.193950920443925</v>
      </c>
      <c r="AF138" s="240">
        <f t="shared" si="110"/>
        <v>8.7742438650554906</v>
      </c>
      <c r="AG138" s="240">
        <f t="shared" si="111"/>
        <v>17.548487730110981</v>
      </c>
      <c r="AH138" s="240">
        <f t="shared" si="112"/>
        <v>1769.4725127861905</v>
      </c>
      <c r="AI138" s="232">
        <f t="shared" si="113"/>
        <v>4834.294140526441</v>
      </c>
      <c r="AJ138" s="283">
        <f t="shared" si="125"/>
        <v>4750.6348140065111</v>
      </c>
      <c r="AK138" s="269">
        <f t="shared" si="114"/>
        <v>231.76335845563719</v>
      </c>
      <c r="AL138" s="269">
        <f t="shared" si="115"/>
        <v>170.91693101448169</v>
      </c>
      <c r="AM138" s="269">
        <f t="shared" si="116"/>
        <v>82.040126886951214</v>
      </c>
      <c r="AN138" s="269">
        <f t="shared" si="117"/>
        <v>10.255015860868902</v>
      </c>
      <c r="AO138" s="269">
        <f t="shared" si="118"/>
        <v>20.510031721737803</v>
      </c>
      <c r="AP138" s="269">
        <f t="shared" si="119"/>
        <v>2522.7339017737499</v>
      </c>
      <c r="AQ138" s="269">
        <f t="shared" si="120"/>
        <v>5650.1464798175766</v>
      </c>
      <c r="AR138" s="285">
        <f t="shared" si="126"/>
        <v>5552.1693700575888</v>
      </c>
      <c r="AS138" s="273">
        <f t="shared" si="121"/>
        <v>2362.4846176248766</v>
      </c>
      <c r="AT138" s="108"/>
      <c r="AU138" s="108"/>
      <c r="AV138" s="108"/>
      <c r="AW138" s="108"/>
      <c r="AX138" s="108"/>
      <c r="AY138" s="108"/>
    </row>
    <row r="139" spans="1:51">
      <c r="A139" s="472">
        <v>3793</v>
      </c>
      <c r="B139" s="472" t="s">
        <v>935</v>
      </c>
      <c r="C139" s="472" t="s">
        <v>936</v>
      </c>
      <c r="D139" s="472">
        <v>10010</v>
      </c>
      <c r="E139" s="242">
        <f t="shared" si="86"/>
        <v>12207.317073170731</v>
      </c>
      <c r="F139" s="222">
        <f t="shared" si="87"/>
        <v>542.21051315417481</v>
      </c>
      <c r="G139" s="222">
        <f t="shared" si="88"/>
        <v>330.46302515552236</v>
      </c>
      <c r="H139" s="222">
        <f t="shared" si="89"/>
        <v>158.62225207465073</v>
      </c>
      <c r="I139" s="222">
        <f t="shared" si="90"/>
        <v>19.827781509331341</v>
      </c>
      <c r="J139" s="222">
        <f t="shared" si="91"/>
        <v>39.655563018662683</v>
      </c>
      <c r="K139" s="222">
        <f t="shared" si="92"/>
        <v>13218.521006220893</v>
      </c>
      <c r="L139" s="257">
        <f t="shared" si="122"/>
        <v>12947.805401418218</v>
      </c>
      <c r="M139" s="212">
        <f t="shared" si="93"/>
        <v>656.09458131110341</v>
      </c>
      <c r="N139" s="213">
        <f t="shared" si="94"/>
        <v>399.87236482550975</v>
      </c>
      <c r="O139" s="213">
        <f t="shared" si="95"/>
        <v>191.93873511624469</v>
      </c>
      <c r="P139" s="213">
        <f t="shared" si="96"/>
        <v>23.992341889530586</v>
      </c>
      <c r="Q139" s="213">
        <f t="shared" si="97"/>
        <v>47.984683779061172</v>
      </c>
      <c r="R139" s="213">
        <f t="shared" si="98"/>
        <v>2564.381475625994</v>
      </c>
      <c r="S139" s="213">
        <f t="shared" si="99"/>
        <v>15994.89459302039</v>
      </c>
      <c r="T139" s="260">
        <f t="shared" si="123"/>
        <v>15667.716549003133</v>
      </c>
      <c r="U139" s="191">
        <f t="shared" si="100"/>
        <v>758.33922416996086</v>
      </c>
      <c r="V139" s="191">
        <f t="shared" si="101"/>
        <v>559.24721546457283</v>
      </c>
      <c r="W139" s="191">
        <f t="shared" si="102"/>
        <v>268.43866342299498</v>
      </c>
      <c r="X139" s="191">
        <f t="shared" si="103"/>
        <v>33.554832927874372</v>
      </c>
      <c r="Y139" s="191">
        <f t="shared" si="104"/>
        <v>67.109665855748744</v>
      </c>
      <c r="Z139" s="192">
        <f t="shared" si="105"/>
        <v>4865.4507745417841</v>
      </c>
      <c r="AA139" s="191">
        <f t="shared" si="106"/>
        <v>18487.511255027202</v>
      </c>
      <c r="AB139" s="280">
        <f t="shared" si="124"/>
        <v>18166.655401161217</v>
      </c>
      <c r="AC139" s="240">
        <f t="shared" si="107"/>
        <v>898.17289258644485</v>
      </c>
      <c r="AD139" s="240">
        <f t="shared" si="108"/>
        <v>662.36938981301239</v>
      </c>
      <c r="AE139" s="240">
        <f t="shared" si="109"/>
        <v>317.93730711024597</v>
      </c>
      <c r="AF139" s="240">
        <f t="shared" si="110"/>
        <v>39.742163388780746</v>
      </c>
      <c r="AG139" s="240">
        <f t="shared" si="111"/>
        <v>79.484326777561492</v>
      </c>
      <c r="AH139" s="240">
        <f t="shared" si="112"/>
        <v>8014.6696167374494</v>
      </c>
      <c r="AI139" s="232">
        <f t="shared" si="113"/>
        <v>21896.50875414917</v>
      </c>
      <c r="AJ139" s="283">
        <f t="shared" si="125"/>
        <v>21517.58121638243</v>
      </c>
      <c r="AK139" s="269">
        <f t="shared" si="114"/>
        <v>1049.7516824167096</v>
      </c>
      <c r="AL139" s="269">
        <f t="shared" si="115"/>
        <v>774.15315812441702</v>
      </c>
      <c r="AM139" s="269">
        <f t="shared" si="116"/>
        <v>371.59351589972016</v>
      </c>
      <c r="AN139" s="269">
        <f t="shared" si="117"/>
        <v>46.44918948746502</v>
      </c>
      <c r="AO139" s="269">
        <f t="shared" si="118"/>
        <v>92.89837897493004</v>
      </c>
      <c r="AP139" s="269">
        <f t="shared" si="119"/>
        <v>11426.500613916396</v>
      </c>
      <c r="AQ139" s="269">
        <f t="shared" si="120"/>
        <v>25591.839937997258</v>
      </c>
      <c r="AR139" s="285">
        <f t="shared" si="126"/>
        <v>25148.061264378484</v>
      </c>
      <c r="AS139" s="273">
        <f t="shared" si="121"/>
        <v>10700.665621006792</v>
      </c>
      <c r="AT139" s="108"/>
      <c r="AU139" s="108"/>
      <c r="AV139" s="108"/>
      <c r="AW139" s="108"/>
      <c r="AX139" s="108"/>
      <c r="AY139" s="108"/>
    </row>
    <row r="140" spans="1:51">
      <c r="A140" s="472">
        <v>1221</v>
      </c>
      <c r="B140" s="472" t="s">
        <v>206</v>
      </c>
      <c r="C140" s="472" t="s">
        <v>1042</v>
      </c>
      <c r="D140" s="472">
        <v>159250</v>
      </c>
      <c r="E140" s="242">
        <f t="shared" si="86"/>
        <v>194207.31707317071</v>
      </c>
      <c r="F140" s="222">
        <f t="shared" si="87"/>
        <v>8626.0763456345994</v>
      </c>
      <c r="G140" s="222">
        <f t="shared" si="88"/>
        <v>5257.3663092924016</v>
      </c>
      <c r="H140" s="222">
        <f t="shared" si="89"/>
        <v>2523.5358284603526</v>
      </c>
      <c r="I140" s="222">
        <f t="shared" si="90"/>
        <v>315.44197855754408</v>
      </c>
      <c r="J140" s="222">
        <f t="shared" si="91"/>
        <v>630.88395711508815</v>
      </c>
      <c r="K140" s="222">
        <f t="shared" si="92"/>
        <v>210294.65237169605</v>
      </c>
      <c r="L140" s="257">
        <f t="shared" si="122"/>
        <v>205987.81320438074</v>
      </c>
      <c r="M140" s="212">
        <f t="shared" si="93"/>
        <v>10437.86833904028</v>
      </c>
      <c r="N140" s="213">
        <f t="shared" si="94"/>
        <v>6361.6058040422004</v>
      </c>
      <c r="O140" s="213">
        <f t="shared" si="95"/>
        <v>3053.570785940256</v>
      </c>
      <c r="P140" s="213">
        <f t="shared" si="96"/>
        <v>381.696348242532</v>
      </c>
      <c r="Q140" s="213">
        <f t="shared" si="97"/>
        <v>763.39269648506399</v>
      </c>
      <c r="R140" s="213">
        <f t="shared" si="98"/>
        <v>40796.978021322626</v>
      </c>
      <c r="S140" s="213">
        <f t="shared" si="99"/>
        <v>254464.23216168801</v>
      </c>
      <c r="T140" s="260">
        <f t="shared" si="123"/>
        <v>249259.12691595894</v>
      </c>
      <c r="U140" s="191">
        <f t="shared" si="100"/>
        <v>12064.487657249378</v>
      </c>
      <c r="V140" s="191">
        <f t="shared" si="101"/>
        <v>8897.1147914818412</v>
      </c>
      <c r="W140" s="191">
        <f t="shared" si="102"/>
        <v>4270.6150999112842</v>
      </c>
      <c r="X140" s="191">
        <f t="shared" si="103"/>
        <v>533.82688748891053</v>
      </c>
      <c r="Y140" s="191">
        <f t="shared" si="104"/>
        <v>1067.6537749778211</v>
      </c>
      <c r="Z140" s="192">
        <f t="shared" si="105"/>
        <v>77404.898685892025</v>
      </c>
      <c r="AA140" s="191">
        <f t="shared" si="106"/>
        <v>294119.49723906914</v>
      </c>
      <c r="AB140" s="280">
        <f t="shared" si="124"/>
        <v>289014.97229120124</v>
      </c>
      <c r="AC140" s="240">
        <f t="shared" si="107"/>
        <v>14289.114200238897</v>
      </c>
      <c r="AD140" s="240">
        <f t="shared" si="108"/>
        <v>10537.694837934288</v>
      </c>
      <c r="AE140" s="240">
        <f t="shared" si="109"/>
        <v>5058.093522208459</v>
      </c>
      <c r="AF140" s="240">
        <f t="shared" si="110"/>
        <v>632.26169027605738</v>
      </c>
      <c r="AG140" s="240">
        <f t="shared" si="111"/>
        <v>1264.5233805521148</v>
      </c>
      <c r="AH140" s="240">
        <f t="shared" si="112"/>
        <v>127506.10753900489</v>
      </c>
      <c r="AI140" s="232">
        <f t="shared" si="113"/>
        <v>348353.54836146411</v>
      </c>
      <c r="AJ140" s="283">
        <f t="shared" si="125"/>
        <v>342325.15571517509</v>
      </c>
      <c r="AK140" s="269">
        <f t="shared" si="114"/>
        <v>16700.594947538561</v>
      </c>
      <c r="AL140" s="269">
        <f t="shared" si="115"/>
        <v>12316.07297016118</v>
      </c>
      <c r="AM140" s="269">
        <f t="shared" si="116"/>
        <v>5911.7150256773666</v>
      </c>
      <c r="AN140" s="269">
        <f t="shared" si="117"/>
        <v>738.96437820967083</v>
      </c>
      <c r="AO140" s="269">
        <f t="shared" si="118"/>
        <v>1477.9287564193417</v>
      </c>
      <c r="AP140" s="269">
        <f t="shared" si="119"/>
        <v>181785.23703957902</v>
      </c>
      <c r="AQ140" s="269">
        <f t="shared" si="120"/>
        <v>407142.90810450184</v>
      </c>
      <c r="AR140" s="285">
        <f t="shared" si="126"/>
        <v>400082.79284238501</v>
      </c>
      <c r="AS140" s="273">
        <f t="shared" si="121"/>
        <v>170237.86215238078</v>
      </c>
      <c r="AT140" s="108"/>
      <c r="AU140" s="108"/>
      <c r="AV140" s="108"/>
      <c r="AW140" s="108"/>
      <c r="AX140" s="108"/>
      <c r="AY140" s="108"/>
    </row>
    <row r="141" spans="1:51">
      <c r="A141" s="472">
        <v>3802</v>
      </c>
      <c r="B141" s="472" t="s">
        <v>493</v>
      </c>
      <c r="C141" s="472" t="s">
        <v>494</v>
      </c>
      <c r="D141" s="472">
        <v>5200</v>
      </c>
      <c r="E141" s="242">
        <f t="shared" si="86"/>
        <v>6341.4634146341459</v>
      </c>
      <c r="F141" s="222">
        <f t="shared" si="87"/>
        <v>281.6677990411298</v>
      </c>
      <c r="G141" s="222">
        <f t="shared" si="88"/>
        <v>171.66910397689475</v>
      </c>
      <c r="H141" s="222">
        <f t="shared" si="89"/>
        <v>82.40116990890948</v>
      </c>
      <c r="I141" s="222">
        <f t="shared" si="90"/>
        <v>10.300146238613685</v>
      </c>
      <c r="J141" s="222">
        <f t="shared" si="91"/>
        <v>20.60029247722737</v>
      </c>
      <c r="K141" s="222">
        <f t="shared" si="92"/>
        <v>6866.7641590757894</v>
      </c>
      <c r="L141" s="257">
        <f t="shared" si="122"/>
        <v>6726.1326760614129</v>
      </c>
      <c r="M141" s="212">
        <f t="shared" si="93"/>
        <v>340.82835392784591</v>
      </c>
      <c r="N141" s="213">
        <f t="shared" si="94"/>
        <v>207.72590380545964</v>
      </c>
      <c r="O141" s="213">
        <f t="shared" si="95"/>
        <v>99.70843382662062</v>
      </c>
      <c r="P141" s="213">
        <f t="shared" si="96"/>
        <v>12.463554228327578</v>
      </c>
      <c r="Q141" s="213">
        <f t="shared" si="97"/>
        <v>24.927108456655155</v>
      </c>
      <c r="R141" s="213">
        <f t="shared" si="98"/>
        <v>1332.1462211044125</v>
      </c>
      <c r="S141" s="213">
        <f t="shared" si="99"/>
        <v>8309.0361522183848</v>
      </c>
      <c r="T141" s="260">
        <f t="shared" si="123"/>
        <v>8139.0735319496798</v>
      </c>
      <c r="U141" s="191">
        <f t="shared" si="100"/>
        <v>393.94245411426539</v>
      </c>
      <c r="V141" s="191">
        <f t="shared" si="101"/>
        <v>290.51803400757035</v>
      </c>
      <c r="W141" s="191">
        <f t="shared" si="102"/>
        <v>139.44865632363377</v>
      </c>
      <c r="X141" s="191">
        <f t="shared" si="103"/>
        <v>17.431082040454221</v>
      </c>
      <c r="Y141" s="191">
        <f t="shared" si="104"/>
        <v>34.862164080908443</v>
      </c>
      <c r="Z141" s="192">
        <f t="shared" si="105"/>
        <v>2527.5068958658621</v>
      </c>
      <c r="AA141" s="191">
        <f t="shared" si="106"/>
        <v>9603.9019506634831</v>
      </c>
      <c r="AB141" s="280">
        <f t="shared" si="124"/>
        <v>9437.2235850188154</v>
      </c>
      <c r="AC141" s="240">
        <f t="shared" si="107"/>
        <v>466.58332082412721</v>
      </c>
      <c r="AD141" s="240">
        <f t="shared" si="108"/>
        <v>344.08799470805843</v>
      </c>
      <c r="AE141" s="240">
        <f t="shared" si="109"/>
        <v>165.16223745986804</v>
      </c>
      <c r="AF141" s="240">
        <f t="shared" si="110"/>
        <v>20.645279682483505</v>
      </c>
      <c r="AG141" s="240">
        <f t="shared" si="111"/>
        <v>41.29055936496701</v>
      </c>
      <c r="AH141" s="240">
        <f t="shared" si="112"/>
        <v>4163.4647359675073</v>
      </c>
      <c r="AI141" s="232">
        <f t="shared" si="113"/>
        <v>11374.809742415155</v>
      </c>
      <c r="AJ141" s="283">
        <f t="shared" si="125"/>
        <v>11177.964268250616</v>
      </c>
      <c r="AK141" s="269">
        <f t="shared" si="114"/>
        <v>545.32554930738161</v>
      </c>
      <c r="AL141" s="269">
        <f t="shared" si="115"/>
        <v>402.15748473995694</v>
      </c>
      <c r="AM141" s="269">
        <f t="shared" si="116"/>
        <v>193.03559267517934</v>
      </c>
      <c r="AN141" s="269">
        <f t="shared" si="117"/>
        <v>24.129449084397418</v>
      </c>
      <c r="AO141" s="269">
        <f t="shared" si="118"/>
        <v>48.258898168794836</v>
      </c>
      <c r="AP141" s="269">
        <f t="shared" si="119"/>
        <v>5935.8444747617641</v>
      </c>
      <c r="AQ141" s="269">
        <f t="shared" si="120"/>
        <v>13294.462305453122</v>
      </c>
      <c r="AR141" s="285">
        <f t="shared" si="126"/>
        <v>13063.927929547266</v>
      </c>
      <c r="AS141" s="273">
        <f t="shared" si="121"/>
        <v>5558.7873355879447</v>
      </c>
      <c r="AT141" s="108"/>
      <c r="AU141" s="108"/>
      <c r="AV141" s="108"/>
      <c r="AW141" s="108"/>
      <c r="AX141" s="108"/>
      <c r="AY141" s="108"/>
    </row>
    <row r="142" spans="1:51">
      <c r="A142" s="472">
        <v>4533</v>
      </c>
      <c r="B142" s="472" t="s">
        <v>322</v>
      </c>
      <c r="C142" s="472" t="s">
        <v>323</v>
      </c>
      <c r="D142" s="472">
        <v>31384</v>
      </c>
      <c r="E142" s="242">
        <f t="shared" si="86"/>
        <v>38273.170731707316</v>
      </c>
      <c r="F142" s="222">
        <f t="shared" si="87"/>
        <v>1699.9735009820804</v>
      </c>
      <c r="G142" s="222">
        <f t="shared" si="88"/>
        <v>1036.0890690790125</v>
      </c>
      <c r="H142" s="222">
        <f t="shared" si="89"/>
        <v>497.32275315792594</v>
      </c>
      <c r="I142" s="222">
        <f t="shared" si="90"/>
        <v>62.165344144740743</v>
      </c>
      <c r="J142" s="222">
        <f t="shared" si="91"/>
        <v>124.33068828948149</v>
      </c>
      <c r="K142" s="222">
        <f t="shared" si="92"/>
        <v>41443.562763160495</v>
      </c>
      <c r="L142" s="257">
        <f t="shared" si="122"/>
        <v>40594.797674136804</v>
      </c>
      <c r="M142" s="212">
        <f t="shared" si="93"/>
        <v>2057.0302037829838</v>
      </c>
      <c r="N142" s="213">
        <f t="shared" si="94"/>
        <v>1253.7057240443355</v>
      </c>
      <c r="O142" s="213">
        <f t="shared" si="95"/>
        <v>601.77874754128106</v>
      </c>
      <c r="P142" s="213">
        <f t="shared" si="96"/>
        <v>75.222343442660133</v>
      </c>
      <c r="Q142" s="213">
        <f t="shared" si="97"/>
        <v>150.44468688532027</v>
      </c>
      <c r="R142" s="213">
        <f t="shared" si="98"/>
        <v>8040.0148082963233</v>
      </c>
      <c r="S142" s="213">
        <f t="shared" si="99"/>
        <v>50148.22896177342</v>
      </c>
      <c r="T142" s="260">
        <f t="shared" si="123"/>
        <v>49122.439178213222</v>
      </c>
      <c r="U142" s="191">
        <f t="shared" si="100"/>
        <v>2377.5942269080974</v>
      </c>
      <c r="V142" s="191">
        <f t="shared" si="101"/>
        <v>1753.3880729410746</v>
      </c>
      <c r="W142" s="191">
        <f t="shared" si="102"/>
        <v>841.62627501171585</v>
      </c>
      <c r="X142" s="191">
        <f t="shared" si="103"/>
        <v>105.20328437646448</v>
      </c>
      <c r="Y142" s="191">
        <f t="shared" si="104"/>
        <v>210.40656875292896</v>
      </c>
      <c r="Z142" s="192">
        <f t="shared" si="105"/>
        <v>15254.47623458735</v>
      </c>
      <c r="AA142" s="191">
        <f t="shared" si="106"/>
        <v>57963.242080696684</v>
      </c>
      <c r="AB142" s="280">
        <f t="shared" si="124"/>
        <v>56957.274036967407</v>
      </c>
      <c r="AC142" s="240">
        <f t="shared" si="107"/>
        <v>2816.0097962970021</v>
      </c>
      <c r="AD142" s="240">
        <f t="shared" si="108"/>
        <v>2076.7033895995587</v>
      </c>
      <c r="AE142" s="240">
        <f t="shared" si="109"/>
        <v>996.81762700778836</v>
      </c>
      <c r="AF142" s="240">
        <f t="shared" si="110"/>
        <v>124.60220337597355</v>
      </c>
      <c r="AG142" s="240">
        <f t="shared" si="111"/>
        <v>249.20440675194709</v>
      </c>
      <c r="AH142" s="240">
        <f t="shared" si="112"/>
        <v>25128.111014154663</v>
      </c>
      <c r="AI142" s="232">
        <f t="shared" si="113"/>
        <v>68651.351722299471</v>
      </c>
      <c r="AJ142" s="283">
        <f t="shared" si="125"/>
        <v>67463.313575918713</v>
      </c>
      <c r="AK142" s="269">
        <f t="shared" si="114"/>
        <v>3291.249430665936</v>
      </c>
      <c r="AL142" s="269">
        <f t="shared" si="115"/>
        <v>2427.1750963613094</v>
      </c>
      <c r="AM142" s="269">
        <f t="shared" si="116"/>
        <v>1165.0440462534286</v>
      </c>
      <c r="AN142" s="269">
        <f t="shared" si="117"/>
        <v>145.63050578167858</v>
      </c>
      <c r="AO142" s="269">
        <f t="shared" si="118"/>
        <v>291.26101156335716</v>
      </c>
      <c r="AP142" s="269">
        <f t="shared" si="119"/>
        <v>35825.104422292927</v>
      </c>
      <c r="AQ142" s="269">
        <f t="shared" si="120"/>
        <v>80237.193268142466</v>
      </c>
      <c r="AR142" s="285">
        <f t="shared" si="126"/>
        <v>78845.82964248296</v>
      </c>
      <c r="AS142" s="273">
        <f t="shared" si="121"/>
        <v>33549.419565402321</v>
      </c>
      <c r="AT142" s="108"/>
      <c r="AU142" s="108"/>
      <c r="AV142" s="108"/>
      <c r="AW142" s="108"/>
      <c r="AX142" s="108"/>
      <c r="AY142" s="108"/>
    </row>
    <row r="143" spans="1:51">
      <c r="A143" s="472">
        <v>9873</v>
      </c>
      <c r="B143" s="472" t="s">
        <v>1253</v>
      </c>
      <c r="C143" s="472" t="s">
        <v>1254</v>
      </c>
      <c r="D143" s="472">
        <v>30927.5</v>
      </c>
      <c r="E143" s="242">
        <f t="shared" si="86"/>
        <v>37716.463414634141</v>
      </c>
      <c r="F143" s="222">
        <f t="shared" si="87"/>
        <v>1675.2463182393349</v>
      </c>
      <c r="G143" s="222">
        <f t="shared" si="88"/>
        <v>1021.0185025471945</v>
      </c>
      <c r="H143" s="222">
        <f t="shared" si="89"/>
        <v>490.08888122265336</v>
      </c>
      <c r="I143" s="222">
        <f t="shared" si="90"/>
        <v>61.261110152831669</v>
      </c>
      <c r="J143" s="222">
        <f t="shared" si="91"/>
        <v>122.52222030566334</v>
      </c>
      <c r="K143" s="222">
        <f t="shared" si="92"/>
        <v>40840.740101887779</v>
      </c>
      <c r="L143" s="257">
        <f t="shared" si="122"/>
        <v>40004.320834401791</v>
      </c>
      <c r="M143" s="212">
        <f t="shared" si="93"/>
        <v>2027.1094069429719</v>
      </c>
      <c r="N143" s="213">
        <f t="shared" si="94"/>
        <v>1235.4697865275677</v>
      </c>
      <c r="O143" s="213">
        <f t="shared" si="95"/>
        <v>593.02549753323251</v>
      </c>
      <c r="P143" s="213">
        <f t="shared" si="96"/>
        <v>74.128187191654064</v>
      </c>
      <c r="Q143" s="213">
        <f t="shared" si="97"/>
        <v>148.25637438330813</v>
      </c>
      <c r="R143" s="213">
        <f t="shared" si="98"/>
        <v>7923.0677410012913</v>
      </c>
      <c r="S143" s="213">
        <f t="shared" si="99"/>
        <v>49418.791461102708</v>
      </c>
      <c r="T143" s="260">
        <f t="shared" si="123"/>
        <v>48407.922434494947</v>
      </c>
      <c r="U143" s="191">
        <f t="shared" si="100"/>
        <v>2343.0106249267196</v>
      </c>
      <c r="V143" s="191">
        <f t="shared" si="101"/>
        <v>1727.8839416863716</v>
      </c>
      <c r="W143" s="191">
        <f t="shared" si="102"/>
        <v>829.38429200945836</v>
      </c>
      <c r="X143" s="191">
        <f t="shared" si="103"/>
        <v>103.6730365011823</v>
      </c>
      <c r="Y143" s="191">
        <f t="shared" si="104"/>
        <v>207.34607300236459</v>
      </c>
      <c r="Z143" s="192">
        <f t="shared" si="105"/>
        <v>15032.590292671432</v>
      </c>
      <c r="AA143" s="191">
        <f t="shared" si="106"/>
        <v>57120.130303681704</v>
      </c>
      <c r="AB143" s="280">
        <f t="shared" si="124"/>
        <v>56128.794697244113</v>
      </c>
      <c r="AC143" s="240">
        <f t="shared" si="107"/>
        <v>2775.0491643823452</v>
      </c>
      <c r="AD143" s="240">
        <f t="shared" si="108"/>
        <v>2046.4964339102839</v>
      </c>
      <c r="AE143" s="240">
        <f t="shared" si="109"/>
        <v>982.3182882769363</v>
      </c>
      <c r="AF143" s="240">
        <f t="shared" si="110"/>
        <v>122.78978603461704</v>
      </c>
      <c r="AG143" s="240">
        <f t="shared" si="111"/>
        <v>245.57957206923408</v>
      </c>
      <c r="AH143" s="240">
        <f t="shared" si="112"/>
        <v>24762.606850314434</v>
      </c>
      <c r="AI143" s="232">
        <f t="shared" si="113"/>
        <v>67652.774674720131</v>
      </c>
      <c r="AJ143" s="283">
        <f t="shared" si="125"/>
        <v>66482.017289677082</v>
      </c>
      <c r="AK143" s="269">
        <f t="shared" si="114"/>
        <v>3243.3761396546233</v>
      </c>
      <c r="AL143" s="269">
        <f t="shared" si="115"/>
        <v>2391.8703094798107</v>
      </c>
      <c r="AM143" s="269">
        <f t="shared" si="116"/>
        <v>1148.0977485503092</v>
      </c>
      <c r="AN143" s="269">
        <f t="shared" si="117"/>
        <v>143.51221856878865</v>
      </c>
      <c r="AO143" s="269">
        <f t="shared" si="118"/>
        <v>287.02443713757731</v>
      </c>
      <c r="AP143" s="269">
        <f t="shared" si="119"/>
        <v>35304.005767922004</v>
      </c>
      <c r="AQ143" s="269">
        <f t="shared" si="120"/>
        <v>79070.092875365648</v>
      </c>
      <c r="AR143" s="285">
        <f t="shared" si="126"/>
        <v>77698.967507898662</v>
      </c>
      <c r="AS143" s="273">
        <f t="shared" si="121"/>
        <v>33061.422177191562</v>
      </c>
      <c r="AT143" s="108"/>
      <c r="AU143" s="108"/>
      <c r="AV143" s="108"/>
      <c r="AW143" s="108"/>
      <c r="AX143" s="108"/>
      <c r="AY143" s="108"/>
    </row>
    <row r="144" spans="1:51">
      <c r="A144" s="472">
        <v>4050</v>
      </c>
      <c r="B144" s="472" t="s">
        <v>377</v>
      </c>
      <c r="C144" s="472" t="s">
        <v>378</v>
      </c>
      <c r="D144" s="472">
        <v>12998.13</v>
      </c>
      <c r="E144" s="242">
        <f t="shared" si="86"/>
        <v>15851.378048780485</v>
      </c>
      <c r="F144" s="222">
        <f t="shared" si="87"/>
        <v>704.06820552893851</v>
      </c>
      <c r="G144" s="222">
        <f t="shared" si="88"/>
        <v>429.11102509138357</v>
      </c>
      <c r="H144" s="222">
        <f t="shared" si="89"/>
        <v>205.97329204386409</v>
      </c>
      <c r="I144" s="222">
        <f t="shared" si="90"/>
        <v>25.746661505483011</v>
      </c>
      <c r="J144" s="222">
        <f t="shared" si="91"/>
        <v>51.493323010966023</v>
      </c>
      <c r="K144" s="222">
        <f t="shared" si="92"/>
        <v>17164.441003655342</v>
      </c>
      <c r="L144" s="257">
        <f t="shared" si="122"/>
        <v>16812.912869364252</v>
      </c>
      <c r="M144" s="212">
        <f t="shared" si="93"/>
        <v>851.94831770002918</v>
      </c>
      <c r="N144" s="213">
        <f t="shared" si="94"/>
        <v>519.24005808285744</v>
      </c>
      <c r="O144" s="213">
        <f t="shared" si="95"/>
        <v>249.2352278797716</v>
      </c>
      <c r="P144" s="213">
        <f t="shared" si="96"/>
        <v>31.15440348497145</v>
      </c>
      <c r="Q144" s="213">
        <f t="shared" si="97"/>
        <v>62.3088069699429</v>
      </c>
      <c r="R144" s="213">
        <f t="shared" si="98"/>
        <v>3329.8864924853647</v>
      </c>
      <c r="S144" s="213">
        <f t="shared" si="99"/>
        <v>20769.602323314299</v>
      </c>
      <c r="T144" s="260">
        <f t="shared" si="123"/>
        <v>20344.756893815593</v>
      </c>
      <c r="U144" s="191">
        <f t="shared" si="100"/>
        <v>984.71446751851079</v>
      </c>
      <c r="V144" s="191">
        <f t="shared" si="101"/>
        <v>726.1906102643884</v>
      </c>
      <c r="W144" s="191">
        <f t="shared" si="102"/>
        <v>348.57149292690644</v>
      </c>
      <c r="X144" s="191">
        <f t="shared" si="103"/>
        <v>43.571436615863306</v>
      </c>
      <c r="Y144" s="191">
        <f t="shared" si="104"/>
        <v>87.142873231726611</v>
      </c>
      <c r="Z144" s="192">
        <f t="shared" si="105"/>
        <v>6317.8583093001798</v>
      </c>
      <c r="AA144" s="191">
        <f t="shared" si="106"/>
        <v>24006.301165764908</v>
      </c>
      <c r="AB144" s="280">
        <f t="shared" si="124"/>
        <v>23589.665191757809</v>
      </c>
      <c r="AC144" s="240">
        <f t="shared" si="107"/>
        <v>1166.2905115199446</v>
      </c>
      <c r="AD144" s="240">
        <f t="shared" si="108"/>
        <v>860.09624743358745</v>
      </c>
      <c r="AE144" s="240">
        <f t="shared" si="109"/>
        <v>412.84619876812201</v>
      </c>
      <c r="AF144" s="240">
        <f t="shared" si="110"/>
        <v>51.605774846015251</v>
      </c>
      <c r="AG144" s="240">
        <f t="shared" si="111"/>
        <v>103.2115496920305</v>
      </c>
      <c r="AH144" s="240">
        <f t="shared" si="112"/>
        <v>10407.164593946409</v>
      </c>
      <c r="AI144" s="232">
        <f t="shared" si="113"/>
        <v>28432.933799457438</v>
      </c>
      <c r="AJ144" s="283">
        <f t="shared" si="125"/>
        <v>27940.890902706989</v>
      </c>
      <c r="AK144" s="269">
        <f t="shared" si="114"/>
        <v>1363.117765811299</v>
      </c>
      <c r="AL144" s="269">
        <f t="shared" si="115"/>
        <v>1005.2490898313415</v>
      </c>
      <c r="AM144" s="269">
        <f t="shared" si="116"/>
        <v>482.51956311904394</v>
      </c>
      <c r="AN144" s="269">
        <f t="shared" si="117"/>
        <v>60.314945389880492</v>
      </c>
      <c r="AO144" s="269">
        <f t="shared" si="118"/>
        <v>120.62989077976098</v>
      </c>
      <c r="AP144" s="269">
        <f t="shared" si="119"/>
        <v>14837.4765659106</v>
      </c>
      <c r="AQ144" s="269">
        <f t="shared" si="120"/>
        <v>33231.37487045757</v>
      </c>
      <c r="AR144" s="285">
        <f t="shared" si="126"/>
        <v>32655.121834401187</v>
      </c>
      <c r="AS144" s="273">
        <f t="shared" si="121"/>
        <v>13894.969313524176</v>
      </c>
      <c r="AT144" s="108"/>
      <c r="AU144" s="108"/>
      <c r="AV144" s="108"/>
      <c r="AW144" s="108"/>
      <c r="AX144" s="108"/>
      <c r="AY144" s="108"/>
    </row>
    <row r="145" spans="1:51">
      <c r="A145" s="472">
        <v>9035</v>
      </c>
      <c r="B145" s="472" t="s">
        <v>525</v>
      </c>
      <c r="C145" s="472" t="s">
        <v>526</v>
      </c>
      <c r="D145" s="472">
        <v>4451.2</v>
      </c>
      <c r="E145" s="242">
        <f t="shared" si="86"/>
        <v>5428.292682926829</v>
      </c>
      <c r="F145" s="222">
        <f t="shared" si="87"/>
        <v>241.10763597920715</v>
      </c>
      <c r="G145" s="222">
        <f t="shared" si="88"/>
        <v>146.94875300422191</v>
      </c>
      <c r="H145" s="222">
        <f t="shared" si="89"/>
        <v>70.535401442026512</v>
      </c>
      <c r="I145" s="222">
        <f t="shared" si="90"/>
        <v>8.816925180253314</v>
      </c>
      <c r="J145" s="222">
        <f t="shared" si="91"/>
        <v>17.633850360506628</v>
      </c>
      <c r="K145" s="222">
        <f t="shared" si="92"/>
        <v>5877.9501201688763</v>
      </c>
      <c r="L145" s="257">
        <f t="shared" si="122"/>
        <v>5757.5695707085697</v>
      </c>
      <c r="M145" s="212">
        <f t="shared" si="93"/>
        <v>291.74907096223615</v>
      </c>
      <c r="N145" s="213">
        <f t="shared" si="94"/>
        <v>177.81337365747345</v>
      </c>
      <c r="O145" s="213">
        <f t="shared" si="95"/>
        <v>85.350419355587263</v>
      </c>
      <c r="P145" s="213">
        <f t="shared" si="96"/>
        <v>10.668802419448408</v>
      </c>
      <c r="Q145" s="213">
        <f t="shared" si="97"/>
        <v>21.337604838896816</v>
      </c>
      <c r="R145" s="213">
        <f t="shared" si="98"/>
        <v>1140.3171652653773</v>
      </c>
      <c r="S145" s="213">
        <f t="shared" si="99"/>
        <v>7112.5349462989379</v>
      </c>
      <c r="T145" s="260">
        <f t="shared" si="123"/>
        <v>6967.046943348927</v>
      </c>
      <c r="U145" s="191">
        <f t="shared" si="100"/>
        <v>337.21474072181115</v>
      </c>
      <c r="V145" s="191">
        <f t="shared" si="101"/>
        <v>248.68343711048021</v>
      </c>
      <c r="W145" s="191">
        <f t="shared" si="102"/>
        <v>119.36804981303051</v>
      </c>
      <c r="X145" s="191">
        <f t="shared" si="103"/>
        <v>14.921006226628814</v>
      </c>
      <c r="Y145" s="191">
        <f t="shared" si="104"/>
        <v>29.842012453257627</v>
      </c>
      <c r="Z145" s="192">
        <f t="shared" si="105"/>
        <v>2163.5459028611776</v>
      </c>
      <c r="AA145" s="191">
        <f t="shared" si="106"/>
        <v>8220.9400697679412</v>
      </c>
      <c r="AB145" s="280">
        <f t="shared" si="124"/>
        <v>8078.2633887761058</v>
      </c>
      <c r="AC145" s="240">
        <f t="shared" si="107"/>
        <v>399.39532262545288</v>
      </c>
      <c r="AD145" s="240">
        <f t="shared" si="108"/>
        <v>294.539323470098</v>
      </c>
      <c r="AE145" s="240">
        <f t="shared" si="109"/>
        <v>141.37887526564703</v>
      </c>
      <c r="AF145" s="240">
        <f t="shared" si="110"/>
        <v>17.672359408205878</v>
      </c>
      <c r="AG145" s="240">
        <f t="shared" si="111"/>
        <v>35.344718816411756</v>
      </c>
      <c r="AH145" s="240">
        <f t="shared" si="112"/>
        <v>3563.9258139881858</v>
      </c>
      <c r="AI145" s="232">
        <f t="shared" si="113"/>
        <v>9736.8371395073718</v>
      </c>
      <c r="AJ145" s="283">
        <f t="shared" si="125"/>
        <v>9568.3374136225266</v>
      </c>
      <c r="AK145" s="269">
        <f t="shared" si="114"/>
        <v>466.79867020711868</v>
      </c>
      <c r="AL145" s="269">
        <f t="shared" si="115"/>
        <v>344.24680693740316</v>
      </c>
      <c r="AM145" s="269">
        <f t="shared" si="116"/>
        <v>165.23846732995352</v>
      </c>
      <c r="AN145" s="269">
        <f t="shared" si="117"/>
        <v>20.65480841624419</v>
      </c>
      <c r="AO145" s="269">
        <f t="shared" si="118"/>
        <v>41.309616832488381</v>
      </c>
      <c r="AP145" s="269">
        <f t="shared" si="119"/>
        <v>5081.0828703960706</v>
      </c>
      <c r="AQ145" s="269">
        <f t="shared" si="120"/>
        <v>11380.059733467873</v>
      </c>
      <c r="AR145" s="285">
        <f t="shared" si="126"/>
        <v>11182.72230769246</v>
      </c>
      <c r="AS145" s="273">
        <f t="shared" si="121"/>
        <v>4758.3219592632813</v>
      </c>
      <c r="AT145" s="108"/>
      <c r="AU145" s="108"/>
      <c r="AV145" s="108"/>
      <c r="AW145" s="108"/>
      <c r="AX145" s="108"/>
      <c r="AY145" s="108"/>
    </row>
    <row r="146" spans="1:51">
      <c r="A146" s="472">
        <v>3777</v>
      </c>
      <c r="B146" s="472" t="s">
        <v>939</v>
      </c>
      <c r="C146" s="472" t="s">
        <v>940</v>
      </c>
      <c r="D146" s="472">
        <v>1000</v>
      </c>
      <c r="E146" s="242">
        <f t="shared" si="86"/>
        <v>1219.5121951219512</v>
      </c>
      <c r="F146" s="222">
        <f t="shared" si="87"/>
        <v>54.166884430986507</v>
      </c>
      <c r="G146" s="222">
        <f t="shared" si="88"/>
        <v>33.013289226325917</v>
      </c>
      <c r="H146" s="222">
        <f t="shared" si="89"/>
        <v>15.846378828636439</v>
      </c>
      <c r="I146" s="222">
        <f t="shared" si="90"/>
        <v>1.9807973535795549</v>
      </c>
      <c r="J146" s="222">
        <f t="shared" si="91"/>
        <v>3.9615947071591098</v>
      </c>
      <c r="K146" s="222">
        <f t="shared" si="92"/>
        <v>1320.5315690530365</v>
      </c>
      <c r="L146" s="257">
        <f t="shared" si="122"/>
        <v>1293.4870530887333</v>
      </c>
      <c r="M146" s="212">
        <f t="shared" si="93"/>
        <v>65.543914216893441</v>
      </c>
      <c r="N146" s="213">
        <f t="shared" si="94"/>
        <v>39.947289193357619</v>
      </c>
      <c r="O146" s="213">
        <f t="shared" si="95"/>
        <v>19.174698812811659</v>
      </c>
      <c r="P146" s="213">
        <f t="shared" si="96"/>
        <v>2.3968373516014574</v>
      </c>
      <c r="Q146" s="213">
        <f t="shared" si="97"/>
        <v>4.7936747032029148</v>
      </c>
      <c r="R146" s="213">
        <f t="shared" si="98"/>
        <v>256.18196559700243</v>
      </c>
      <c r="S146" s="213">
        <f t="shared" si="99"/>
        <v>1597.8915677343048</v>
      </c>
      <c r="T146" s="260">
        <f t="shared" si="123"/>
        <v>1565.2064484518617</v>
      </c>
      <c r="U146" s="191">
        <f t="shared" si="100"/>
        <v>75.758164252743342</v>
      </c>
      <c r="V146" s="191">
        <f t="shared" si="101"/>
        <v>55.868852693763529</v>
      </c>
      <c r="W146" s="191">
        <f t="shared" si="102"/>
        <v>26.817049293006495</v>
      </c>
      <c r="X146" s="191">
        <f t="shared" si="103"/>
        <v>3.3521311616258118</v>
      </c>
      <c r="Y146" s="191">
        <f t="shared" si="104"/>
        <v>6.7042623232516236</v>
      </c>
      <c r="Z146" s="192">
        <f t="shared" si="105"/>
        <v>486.0590184357427</v>
      </c>
      <c r="AA146" s="191">
        <f t="shared" si="106"/>
        <v>1846.904221281439</v>
      </c>
      <c r="AB146" s="280">
        <f t="shared" si="124"/>
        <v>1814.8506894266952</v>
      </c>
      <c r="AC146" s="240">
        <f t="shared" si="107"/>
        <v>89.727561696947546</v>
      </c>
      <c r="AD146" s="240">
        <f t="shared" si="108"/>
        <v>66.170768213088166</v>
      </c>
      <c r="AE146" s="240">
        <f t="shared" si="109"/>
        <v>31.76196874228232</v>
      </c>
      <c r="AF146" s="240">
        <f t="shared" si="110"/>
        <v>3.9702460927852901</v>
      </c>
      <c r="AG146" s="240">
        <f t="shared" si="111"/>
        <v>7.9404921855705801</v>
      </c>
      <c r="AH146" s="240">
        <f t="shared" si="112"/>
        <v>800.66629537836673</v>
      </c>
      <c r="AI146" s="232">
        <f t="shared" si="113"/>
        <v>2187.4634120029145</v>
      </c>
      <c r="AJ146" s="283">
        <f t="shared" si="125"/>
        <v>2149.6085131251184</v>
      </c>
      <c r="AK146" s="269">
        <f t="shared" si="114"/>
        <v>104.87029794372725</v>
      </c>
      <c r="AL146" s="269">
        <f t="shared" si="115"/>
        <v>77.337977834607116</v>
      </c>
      <c r="AM146" s="269">
        <f t="shared" si="116"/>
        <v>37.122229360611414</v>
      </c>
      <c r="AN146" s="269">
        <f t="shared" si="117"/>
        <v>4.6402786700764267</v>
      </c>
      <c r="AO146" s="269">
        <f t="shared" si="118"/>
        <v>9.2805573401528534</v>
      </c>
      <c r="AP146" s="269">
        <f t="shared" si="119"/>
        <v>1141.5085528388011</v>
      </c>
      <c r="AQ146" s="269">
        <f t="shared" si="120"/>
        <v>2556.627366433293</v>
      </c>
      <c r="AR146" s="285">
        <f t="shared" si="126"/>
        <v>2512.2938326052436</v>
      </c>
      <c r="AS146" s="273">
        <f t="shared" si="121"/>
        <v>1068.9975645361433</v>
      </c>
      <c r="AT146" s="108"/>
      <c r="AU146" s="108"/>
      <c r="AV146" s="108"/>
      <c r="AW146" s="108"/>
      <c r="AX146" s="108"/>
      <c r="AY146" s="108"/>
    </row>
    <row r="147" spans="1:51">
      <c r="A147" s="472">
        <v>3806</v>
      </c>
      <c r="B147" s="472" t="s">
        <v>618</v>
      </c>
      <c r="C147" s="472" t="s">
        <v>619</v>
      </c>
      <c r="D147" s="472">
        <v>1950</v>
      </c>
      <c r="E147" s="242">
        <f t="shared" si="86"/>
        <v>2378.0487804878048</v>
      </c>
      <c r="F147" s="222">
        <f t="shared" si="87"/>
        <v>105.62542464042369</v>
      </c>
      <c r="G147" s="222">
        <f t="shared" si="88"/>
        <v>64.375913991335537</v>
      </c>
      <c r="H147" s="222">
        <f t="shared" si="89"/>
        <v>30.900438715841055</v>
      </c>
      <c r="I147" s="222">
        <f t="shared" si="90"/>
        <v>3.8625548394801319</v>
      </c>
      <c r="J147" s="222">
        <f t="shared" si="91"/>
        <v>7.7251096789602638</v>
      </c>
      <c r="K147" s="222">
        <f t="shared" si="92"/>
        <v>2575.0365596534211</v>
      </c>
      <c r="L147" s="257">
        <f t="shared" si="122"/>
        <v>2522.2997535230297</v>
      </c>
      <c r="M147" s="212">
        <f t="shared" si="93"/>
        <v>127.81063272294222</v>
      </c>
      <c r="N147" s="213">
        <f t="shared" si="94"/>
        <v>77.89721392704736</v>
      </c>
      <c r="O147" s="213">
        <f t="shared" si="95"/>
        <v>37.390662684982729</v>
      </c>
      <c r="P147" s="213">
        <f t="shared" si="96"/>
        <v>4.6738328356228411</v>
      </c>
      <c r="Q147" s="213">
        <f t="shared" si="97"/>
        <v>9.3476656712456823</v>
      </c>
      <c r="R147" s="213">
        <f t="shared" si="98"/>
        <v>499.5548329141547</v>
      </c>
      <c r="S147" s="213">
        <f t="shared" si="99"/>
        <v>3115.8885570818943</v>
      </c>
      <c r="T147" s="260">
        <f t="shared" si="123"/>
        <v>3052.1525744811302</v>
      </c>
      <c r="U147" s="191">
        <f t="shared" si="100"/>
        <v>147.72842029284953</v>
      </c>
      <c r="V147" s="191">
        <f t="shared" si="101"/>
        <v>108.94426275283888</v>
      </c>
      <c r="W147" s="191">
        <f t="shared" si="102"/>
        <v>52.293246121362664</v>
      </c>
      <c r="X147" s="191">
        <f t="shared" si="103"/>
        <v>6.536655765170333</v>
      </c>
      <c r="Y147" s="191">
        <f t="shared" si="104"/>
        <v>13.073311530340666</v>
      </c>
      <c r="Z147" s="192">
        <f t="shared" si="105"/>
        <v>947.8150859496983</v>
      </c>
      <c r="AA147" s="191">
        <f t="shared" si="106"/>
        <v>3601.4632314988062</v>
      </c>
      <c r="AB147" s="280">
        <f t="shared" si="124"/>
        <v>3538.9588443820558</v>
      </c>
      <c r="AC147" s="240">
        <f t="shared" si="107"/>
        <v>174.9687453090477</v>
      </c>
      <c r="AD147" s="240">
        <f t="shared" si="108"/>
        <v>129.03299801552191</v>
      </c>
      <c r="AE147" s="240">
        <f t="shared" si="109"/>
        <v>61.935839047450514</v>
      </c>
      <c r="AF147" s="240">
        <f t="shared" si="110"/>
        <v>7.7419798809313143</v>
      </c>
      <c r="AG147" s="240">
        <f t="shared" si="111"/>
        <v>15.483959761862629</v>
      </c>
      <c r="AH147" s="240">
        <f t="shared" si="112"/>
        <v>1561.299275987815</v>
      </c>
      <c r="AI147" s="232">
        <f t="shared" si="113"/>
        <v>4265.5536534056828</v>
      </c>
      <c r="AJ147" s="283">
        <f t="shared" si="125"/>
        <v>4191.7366005939803</v>
      </c>
      <c r="AK147" s="269">
        <f t="shared" si="114"/>
        <v>204.49708099026813</v>
      </c>
      <c r="AL147" s="269">
        <f t="shared" si="115"/>
        <v>150.80905677748387</v>
      </c>
      <c r="AM147" s="269">
        <f t="shared" si="116"/>
        <v>72.388347253192251</v>
      </c>
      <c r="AN147" s="269">
        <f t="shared" si="117"/>
        <v>9.0485434066490313</v>
      </c>
      <c r="AO147" s="269">
        <f t="shared" si="118"/>
        <v>18.097086813298063</v>
      </c>
      <c r="AP147" s="269">
        <f t="shared" si="119"/>
        <v>2225.9416780356619</v>
      </c>
      <c r="AQ147" s="269">
        <f t="shared" si="120"/>
        <v>4985.4233645449212</v>
      </c>
      <c r="AR147" s="285">
        <f t="shared" si="126"/>
        <v>4898.9729735802248</v>
      </c>
      <c r="AS147" s="273">
        <f t="shared" si="121"/>
        <v>2084.5452508454791</v>
      </c>
      <c r="AT147" s="108"/>
      <c r="AU147" s="108"/>
      <c r="AV147" s="108"/>
      <c r="AW147" s="108"/>
      <c r="AX147" s="108"/>
      <c r="AY147" s="108"/>
    </row>
    <row r="148" spans="1:51">
      <c r="A148" s="472">
        <v>9620</v>
      </c>
      <c r="B148" s="472" t="s">
        <v>282</v>
      </c>
      <c r="C148" s="472" t="s">
        <v>283</v>
      </c>
      <c r="D148" s="472">
        <v>5790</v>
      </c>
      <c r="E148" s="242">
        <f t="shared" si="86"/>
        <v>7060.9756097560967</v>
      </c>
      <c r="F148" s="222">
        <f t="shared" si="87"/>
        <v>313.62626085541183</v>
      </c>
      <c r="G148" s="222">
        <f t="shared" si="88"/>
        <v>191.14694462042701</v>
      </c>
      <c r="H148" s="222">
        <f t="shared" si="89"/>
        <v>91.750533417804959</v>
      </c>
      <c r="I148" s="222">
        <f t="shared" si="90"/>
        <v>11.46881667722562</v>
      </c>
      <c r="J148" s="222">
        <f t="shared" si="91"/>
        <v>22.93763335445124</v>
      </c>
      <c r="K148" s="222">
        <f t="shared" si="92"/>
        <v>7645.8777848170803</v>
      </c>
      <c r="L148" s="257">
        <f t="shared" si="122"/>
        <v>7489.2900373837647</v>
      </c>
      <c r="M148" s="212">
        <f t="shared" si="93"/>
        <v>379.49926331581304</v>
      </c>
      <c r="N148" s="213">
        <f t="shared" si="94"/>
        <v>231.29480442954059</v>
      </c>
      <c r="O148" s="213">
        <f t="shared" si="95"/>
        <v>111.02150612617949</v>
      </c>
      <c r="P148" s="213">
        <f t="shared" si="96"/>
        <v>13.877688265772436</v>
      </c>
      <c r="Q148" s="213">
        <f t="shared" si="97"/>
        <v>27.755376531544872</v>
      </c>
      <c r="R148" s="213">
        <f t="shared" si="98"/>
        <v>1483.2935808066438</v>
      </c>
      <c r="S148" s="213">
        <f t="shared" si="99"/>
        <v>9251.7921771816236</v>
      </c>
      <c r="T148" s="260">
        <f t="shared" si="123"/>
        <v>9062.5453365362773</v>
      </c>
      <c r="U148" s="191">
        <f t="shared" si="100"/>
        <v>438.63977102338396</v>
      </c>
      <c r="V148" s="191">
        <f t="shared" si="101"/>
        <v>323.48065709689081</v>
      </c>
      <c r="W148" s="191">
        <f t="shared" si="102"/>
        <v>155.27071540650758</v>
      </c>
      <c r="X148" s="191">
        <f t="shared" si="103"/>
        <v>19.408839425813447</v>
      </c>
      <c r="Y148" s="191">
        <f t="shared" si="104"/>
        <v>38.817678851626894</v>
      </c>
      <c r="Z148" s="192">
        <f t="shared" si="105"/>
        <v>2814.2817167429498</v>
      </c>
      <c r="AA148" s="191">
        <f t="shared" si="106"/>
        <v>10693.575441219531</v>
      </c>
      <c r="AB148" s="280">
        <f t="shared" si="124"/>
        <v>10507.985491780564</v>
      </c>
      <c r="AC148" s="240">
        <f t="shared" si="107"/>
        <v>519.52258222532623</v>
      </c>
      <c r="AD148" s="240">
        <f t="shared" si="108"/>
        <v>383.12874795378042</v>
      </c>
      <c r="AE148" s="240">
        <f t="shared" si="109"/>
        <v>183.9017990178146</v>
      </c>
      <c r="AF148" s="240">
        <f t="shared" si="110"/>
        <v>22.987724877226825</v>
      </c>
      <c r="AG148" s="240">
        <f t="shared" si="111"/>
        <v>45.975449754453649</v>
      </c>
      <c r="AH148" s="240">
        <f t="shared" si="112"/>
        <v>4635.8578502407427</v>
      </c>
      <c r="AI148" s="232">
        <f t="shared" si="113"/>
        <v>12665.413155496874</v>
      </c>
      <c r="AJ148" s="283">
        <f t="shared" si="125"/>
        <v>12446.233290994434</v>
      </c>
      <c r="AK148" s="269">
        <f t="shared" si="114"/>
        <v>607.19902509418068</v>
      </c>
      <c r="AL148" s="269">
        <f t="shared" si="115"/>
        <v>447.78689166237507</v>
      </c>
      <c r="AM148" s="269">
        <f t="shared" si="116"/>
        <v>214.93770799794004</v>
      </c>
      <c r="AN148" s="269">
        <f t="shared" si="117"/>
        <v>26.867213499742505</v>
      </c>
      <c r="AO148" s="269">
        <f t="shared" si="118"/>
        <v>53.734426999485009</v>
      </c>
      <c r="AP148" s="269">
        <f t="shared" si="119"/>
        <v>6609.3345209366562</v>
      </c>
      <c r="AQ148" s="269">
        <f t="shared" si="120"/>
        <v>14802.872451648764</v>
      </c>
      <c r="AR148" s="285">
        <f t="shared" si="126"/>
        <v>14546.18129078436</v>
      </c>
      <c r="AS148" s="273">
        <f t="shared" si="121"/>
        <v>6189.4958986642687</v>
      </c>
      <c r="AT148" s="108"/>
      <c r="AU148" s="108"/>
      <c r="AV148" s="108"/>
      <c r="AW148" s="108"/>
      <c r="AX148" s="108"/>
      <c r="AY148" s="108"/>
    </row>
    <row r="149" spans="1:51">
      <c r="A149" s="472">
        <v>753</v>
      </c>
      <c r="B149" s="472" t="s">
        <v>482</v>
      </c>
      <c r="C149" s="472" t="s">
        <v>483</v>
      </c>
      <c r="D149" s="472">
        <v>10075</v>
      </c>
      <c r="E149" s="242">
        <f t="shared" si="86"/>
        <v>12286.585365853658</v>
      </c>
      <c r="F149" s="222">
        <f t="shared" si="87"/>
        <v>545.73136064218909</v>
      </c>
      <c r="G149" s="222">
        <f t="shared" si="88"/>
        <v>332.60888895523362</v>
      </c>
      <c r="H149" s="222">
        <f t="shared" si="89"/>
        <v>159.65226669851211</v>
      </c>
      <c r="I149" s="222">
        <f t="shared" si="90"/>
        <v>19.956533337314013</v>
      </c>
      <c r="J149" s="222">
        <f t="shared" si="91"/>
        <v>39.913066674628027</v>
      </c>
      <c r="K149" s="222">
        <f t="shared" si="92"/>
        <v>13304.355558209343</v>
      </c>
      <c r="L149" s="257">
        <f t="shared" si="122"/>
        <v>13031.882059868987</v>
      </c>
      <c r="M149" s="212">
        <f t="shared" si="93"/>
        <v>660.35493573520148</v>
      </c>
      <c r="N149" s="213">
        <f t="shared" si="94"/>
        <v>402.46893862307803</v>
      </c>
      <c r="O149" s="213">
        <f t="shared" si="95"/>
        <v>193.18509053907746</v>
      </c>
      <c r="P149" s="213">
        <f t="shared" si="96"/>
        <v>24.148136317384683</v>
      </c>
      <c r="Q149" s="213">
        <f t="shared" si="97"/>
        <v>48.296272634769366</v>
      </c>
      <c r="R149" s="213">
        <f t="shared" si="98"/>
        <v>2581.0333033897991</v>
      </c>
      <c r="S149" s="213">
        <f t="shared" si="99"/>
        <v>16098.757544923121</v>
      </c>
      <c r="T149" s="260">
        <f t="shared" si="123"/>
        <v>15769.454968152506</v>
      </c>
      <c r="U149" s="191">
        <f t="shared" si="100"/>
        <v>763.2635048463892</v>
      </c>
      <c r="V149" s="191">
        <f t="shared" si="101"/>
        <v>562.87869088966761</v>
      </c>
      <c r="W149" s="191">
        <f t="shared" si="102"/>
        <v>270.18177162704046</v>
      </c>
      <c r="X149" s="191">
        <f t="shared" si="103"/>
        <v>33.772721453380058</v>
      </c>
      <c r="Y149" s="191">
        <f t="shared" si="104"/>
        <v>67.545442906760115</v>
      </c>
      <c r="Z149" s="192">
        <f t="shared" si="105"/>
        <v>4897.0446107401076</v>
      </c>
      <c r="AA149" s="191">
        <f t="shared" si="106"/>
        <v>18607.560029410499</v>
      </c>
      <c r="AB149" s="280">
        <f t="shared" si="124"/>
        <v>18284.620695973957</v>
      </c>
      <c r="AC149" s="240">
        <f t="shared" si="107"/>
        <v>904.00518409674658</v>
      </c>
      <c r="AD149" s="240">
        <f t="shared" si="108"/>
        <v>666.67048974686315</v>
      </c>
      <c r="AE149" s="240">
        <f t="shared" si="109"/>
        <v>320.00183507849437</v>
      </c>
      <c r="AF149" s="240">
        <f t="shared" si="110"/>
        <v>40.000229384811796</v>
      </c>
      <c r="AG149" s="240">
        <f t="shared" si="111"/>
        <v>80.000458769623592</v>
      </c>
      <c r="AH149" s="240">
        <f t="shared" si="112"/>
        <v>8066.7129259370449</v>
      </c>
      <c r="AI149" s="232">
        <f t="shared" si="113"/>
        <v>22038.693875929363</v>
      </c>
      <c r="AJ149" s="283">
        <f t="shared" si="125"/>
        <v>21657.305769735569</v>
      </c>
      <c r="AK149" s="269">
        <f t="shared" si="114"/>
        <v>1056.5682517830519</v>
      </c>
      <c r="AL149" s="269">
        <f t="shared" si="115"/>
        <v>779.18012668366657</v>
      </c>
      <c r="AM149" s="269">
        <f t="shared" si="116"/>
        <v>374.00646080815994</v>
      </c>
      <c r="AN149" s="269">
        <f t="shared" si="117"/>
        <v>46.750807601019993</v>
      </c>
      <c r="AO149" s="269">
        <f t="shared" si="118"/>
        <v>93.501615202039986</v>
      </c>
      <c r="AP149" s="269">
        <f t="shared" si="119"/>
        <v>11500.698669850919</v>
      </c>
      <c r="AQ149" s="269">
        <f t="shared" si="120"/>
        <v>25758.020716815423</v>
      </c>
      <c r="AR149" s="285">
        <f t="shared" si="126"/>
        <v>25311.360363497828</v>
      </c>
      <c r="AS149" s="273">
        <f t="shared" si="121"/>
        <v>10770.150462701642</v>
      </c>
      <c r="AT149" s="108"/>
      <c r="AU149" s="108"/>
      <c r="AV149" s="108"/>
      <c r="AW149" s="108"/>
      <c r="AX149" s="108"/>
      <c r="AY149" s="108"/>
    </row>
    <row r="150" spans="1:51">
      <c r="A150" s="472">
        <v>9067</v>
      </c>
      <c r="B150" s="472" t="s">
        <v>284</v>
      </c>
      <c r="C150" s="472" t="s">
        <v>285</v>
      </c>
      <c r="D150" s="472">
        <v>21000</v>
      </c>
      <c r="E150" s="242">
        <f t="shared" si="86"/>
        <v>25609.756097560974</v>
      </c>
      <c r="F150" s="222">
        <f t="shared" si="87"/>
        <v>1137.5045730507165</v>
      </c>
      <c r="G150" s="222">
        <f t="shared" si="88"/>
        <v>693.27907375284417</v>
      </c>
      <c r="H150" s="222">
        <f t="shared" si="89"/>
        <v>332.77395540136519</v>
      </c>
      <c r="I150" s="222">
        <f t="shared" si="90"/>
        <v>41.596744425170648</v>
      </c>
      <c r="J150" s="222">
        <f t="shared" si="91"/>
        <v>83.193488850341296</v>
      </c>
      <c r="K150" s="222">
        <f t="shared" si="92"/>
        <v>27731.162950113765</v>
      </c>
      <c r="L150" s="257">
        <f t="shared" si="122"/>
        <v>27163.228114863396</v>
      </c>
      <c r="M150" s="212">
        <f t="shared" si="93"/>
        <v>1376.4221985547624</v>
      </c>
      <c r="N150" s="213">
        <f t="shared" si="94"/>
        <v>838.89307306051001</v>
      </c>
      <c r="O150" s="213">
        <f t="shared" si="95"/>
        <v>402.66867506904481</v>
      </c>
      <c r="P150" s="213">
        <f t="shared" si="96"/>
        <v>50.333584383630601</v>
      </c>
      <c r="Q150" s="213">
        <f t="shared" si="97"/>
        <v>100.6671687672612</v>
      </c>
      <c r="R150" s="213">
        <f t="shared" si="98"/>
        <v>5379.8212775370503</v>
      </c>
      <c r="S150" s="213">
        <f t="shared" si="99"/>
        <v>33555.722922420398</v>
      </c>
      <c r="T150" s="260">
        <f t="shared" si="123"/>
        <v>32869.335417489092</v>
      </c>
      <c r="U150" s="191">
        <f t="shared" si="100"/>
        <v>1590.9214493076104</v>
      </c>
      <c r="V150" s="191">
        <f t="shared" si="101"/>
        <v>1173.2459065690341</v>
      </c>
      <c r="W150" s="191">
        <f t="shared" si="102"/>
        <v>563.15803515313644</v>
      </c>
      <c r="X150" s="191">
        <f t="shared" si="103"/>
        <v>70.394754394142055</v>
      </c>
      <c r="Y150" s="191">
        <f t="shared" si="104"/>
        <v>140.78950878828411</v>
      </c>
      <c r="Z150" s="192">
        <f t="shared" si="105"/>
        <v>10207.239387150597</v>
      </c>
      <c r="AA150" s="191">
        <f t="shared" si="106"/>
        <v>38784.98864691022</v>
      </c>
      <c r="AB150" s="280">
        <f t="shared" si="124"/>
        <v>38111.864477960604</v>
      </c>
      <c r="AC150" s="240">
        <f t="shared" si="107"/>
        <v>1884.2787956358984</v>
      </c>
      <c r="AD150" s="240">
        <f t="shared" si="108"/>
        <v>1389.5861324748512</v>
      </c>
      <c r="AE150" s="240">
        <f t="shared" si="109"/>
        <v>667.00134358792866</v>
      </c>
      <c r="AF150" s="240">
        <f t="shared" si="110"/>
        <v>83.375167948491082</v>
      </c>
      <c r="AG150" s="240">
        <f t="shared" si="111"/>
        <v>166.75033589698216</v>
      </c>
      <c r="AH150" s="240">
        <f t="shared" si="112"/>
        <v>16813.992202945701</v>
      </c>
      <c r="AI150" s="232">
        <f t="shared" si="113"/>
        <v>45936.7316520612</v>
      </c>
      <c r="AJ150" s="283">
        <f t="shared" si="125"/>
        <v>45141.778775627485</v>
      </c>
      <c r="AK150" s="269">
        <f t="shared" si="114"/>
        <v>2202.2762568182716</v>
      </c>
      <c r="AL150" s="269">
        <f t="shared" si="115"/>
        <v>1624.0975345267491</v>
      </c>
      <c r="AM150" s="269">
        <f t="shared" si="116"/>
        <v>779.56681657283957</v>
      </c>
      <c r="AN150" s="269">
        <f t="shared" si="117"/>
        <v>97.445852071604946</v>
      </c>
      <c r="AO150" s="269">
        <f t="shared" si="118"/>
        <v>194.89170414320989</v>
      </c>
      <c r="AP150" s="269">
        <f t="shared" si="119"/>
        <v>23971.679609614817</v>
      </c>
      <c r="AQ150" s="269">
        <f t="shared" si="120"/>
        <v>53689.174695099144</v>
      </c>
      <c r="AR150" s="285">
        <f t="shared" si="126"/>
        <v>52758.170484710114</v>
      </c>
      <c r="AS150" s="273">
        <f t="shared" si="121"/>
        <v>22448.948855259005</v>
      </c>
      <c r="AT150" s="108"/>
      <c r="AU150" s="108"/>
      <c r="AV150" s="108"/>
      <c r="AW150" s="108"/>
      <c r="AX150" s="108"/>
      <c r="AY150" s="108"/>
    </row>
    <row r="151" spans="1:51">
      <c r="A151" s="472">
        <v>3732</v>
      </c>
      <c r="B151" s="472" t="s">
        <v>586</v>
      </c>
      <c r="C151" s="472" t="s">
        <v>587</v>
      </c>
      <c r="D151" s="472">
        <v>3250</v>
      </c>
      <c r="E151" s="242">
        <f t="shared" si="86"/>
        <v>3963.4146341463411</v>
      </c>
      <c r="F151" s="222">
        <f t="shared" si="87"/>
        <v>176.04237440070614</v>
      </c>
      <c r="G151" s="222">
        <f t="shared" si="88"/>
        <v>107.29318998555921</v>
      </c>
      <c r="H151" s="222">
        <f t="shared" si="89"/>
        <v>51.500731193068418</v>
      </c>
      <c r="I151" s="222">
        <f t="shared" si="90"/>
        <v>6.4375913991335523</v>
      </c>
      <c r="J151" s="222">
        <f t="shared" si="91"/>
        <v>12.875182798267105</v>
      </c>
      <c r="K151" s="222">
        <f t="shared" si="92"/>
        <v>4291.7275994223683</v>
      </c>
      <c r="L151" s="257">
        <f t="shared" si="122"/>
        <v>4203.8329225383832</v>
      </c>
      <c r="M151" s="212">
        <f t="shared" si="93"/>
        <v>213.01772120490369</v>
      </c>
      <c r="N151" s="213">
        <f t="shared" si="94"/>
        <v>129.82868987841226</v>
      </c>
      <c r="O151" s="213">
        <f t="shared" si="95"/>
        <v>62.317771141637884</v>
      </c>
      <c r="P151" s="213">
        <f t="shared" si="96"/>
        <v>7.7897213927047355</v>
      </c>
      <c r="Q151" s="213">
        <f t="shared" si="97"/>
        <v>15.579442785409471</v>
      </c>
      <c r="R151" s="213">
        <f t="shared" si="98"/>
        <v>832.5913881902577</v>
      </c>
      <c r="S151" s="213">
        <f t="shared" si="99"/>
        <v>5193.1475951364901</v>
      </c>
      <c r="T151" s="260">
        <f t="shared" si="123"/>
        <v>5086.9209574685501</v>
      </c>
      <c r="U151" s="191">
        <f t="shared" si="100"/>
        <v>246.21403382141585</v>
      </c>
      <c r="V151" s="191">
        <f t="shared" si="101"/>
        <v>181.57377125473147</v>
      </c>
      <c r="W151" s="191">
        <f t="shared" si="102"/>
        <v>87.155410202271099</v>
      </c>
      <c r="X151" s="191">
        <f t="shared" si="103"/>
        <v>10.894426275283887</v>
      </c>
      <c r="Y151" s="191">
        <f t="shared" si="104"/>
        <v>21.788852550567775</v>
      </c>
      <c r="Z151" s="192">
        <f t="shared" si="105"/>
        <v>1579.6918099161637</v>
      </c>
      <c r="AA151" s="191">
        <f t="shared" si="106"/>
        <v>6002.4387191646765</v>
      </c>
      <c r="AB151" s="280">
        <f t="shared" si="124"/>
        <v>5898.2647406367596</v>
      </c>
      <c r="AC151" s="240">
        <f t="shared" si="107"/>
        <v>291.61457551507948</v>
      </c>
      <c r="AD151" s="240">
        <f t="shared" si="108"/>
        <v>215.05499669253649</v>
      </c>
      <c r="AE151" s="240">
        <f t="shared" si="109"/>
        <v>103.22639841241752</v>
      </c>
      <c r="AF151" s="240">
        <f t="shared" si="110"/>
        <v>12.90329980155219</v>
      </c>
      <c r="AG151" s="240">
        <f t="shared" si="111"/>
        <v>25.806599603104381</v>
      </c>
      <c r="AH151" s="240">
        <f t="shared" si="112"/>
        <v>2602.1654599796916</v>
      </c>
      <c r="AI151" s="232">
        <f t="shared" si="113"/>
        <v>7109.256089009471</v>
      </c>
      <c r="AJ151" s="283">
        <f t="shared" si="125"/>
        <v>6986.2276676566344</v>
      </c>
      <c r="AK151" s="269">
        <f t="shared" si="114"/>
        <v>340.8284683171135</v>
      </c>
      <c r="AL151" s="269">
        <f t="shared" si="115"/>
        <v>251.3484279624731</v>
      </c>
      <c r="AM151" s="269">
        <f t="shared" si="116"/>
        <v>120.64724542198709</v>
      </c>
      <c r="AN151" s="269">
        <f t="shared" si="117"/>
        <v>15.080905677748387</v>
      </c>
      <c r="AO151" s="269">
        <f t="shared" si="118"/>
        <v>30.161811355496774</v>
      </c>
      <c r="AP151" s="269">
        <f t="shared" si="119"/>
        <v>3709.9027967261031</v>
      </c>
      <c r="AQ151" s="269">
        <f t="shared" si="120"/>
        <v>8309.0389409082018</v>
      </c>
      <c r="AR151" s="285">
        <f t="shared" si="126"/>
        <v>8164.9549559670413</v>
      </c>
      <c r="AS151" s="273">
        <f t="shared" si="121"/>
        <v>3474.2420847424655</v>
      </c>
      <c r="AT151" s="108"/>
      <c r="AU151" s="108"/>
      <c r="AV151" s="108"/>
      <c r="AW151" s="108"/>
      <c r="AX151" s="108"/>
      <c r="AY151" s="108"/>
    </row>
    <row r="152" spans="1:51">
      <c r="A152" s="472">
        <v>4538</v>
      </c>
      <c r="B152" s="472" t="s">
        <v>418</v>
      </c>
      <c r="C152" s="472" t="s">
        <v>419</v>
      </c>
      <c r="D152" s="472">
        <v>19499.349999999999</v>
      </c>
      <c r="E152" s="242">
        <f t="shared" si="86"/>
        <v>23779.695121951216</v>
      </c>
      <c r="F152" s="222">
        <f t="shared" si="87"/>
        <v>1056.2190379293565</v>
      </c>
      <c r="G152" s="222">
        <f t="shared" si="88"/>
        <v>643.73768127535823</v>
      </c>
      <c r="H152" s="222">
        <f t="shared" si="89"/>
        <v>308.99408701217192</v>
      </c>
      <c r="I152" s="222">
        <f t="shared" si="90"/>
        <v>38.62426087652149</v>
      </c>
      <c r="J152" s="222">
        <f t="shared" si="91"/>
        <v>77.248521753042979</v>
      </c>
      <c r="K152" s="222">
        <f t="shared" si="92"/>
        <v>25749.507251014325</v>
      </c>
      <c r="L152" s="257">
        <f t="shared" si="122"/>
        <v>25222.156768645786</v>
      </c>
      <c r="M152" s="212">
        <f t="shared" si="93"/>
        <v>1278.0637236851812</v>
      </c>
      <c r="N152" s="213">
        <f t="shared" si="94"/>
        <v>778.94617353249794</v>
      </c>
      <c r="O152" s="213">
        <f t="shared" si="95"/>
        <v>373.89416329559896</v>
      </c>
      <c r="P152" s="213">
        <f t="shared" si="96"/>
        <v>46.73677041194987</v>
      </c>
      <c r="Q152" s="213">
        <f t="shared" si="97"/>
        <v>93.473540823899739</v>
      </c>
      <c r="R152" s="213">
        <f t="shared" si="98"/>
        <v>4995.3818108639089</v>
      </c>
      <c r="S152" s="213">
        <f t="shared" si="99"/>
        <v>31157.846941299915</v>
      </c>
      <c r="T152" s="260">
        <f t="shared" si="123"/>
        <v>30520.508360619802</v>
      </c>
      <c r="U152" s="191">
        <f t="shared" si="100"/>
        <v>1477.2349601217309</v>
      </c>
      <c r="V152" s="191">
        <f t="shared" si="101"/>
        <v>1089.4063127741379</v>
      </c>
      <c r="W152" s="191">
        <f t="shared" si="102"/>
        <v>522.91503013158615</v>
      </c>
      <c r="X152" s="191">
        <f t="shared" si="103"/>
        <v>65.364378766448269</v>
      </c>
      <c r="Y152" s="191">
        <f t="shared" si="104"/>
        <v>130.72875753289654</v>
      </c>
      <c r="Z152" s="192">
        <f t="shared" si="105"/>
        <v>9477.8349211349978</v>
      </c>
      <c r="AA152" s="191">
        <f t="shared" si="106"/>
        <v>36013.431827244225</v>
      </c>
      <c r="AB152" s="280">
        <f t="shared" si="124"/>
        <v>35388.408790872425</v>
      </c>
      <c r="AC152" s="240">
        <f t="shared" si="107"/>
        <v>1749.629130175374</v>
      </c>
      <c r="AD152" s="240">
        <f t="shared" si="108"/>
        <v>1290.2869691558806</v>
      </c>
      <c r="AE152" s="240">
        <f t="shared" si="109"/>
        <v>619.33774519482267</v>
      </c>
      <c r="AF152" s="240">
        <f t="shared" si="110"/>
        <v>77.417218149352834</v>
      </c>
      <c r="AG152" s="240">
        <f t="shared" si="111"/>
        <v>154.83443629870567</v>
      </c>
      <c r="AH152" s="240">
        <f t="shared" si="112"/>
        <v>15612.472326786154</v>
      </c>
      <c r="AI152" s="232">
        <f t="shared" si="113"/>
        <v>42654.114682839027</v>
      </c>
      <c r="AJ152" s="283">
        <f t="shared" si="125"/>
        <v>41915.968760406271</v>
      </c>
      <c r="AK152" s="269">
        <f t="shared" si="114"/>
        <v>2044.9026442090176</v>
      </c>
      <c r="AL152" s="269">
        <f t="shared" si="115"/>
        <v>1508.0402980892459</v>
      </c>
      <c r="AM152" s="269">
        <f t="shared" si="116"/>
        <v>723.85934308283811</v>
      </c>
      <c r="AN152" s="269">
        <f t="shared" si="117"/>
        <v>90.482417885354764</v>
      </c>
      <c r="AO152" s="269">
        <f t="shared" si="118"/>
        <v>180.96483577070953</v>
      </c>
      <c r="AP152" s="269">
        <f t="shared" si="119"/>
        <v>22258.674799797271</v>
      </c>
      <c r="AQ152" s="269">
        <f t="shared" si="120"/>
        <v>49852.571837661024</v>
      </c>
      <c r="AR152" s="285">
        <f t="shared" si="126"/>
        <v>48988.096744811053</v>
      </c>
      <c r="AS152" s="273">
        <f t="shared" si="121"/>
        <v>20844.757660037842</v>
      </c>
      <c r="AT152" s="108"/>
      <c r="AU152" s="108"/>
      <c r="AV152" s="108"/>
      <c r="AW152" s="108"/>
      <c r="AX152" s="108"/>
      <c r="AY152" s="108"/>
    </row>
    <row r="153" spans="1:51">
      <c r="A153" s="472">
        <v>3794</v>
      </c>
      <c r="B153" s="472" t="s">
        <v>533</v>
      </c>
      <c r="C153" s="472" t="s">
        <v>534</v>
      </c>
      <c r="D153" s="472">
        <v>2640.95</v>
      </c>
      <c r="E153" s="242">
        <f t="shared" si="86"/>
        <v>3220.6707317073165</v>
      </c>
      <c r="F153" s="222">
        <f t="shared" si="87"/>
        <v>143.05203343801378</v>
      </c>
      <c r="G153" s="222">
        <f t="shared" si="88"/>
        <v>87.186446182265399</v>
      </c>
      <c r="H153" s="222">
        <f t="shared" si="89"/>
        <v>41.849494167487393</v>
      </c>
      <c r="I153" s="222">
        <f t="shared" si="90"/>
        <v>5.2311867709359241</v>
      </c>
      <c r="J153" s="222">
        <f t="shared" si="91"/>
        <v>10.462373541871848</v>
      </c>
      <c r="K153" s="222">
        <f t="shared" si="92"/>
        <v>3487.457847290616</v>
      </c>
      <c r="L153" s="257">
        <f t="shared" si="122"/>
        <v>3416.0346328546893</v>
      </c>
      <c r="M153" s="212">
        <f t="shared" si="93"/>
        <v>173.09820025110474</v>
      </c>
      <c r="N153" s="213">
        <f t="shared" si="94"/>
        <v>105.49879339519781</v>
      </c>
      <c r="O153" s="213">
        <f t="shared" si="95"/>
        <v>50.639420829694942</v>
      </c>
      <c r="P153" s="213">
        <f t="shared" si="96"/>
        <v>6.3299276037118677</v>
      </c>
      <c r="Q153" s="213">
        <f t="shared" si="97"/>
        <v>12.659855207423735</v>
      </c>
      <c r="R153" s="213">
        <f t="shared" si="98"/>
        <v>676.56376204340347</v>
      </c>
      <c r="S153" s="213">
        <f t="shared" si="99"/>
        <v>4219.951735807912</v>
      </c>
      <c r="T153" s="260">
        <f t="shared" si="123"/>
        <v>4133.6319700389431</v>
      </c>
      <c r="U153" s="191">
        <f t="shared" si="100"/>
        <v>200.07352388328252</v>
      </c>
      <c r="V153" s="191">
        <f t="shared" si="101"/>
        <v>147.54684652159477</v>
      </c>
      <c r="W153" s="191">
        <f t="shared" si="102"/>
        <v>70.822486330365493</v>
      </c>
      <c r="X153" s="191">
        <f t="shared" si="103"/>
        <v>8.8528107912956866</v>
      </c>
      <c r="Y153" s="191">
        <f t="shared" si="104"/>
        <v>17.705621582591373</v>
      </c>
      <c r="Z153" s="192">
        <f t="shared" si="105"/>
        <v>1283.6575647378745</v>
      </c>
      <c r="AA153" s="191">
        <f t="shared" si="106"/>
        <v>4877.5817031932156</v>
      </c>
      <c r="AB153" s="280">
        <f t="shared" si="124"/>
        <v>4792.9299282414304</v>
      </c>
      <c r="AC153" s="240">
        <f t="shared" si="107"/>
        <v>236.96600406355358</v>
      </c>
      <c r="AD153" s="240">
        <f t="shared" si="108"/>
        <v>174.75369031235513</v>
      </c>
      <c r="AE153" s="240">
        <f t="shared" si="109"/>
        <v>83.881771349930474</v>
      </c>
      <c r="AF153" s="240">
        <f t="shared" si="110"/>
        <v>10.485221418741309</v>
      </c>
      <c r="AG153" s="240">
        <f t="shared" si="111"/>
        <v>20.970442837482619</v>
      </c>
      <c r="AH153" s="240">
        <f t="shared" si="112"/>
        <v>2114.5196527794974</v>
      </c>
      <c r="AI153" s="232">
        <f t="shared" si="113"/>
        <v>5776.9814979290959</v>
      </c>
      <c r="AJ153" s="283">
        <f t="shared" si="125"/>
        <v>5677.0086027377802</v>
      </c>
      <c r="AK153" s="269">
        <f t="shared" si="114"/>
        <v>276.95721335448638</v>
      </c>
      <c r="AL153" s="269">
        <f t="shared" si="115"/>
        <v>204.24573256230559</v>
      </c>
      <c r="AM153" s="269">
        <f t="shared" si="116"/>
        <v>98.037951629906686</v>
      </c>
      <c r="AN153" s="269">
        <f t="shared" si="117"/>
        <v>12.254743953738336</v>
      </c>
      <c r="AO153" s="269">
        <f t="shared" si="118"/>
        <v>24.509487907476672</v>
      </c>
      <c r="AP153" s="269">
        <f t="shared" si="119"/>
        <v>3014.6670126196309</v>
      </c>
      <c r="AQ153" s="269">
        <f t="shared" si="120"/>
        <v>6751.9250433820034</v>
      </c>
      <c r="AR153" s="285">
        <f t="shared" si="126"/>
        <v>6634.8423972188175</v>
      </c>
      <c r="AS153" s="273">
        <f t="shared" si="121"/>
        <v>2823.1691180617267</v>
      </c>
      <c r="AT153" s="108"/>
      <c r="AU153" s="108"/>
      <c r="AV153" s="108"/>
      <c r="AW153" s="108"/>
      <c r="AX153" s="108"/>
      <c r="AY153" s="108"/>
    </row>
    <row r="154" spans="1:51">
      <c r="A154" s="472">
        <v>5022</v>
      </c>
      <c r="B154" s="472" t="s">
        <v>396</v>
      </c>
      <c r="C154" s="472" t="s">
        <v>397</v>
      </c>
      <c r="D154" s="472">
        <v>14298.7</v>
      </c>
      <c r="E154" s="242">
        <f t="shared" si="86"/>
        <v>17437.439024390242</v>
      </c>
      <c r="F154" s="222">
        <f t="shared" si="87"/>
        <v>774.5160304133467</v>
      </c>
      <c r="G154" s="222">
        <f t="shared" si="88"/>
        <v>472.04711866046631</v>
      </c>
      <c r="H154" s="222">
        <f t="shared" si="89"/>
        <v>226.58261695702382</v>
      </c>
      <c r="I154" s="222">
        <f t="shared" si="90"/>
        <v>28.322827119627977</v>
      </c>
      <c r="J154" s="222">
        <f t="shared" si="91"/>
        <v>56.645654239255954</v>
      </c>
      <c r="K154" s="222">
        <f t="shared" si="92"/>
        <v>18881.884746418651</v>
      </c>
      <c r="L154" s="257">
        <f t="shared" si="122"/>
        <v>18495.183325999868</v>
      </c>
      <c r="M154" s="212">
        <f t="shared" si="93"/>
        <v>937.19276621309416</v>
      </c>
      <c r="N154" s="213">
        <f t="shared" si="94"/>
        <v>571.19430398906252</v>
      </c>
      <c r="O154" s="213">
        <f t="shared" si="95"/>
        <v>274.17326591475</v>
      </c>
      <c r="P154" s="213">
        <f t="shared" si="96"/>
        <v>34.271658239343751</v>
      </c>
      <c r="Q154" s="213">
        <f t="shared" si="97"/>
        <v>68.543316478687501</v>
      </c>
      <c r="R154" s="213">
        <f t="shared" si="98"/>
        <v>3663.0690714818579</v>
      </c>
      <c r="S154" s="213">
        <f t="shared" si="99"/>
        <v>22847.772159562501</v>
      </c>
      <c r="T154" s="260">
        <f t="shared" si="123"/>
        <v>22380.417444478633</v>
      </c>
      <c r="U154" s="191">
        <f t="shared" si="100"/>
        <v>1083.2432632007012</v>
      </c>
      <c r="V154" s="191">
        <f t="shared" si="101"/>
        <v>798.85196401231656</v>
      </c>
      <c r="W154" s="191">
        <f t="shared" si="102"/>
        <v>383.44894272591193</v>
      </c>
      <c r="X154" s="191">
        <f t="shared" si="103"/>
        <v>47.931117840738992</v>
      </c>
      <c r="Y154" s="191">
        <f t="shared" si="104"/>
        <v>95.862235681477983</v>
      </c>
      <c r="Z154" s="192">
        <f t="shared" si="105"/>
        <v>6950.0120869071543</v>
      </c>
      <c r="AA154" s="191">
        <f t="shared" si="106"/>
        <v>26408.329388836912</v>
      </c>
      <c r="AB154" s="280">
        <f t="shared" si="124"/>
        <v>25950.005552905488</v>
      </c>
      <c r="AC154" s="240">
        <f t="shared" si="107"/>
        <v>1282.9874864361436</v>
      </c>
      <c r="AD154" s="240">
        <f t="shared" si="108"/>
        <v>946.15596344848359</v>
      </c>
      <c r="AE154" s="240">
        <f t="shared" si="109"/>
        <v>454.15486245527211</v>
      </c>
      <c r="AF154" s="240">
        <f t="shared" si="110"/>
        <v>56.769357806909014</v>
      </c>
      <c r="AG154" s="240">
        <f t="shared" si="111"/>
        <v>113.53871561381803</v>
      </c>
      <c r="AH154" s="240">
        <f t="shared" si="112"/>
        <v>11448.487157726651</v>
      </c>
      <c r="AI154" s="232">
        <f t="shared" si="113"/>
        <v>31277.883089206069</v>
      </c>
      <c r="AJ154" s="283">
        <f t="shared" si="125"/>
        <v>30736.607246622127</v>
      </c>
      <c r="AK154" s="269">
        <f t="shared" si="114"/>
        <v>1499.5089292079724</v>
      </c>
      <c r="AL154" s="269">
        <f t="shared" si="115"/>
        <v>1105.8325436636965</v>
      </c>
      <c r="AM154" s="269">
        <f t="shared" si="116"/>
        <v>530.79962095857434</v>
      </c>
      <c r="AN154" s="269">
        <f t="shared" si="117"/>
        <v>66.349952619821792</v>
      </c>
      <c r="AO154" s="269">
        <f t="shared" si="118"/>
        <v>132.69990523964358</v>
      </c>
      <c r="AP154" s="269">
        <f t="shared" si="119"/>
        <v>16322.08834447616</v>
      </c>
      <c r="AQ154" s="269">
        <f t="shared" si="120"/>
        <v>36556.447724419719</v>
      </c>
      <c r="AR154" s="285">
        <f t="shared" si="126"/>
        <v>35922.535824272592</v>
      </c>
      <c r="AS154" s="273">
        <f t="shared" si="121"/>
        <v>15285.275476032948</v>
      </c>
      <c r="AT154" s="108"/>
      <c r="AU154" s="108"/>
      <c r="AV154" s="108"/>
      <c r="AW154" s="108"/>
      <c r="AX154" s="108"/>
      <c r="AY154" s="108"/>
    </row>
    <row r="155" spans="1:51">
      <c r="A155" s="472">
        <v>7714</v>
      </c>
      <c r="B155" s="472" t="s">
        <v>489</v>
      </c>
      <c r="C155" s="472" t="s">
        <v>490</v>
      </c>
      <c r="D155" s="472">
        <v>14000</v>
      </c>
      <c r="E155" s="242">
        <f t="shared" si="86"/>
        <v>17073.170731707316</v>
      </c>
      <c r="F155" s="222">
        <f t="shared" si="87"/>
        <v>758.33638203381099</v>
      </c>
      <c r="G155" s="222">
        <f t="shared" si="88"/>
        <v>462.18604916856276</v>
      </c>
      <c r="H155" s="222">
        <f t="shared" si="89"/>
        <v>221.84930360091013</v>
      </c>
      <c r="I155" s="222">
        <f t="shared" si="90"/>
        <v>27.731162950113767</v>
      </c>
      <c r="J155" s="222">
        <f t="shared" si="91"/>
        <v>55.462325900227533</v>
      </c>
      <c r="K155" s="222">
        <f t="shared" si="92"/>
        <v>18487.44196674251</v>
      </c>
      <c r="L155" s="257">
        <f t="shared" si="122"/>
        <v>18108.818743242264</v>
      </c>
      <c r="M155" s="212">
        <f t="shared" si="93"/>
        <v>917.61479903650832</v>
      </c>
      <c r="N155" s="213">
        <f t="shared" si="94"/>
        <v>559.26204870700667</v>
      </c>
      <c r="O155" s="213">
        <f t="shared" si="95"/>
        <v>268.44578337936321</v>
      </c>
      <c r="P155" s="213">
        <f t="shared" si="96"/>
        <v>33.555722922420401</v>
      </c>
      <c r="Q155" s="213">
        <f t="shared" si="97"/>
        <v>67.111445844840802</v>
      </c>
      <c r="R155" s="213">
        <f t="shared" si="98"/>
        <v>3586.5475183580338</v>
      </c>
      <c r="S155" s="213">
        <f t="shared" si="99"/>
        <v>22370.481948280267</v>
      </c>
      <c r="T155" s="260">
        <f t="shared" si="123"/>
        <v>21912.890278326064</v>
      </c>
      <c r="U155" s="191">
        <f t="shared" si="100"/>
        <v>1060.6142995384068</v>
      </c>
      <c r="V155" s="191">
        <f t="shared" si="101"/>
        <v>782.1639377126894</v>
      </c>
      <c r="W155" s="191">
        <f t="shared" si="102"/>
        <v>375.43869010209096</v>
      </c>
      <c r="X155" s="191">
        <f t="shared" si="103"/>
        <v>46.92983626276137</v>
      </c>
      <c r="Y155" s="191">
        <f t="shared" si="104"/>
        <v>93.85967252552274</v>
      </c>
      <c r="Z155" s="192">
        <f t="shared" si="105"/>
        <v>6804.8262581003983</v>
      </c>
      <c r="AA155" s="191">
        <f t="shared" si="106"/>
        <v>25856.659097940148</v>
      </c>
      <c r="AB155" s="280">
        <f t="shared" si="124"/>
        <v>25407.909651973736</v>
      </c>
      <c r="AC155" s="240">
        <f t="shared" si="107"/>
        <v>1256.1858637572657</v>
      </c>
      <c r="AD155" s="240">
        <f t="shared" si="108"/>
        <v>926.39075498323427</v>
      </c>
      <c r="AE155" s="240">
        <f t="shared" si="109"/>
        <v>444.66756239195246</v>
      </c>
      <c r="AF155" s="240">
        <f t="shared" si="110"/>
        <v>55.583445298994057</v>
      </c>
      <c r="AG155" s="240">
        <f t="shared" si="111"/>
        <v>111.16689059798811</v>
      </c>
      <c r="AH155" s="240">
        <f t="shared" si="112"/>
        <v>11209.328135297135</v>
      </c>
      <c r="AI155" s="232">
        <f t="shared" si="113"/>
        <v>30624.487768040803</v>
      </c>
      <c r="AJ155" s="283">
        <f t="shared" si="125"/>
        <v>30094.519183751658</v>
      </c>
      <c r="AK155" s="269">
        <f t="shared" si="114"/>
        <v>1468.1841712121814</v>
      </c>
      <c r="AL155" s="269">
        <f t="shared" si="115"/>
        <v>1082.7316896844995</v>
      </c>
      <c r="AM155" s="269">
        <f t="shared" si="116"/>
        <v>519.71121104855979</v>
      </c>
      <c r="AN155" s="269">
        <f t="shared" si="117"/>
        <v>64.963901381069974</v>
      </c>
      <c r="AO155" s="269">
        <f t="shared" si="118"/>
        <v>129.92780276213995</v>
      </c>
      <c r="AP155" s="269">
        <f t="shared" si="119"/>
        <v>15981.119739743212</v>
      </c>
      <c r="AQ155" s="269">
        <f t="shared" si="120"/>
        <v>35792.783130066098</v>
      </c>
      <c r="AR155" s="285">
        <f t="shared" si="126"/>
        <v>35172.113656473404</v>
      </c>
      <c r="AS155" s="273">
        <f t="shared" si="121"/>
        <v>14965.965903506003</v>
      </c>
      <c r="AT155" s="108"/>
      <c r="AU155" s="108"/>
      <c r="AV155" s="108"/>
      <c r="AW155" s="108"/>
      <c r="AX155" s="108"/>
      <c r="AY155" s="108"/>
    </row>
    <row r="156" spans="1:51">
      <c r="A156" s="472">
        <v>8787</v>
      </c>
      <c r="B156" s="472" t="s">
        <v>1074</v>
      </c>
      <c r="C156" s="472" t="s">
        <v>1075</v>
      </c>
      <c r="D156" s="472">
        <v>53665.08</v>
      </c>
      <c r="E156" s="242">
        <f t="shared" si="86"/>
        <v>65445.219512195123</v>
      </c>
      <c r="F156" s="222">
        <f t="shared" si="87"/>
        <v>2906.8701863396454</v>
      </c>
      <c r="G156" s="222">
        <f t="shared" si="88"/>
        <v>1771.6608073939185</v>
      </c>
      <c r="H156" s="222">
        <f t="shared" si="89"/>
        <v>850.39718754908085</v>
      </c>
      <c r="I156" s="222">
        <f t="shared" si="90"/>
        <v>106.29964844363511</v>
      </c>
      <c r="J156" s="222">
        <f t="shared" si="91"/>
        <v>212.59929688727021</v>
      </c>
      <c r="K156" s="222">
        <f t="shared" si="92"/>
        <v>70866.432295756735</v>
      </c>
      <c r="L156" s="257">
        <f t="shared" si="122"/>
        <v>69415.086182971121</v>
      </c>
      <c r="M156" s="212">
        <f t="shared" si="93"/>
        <v>3517.4193999627246</v>
      </c>
      <c r="N156" s="213">
        <f t="shared" si="94"/>
        <v>2143.7744703446724</v>
      </c>
      <c r="O156" s="213">
        <f t="shared" si="95"/>
        <v>1029.0117457654426</v>
      </c>
      <c r="P156" s="213">
        <f t="shared" si="96"/>
        <v>128.62646822068032</v>
      </c>
      <c r="Q156" s="213">
        <f t="shared" si="97"/>
        <v>257.25293644136065</v>
      </c>
      <c r="R156" s="213">
        <f t="shared" si="98"/>
        <v>13748.025678320382</v>
      </c>
      <c r="S156" s="213">
        <f t="shared" si="99"/>
        <v>85750.978813786889</v>
      </c>
      <c r="T156" s="260">
        <f t="shared" si="123"/>
        <v>83996.929272685025</v>
      </c>
      <c r="U156" s="191">
        <f t="shared" si="100"/>
        <v>4065.5679452766121</v>
      </c>
      <c r="V156" s="191">
        <f t="shared" si="101"/>
        <v>2998.2064493190355</v>
      </c>
      <c r="W156" s="191">
        <f t="shared" si="102"/>
        <v>1439.139095673137</v>
      </c>
      <c r="X156" s="191">
        <f t="shared" si="103"/>
        <v>179.89238695914213</v>
      </c>
      <c r="Y156" s="191">
        <f t="shared" si="104"/>
        <v>359.78477391828426</v>
      </c>
      <c r="Z156" s="192">
        <f t="shared" si="105"/>
        <v>26084.396109075606</v>
      </c>
      <c r="AA156" s="191">
        <f t="shared" si="106"/>
        <v>99114.262787406129</v>
      </c>
      <c r="AB156" s="280">
        <f t="shared" si="124"/>
        <v>97394.107436138758</v>
      </c>
      <c r="AC156" s="240">
        <f t="shared" si="107"/>
        <v>4815.2367766716261</v>
      </c>
      <c r="AD156" s="240">
        <f t="shared" si="108"/>
        <v>3551.0595698168331</v>
      </c>
      <c r="AE156" s="240">
        <f t="shared" si="109"/>
        <v>1704.5085935120799</v>
      </c>
      <c r="AF156" s="240">
        <f t="shared" si="110"/>
        <v>213.06357418900998</v>
      </c>
      <c r="AG156" s="240">
        <f t="shared" si="111"/>
        <v>426.12714837801997</v>
      </c>
      <c r="AH156" s="240">
        <f t="shared" si="112"/>
        <v>42967.820794783678</v>
      </c>
      <c r="AI156" s="232">
        <f t="shared" si="113"/>
        <v>117390.39900220936</v>
      </c>
      <c r="AJ156" s="283">
        <f t="shared" si="125"/>
        <v>115358.91282554052</v>
      </c>
      <c r="AK156" s="269">
        <f t="shared" si="114"/>
        <v>5627.8729287739579</v>
      </c>
      <c r="AL156" s="269">
        <f t="shared" si="115"/>
        <v>4150.3487675324177</v>
      </c>
      <c r="AM156" s="269">
        <f t="shared" si="116"/>
        <v>1992.1674084155604</v>
      </c>
      <c r="AN156" s="269">
        <f t="shared" si="117"/>
        <v>249.02092605194505</v>
      </c>
      <c r="AO156" s="269">
        <f t="shared" si="118"/>
        <v>498.04185210389011</v>
      </c>
      <c r="AP156" s="269">
        <f t="shared" si="119"/>
        <v>61259.147808778485</v>
      </c>
      <c r="AQ156" s="269">
        <f t="shared" si="120"/>
        <v>137201.61214983198</v>
      </c>
      <c r="AR156" s="285">
        <f t="shared" si="126"/>
        <v>134822.449510267</v>
      </c>
      <c r="AS156" s="273">
        <f t="shared" si="121"/>
        <v>57367.839820637295</v>
      </c>
      <c r="AT156" s="108"/>
      <c r="AU156" s="108"/>
      <c r="AV156" s="108"/>
      <c r="AW156" s="108"/>
      <c r="AX156" s="108"/>
      <c r="AY156" s="108"/>
    </row>
    <row r="157" spans="1:51">
      <c r="A157" s="472">
        <v>4952</v>
      </c>
      <c r="B157" s="472" t="s">
        <v>503</v>
      </c>
      <c r="C157" s="472" t="s">
        <v>504</v>
      </c>
      <c r="D157" s="472">
        <v>12720.5</v>
      </c>
      <c r="E157" s="242">
        <f t="shared" si="86"/>
        <v>15512.804878048779</v>
      </c>
      <c r="F157" s="222">
        <f t="shared" si="87"/>
        <v>689.02985340436373</v>
      </c>
      <c r="G157" s="222">
        <f t="shared" si="88"/>
        <v>419.94554560347871</v>
      </c>
      <c r="H157" s="222">
        <f t="shared" si="89"/>
        <v>201.57386188966979</v>
      </c>
      <c r="I157" s="222">
        <f t="shared" si="90"/>
        <v>25.196732736208723</v>
      </c>
      <c r="J157" s="222">
        <f t="shared" si="91"/>
        <v>50.393465472417446</v>
      </c>
      <c r="K157" s="222">
        <f t="shared" si="92"/>
        <v>16797.821824139148</v>
      </c>
      <c r="L157" s="257">
        <f t="shared" si="122"/>
        <v>16453.802058815229</v>
      </c>
      <c r="M157" s="212">
        <f t="shared" si="93"/>
        <v>833.75136079599304</v>
      </c>
      <c r="N157" s="213">
        <f t="shared" si="94"/>
        <v>508.14949218410561</v>
      </c>
      <c r="O157" s="213">
        <f t="shared" si="95"/>
        <v>243.91175624837066</v>
      </c>
      <c r="P157" s="213">
        <f t="shared" si="96"/>
        <v>30.488969531046333</v>
      </c>
      <c r="Q157" s="213">
        <f t="shared" si="97"/>
        <v>60.977939062092666</v>
      </c>
      <c r="R157" s="213">
        <f t="shared" si="98"/>
        <v>3258.7626933766687</v>
      </c>
      <c r="S157" s="213">
        <f t="shared" si="99"/>
        <v>20325.979687364223</v>
      </c>
      <c r="T157" s="260">
        <f t="shared" si="123"/>
        <v>19910.208627531902</v>
      </c>
      <c r="U157" s="191">
        <f t="shared" si="100"/>
        <v>963.68172837702173</v>
      </c>
      <c r="V157" s="191">
        <f t="shared" si="101"/>
        <v>710.67974069101899</v>
      </c>
      <c r="W157" s="191">
        <f t="shared" si="102"/>
        <v>341.12627553168915</v>
      </c>
      <c r="X157" s="191">
        <f t="shared" si="103"/>
        <v>42.640784441461143</v>
      </c>
      <c r="Y157" s="191">
        <f t="shared" si="104"/>
        <v>85.281568882922286</v>
      </c>
      <c r="Z157" s="192">
        <f t="shared" si="105"/>
        <v>6182.9137440118648</v>
      </c>
      <c r="AA157" s="191">
        <f t="shared" si="106"/>
        <v>23493.545146810546</v>
      </c>
      <c r="AB157" s="280">
        <f t="shared" si="124"/>
        <v>23085.808194852278</v>
      </c>
      <c r="AC157" s="240">
        <f t="shared" si="107"/>
        <v>1141.3794485660212</v>
      </c>
      <c r="AD157" s="240">
        <f t="shared" si="108"/>
        <v>841.72525705458793</v>
      </c>
      <c r="AE157" s="240">
        <f t="shared" si="109"/>
        <v>404.0281233862022</v>
      </c>
      <c r="AF157" s="240">
        <f t="shared" si="110"/>
        <v>50.503515423275275</v>
      </c>
      <c r="AG157" s="240">
        <f t="shared" si="111"/>
        <v>101.00703084655055</v>
      </c>
      <c r="AH157" s="240">
        <f t="shared" si="112"/>
        <v>10184.875610360514</v>
      </c>
      <c r="AI157" s="232">
        <f t="shared" si="113"/>
        <v>27825.628332383072</v>
      </c>
      <c r="AJ157" s="283">
        <f t="shared" si="125"/>
        <v>27344.095091208066</v>
      </c>
      <c r="AK157" s="269">
        <f t="shared" si="114"/>
        <v>1334.0026249931823</v>
      </c>
      <c r="AL157" s="269">
        <f t="shared" si="115"/>
        <v>983.77774704511955</v>
      </c>
      <c r="AM157" s="269">
        <f t="shared" si="116"/>
        <v>472.2133185816574</v>
      </c>
      <c r="AN157" s="269">
        <f t="shared" si="117"/>
        <v>59.026664822707176</v>
      </c>
      <c r="AO157" s="269">
        <f t="shared" si="118"/>
        <v>118.05332964541435</v>
      </c>
      <c r="AP157" s="269">
        <f t="shared" si="119"/>
        <v>14520.559546385966</v>
      </c>
      <c r="AQ157" s="269">
        <f t="shared" si="120"/>
        <v>32521.578414714699</v>
      </c>
      <c r="AR157" s="285">
        <f t="shared" si="126"/>
        <v>31957.633697655001</v>
      </c>
      <c r="AS157" s="273">
        <f t="shared" si="121"/>
        <v>13598.183519682007</v>
      </c>
      <c r="AT157" s="108"/>
      <c r="AU157" s="108"/>
      <c r="AV157" s="108"/>
      <c r="AW157" s="108"/>
      <c r="AX157" s="108"/>
      <c r="AY157" s="108"/>
    </row>
    <row r="158" spans="1:51">
      <c r="A158" s="472">
        <v>9600</v>
      </c>
      <c r="B158" s="472" t="s">
        <v>444</v>
      </c>
      <c r="C158" s="472" t="s">
        <v>445</v>
      </c>
      <c r="D158" s="472">
        <v>11895</v>
      </c>
      <c r="E158" s="242">
        <f t="shared" si="86"/>
        <v>14506.097560975608</v>
      </c>
      <c r="F158" s="222">
        <f t="shared" si="87"/>
        <v>644.31509030658435</v>
      </c>
      <c r="G158" s="222">
        <f t="shared" si="88"/>
        <v>392.6930753471467</v>
      </c>
      <c r="H158" s="222">
        <f t="shared" si="89"/>
        <v>188.49267616663042</v>
      </c>
      <c r="I158" s="222">
        <f t="shared" si="90"/>
        <v>23.561584520828802</v>
      </c>
      <c r="J158" s="222">
        <f t="shared" si="91"/>
        <v>47.123169041657604</v>
      </c>
      <c r="K158" s="222">
        <f t="shared" si="92"/>
        <v>15707.723013885867</v>
      </c>
      <c r="L158" s="257">
        <f t="shared" si="122"/>
        <v>15386.02849649048</v>
      </c>
      <c r="M158" s="212">
        <f t="shared" si="93"/>
        <v>779.6448596099475</v>
      </c>
      <c r="N158" s="213">
        <f t="shared" si="94"/>
        <v>475.17300495498887</v>
      </c>
      <c r="O158" s="213">
        <f t="shared" si="95"/>
        <v>228.08304237839465</v>
      </c>
      <c r="P158" s="213">
        <f t="shared" si="96"/>
        <v>28.510380297299331</v>
      </c>
      <c r="Q158" s="213">
        <f t="shared" si="97"/>
        <v>57.020760594598663</v>
      </c>
      <c r="R158" s="213">
        <f t="shared" si="98"/>
        <v>3047.2844807763436</v>
      </c>
      <c r="S158" s="213">
        <f t="shared" si="99"/>
        <v>19006.920198199554</v>
      </c>
      <c r="T158" s="260">
        <f t="shared" si="123"/>
        <v>18618.130704334893</v>
      </c>
      <c r="U158" s="191">
        <f t="shared" si="100"/>
        <v>901.143363786382</v>
      </c>
      <c r="V158" s="191">
        <f t="shared" si="101"/>
        <v>664.56000279231705</v>
      </c>
      <c r="W158" s="191">
        <f t="shared" si="102"/>
        <v>318.98880134031219</v>
      </c>
      <c r="X158" s="191">
        <f t="shared" si="103"/>
        <v>39.873600167539024</v>
      </c>
      <c r="Y158" s="191">
        <f t="shared" si="104"/>
        <v>79.747200335078048</v>
      </c>
      <c r="Z158" s="192">
        <f t="shared" si="105"/>
        <v>5781.6720242931588</v>
      </c>
      <c r="AA158" s="191">
        <f t="shared" si="106"/>
        <v>21968.925712142714</v>
      </c>
      <c r="AB158" s="280">
        <f t="shared" si="124"/>
        <v>21587.648950730538</v>
      </c>
      <c r="AC158" s="240">
        <f t="shared" si="107"/>
        <v>1067.309346385191</v>
      </c>
      <c r="AD158" s="240">
        <f t="shared" si="108"/>
        <v>787.10128789468365</v>
      </c>
      <c r="AE158" s="240">
        <f t="shared" si="109"/>
        <v>377.80861818944817</v>
      </c>
      <c r="AF158" s="240">
        <f t="shared" si="110"/>
        <v>47.226077273681021</v>
      </c>
      <c r="AG158" s="240">
        <f t="shared" si="111"/>
        <v>94.452154547362042</v>
      </c>
      <c r="AH158" s="240">
        <f t="shared" si="112"/>
        <v>9523.9255835256718</v>
      </c>
      <c r="AI158" s="232">
        <f t="shared" si="113"/>
        <v>26019.877285774666</v>
      </c>
      <c r="AJ158" s="283">
        <f t="shared" si="125"/>
        <v>25569.593263623283</v>
      </c>
      <c r="AK158" s="269">
        <f t="shared" si="114"/>
        <v>1247.4321940406353</v>
      </c>
      <c r="AL158" s="269">
        <f t="shared" si="115"/>
        <v>919.93524634265134</v>
      </c>
      <c r="AM158" s="269">
        <f t="shared" si="116"/>
        <v>441.56891824447268</v>
      </c>
      <c r="AN158" s="269">
        <f t="shared" si="117"/>
        <v>55.196114780559085</v>
      </c>
      <c r="AO158" s="269">
        <f t="shared" si="118"/>
        <v>110.39222956111817</v>
      </c>
      <c r="AP158" s="269">
        <f t="shared" si="119"/>
        <v>13578.244236017536</v>
      </c>
      <c r="AQ158" s="269">
        <f t="shared" si="120"/>
        <v>30411.082523724013</v>
      </c>
      <c r="AR158" s="285">
        <f t="shared" si="126"/>
        <v>29883.735138839369</v>
      </c>
      <c r="AS158" s="273">
        <f t="shared" si="121"/>
        <v>12715.726030157422</v>
      </c>
      <c r="AT158" s="108"/>
      <c r="AU158" s="108"/>
      <c r="AV158" s="108"/>
      <c r="AW158" s="108"/>
      <c r="AX158" s="108"/>
      <c r="AY158" s="108"/>
    </row>
    <row r="159" spans="1:51">
      <c r="A159" s="472">
        <v>4163</v>
      </c>
      <c r="B159" s="472" t="s">
        <v>516</v>
      </c>
      <c r="C159" s="472" t="s">
        <v>517</v>
      </c>
      <c r="D159" s="472">
        <v>11700</v>
      </c>
      <c r="E159" s="242">
        <f t="shared" si="86"/>
        <v>14268.292682926829</v>
      </c>
      <c r="F159" s="222">
        <f t="shared" si="87"/>
        <v>633.75254784254207</v>
      </c>
      <c r="G159" s="222">
        <f t="shared" si="88"/>
        <v>386.25548394801319</v>
      </c>
      <c r="H159" s="222">
        <f t="shared" si="89"/>
        <v>185.40263229504632</v>
      </c>
      <c r="I159" s="222">
        <f t="shared" si="90"/>
        <v>23.17532903688079</v>
      </c>
      <c r="J159" s="222">
        <f t="shared" si="91"/>
        <v>46.350658073761579</v>
      </c>
      <c r="K159" s="222">
        <f t="shared" si="92"/>
        <v>15450.219357920527</v>
      </c>
      <c r="L159" s="257">
        <f t="shared" si="122"/>
        <v>15133.798521138178</v>
      </c>
      <c r="M159" s="212">
        <f t="shared" si="93"/>
        <v>766.86379633765341</v>
      </c>
      <c r="N159" s="213">
        <f t="shared" si="94"/>
        <v>467.38328356228425</v>
      </c>
      <c r="O159" s="213">
        <f t="shared" si="95"/>
        <v>224.34397610989643</v>
      </c>
      <c r="P159" s="213">
        <f t="shared" si="96"/>
        <v>28.042997013737054</v>
      </c>
      <c r="Q159" s="213">
        <f t="shared" si="97"/>
        <v>56.085994027474108</v>
      </c>
      <c r="R159" s="213">
        <f t="shared" si="98"/>
        <v>2997.3289974849285</v>
      </c>
      <c r="S159" s="213">
        <f t="shared" si="99"/>
        <v>18695.331342491369</v>
      </c>
      <c r="T159" s="260">
        <f t="shared" si="123"/>
        <v>18312.915446886782</v>
      </c>
      <c r="U159" s="191">
        <f t="shared" si="100"/>
        <v>886.37052175709709</v>
      </c>
      <c r="V159" s="191">
        <f t="shared" si="101"/>
        <v>653.66557651703329</v>
      </c>
      <c r="W159" s="191">
        <f t="shared" si="102"/>
        <v>313.75947672817597</v>
      </c>
      <c r="X159" s="191">
        <f t="shared" si="103"/>
        <v>39.219934591021996</v>
      </c>
      <c r="Y159" s="191">
        <f t="shared" si="104"/>
        <v>78.439869182043992</v>
      </c>
      <c r="Z159" s="192">
        <f t="shared" si="105"/>
        <v>5686.8905156981891</v>
      </c>
      <c r="AA159" s="191">
        <f t="shared" si="106"/>
        <v>21608.779388992836</v>
      </c>
      <c r="AB159" s="280">
        <f t="shared" si="124"/>
        <v>21233.753066292335</v>
      </c>
      <c r="AC159" s="240">
        <f t="shared" si="107"/>
        <v>1049.8124718542863</v>
      </c>
      <c r="AD159" s="240">
        <f t="shared" si="108"/>
        <v>774.19798809313147</v>
      </c>
      <c r="AE159" s="240">
        <f t="shared" si="109"/>
        <v>371.61503428470314</v>
      </c>
      <c r="AF159" s="240">
        <f t="shared" si="110"/>
        <v>46.451879285587893</v>
      </c>
      <c r="AG159" s="240">
        <f t="shared" si="111"/>
        <v>92.903758571175786</v>
      </c>
      <c r="AH159" s="240">
        <f t="shared" si="112"/>
        <v>9367.7956559268914</v>
      </c>
      <c r="AI159" s="232">
        <f t="shared" si="113"/>
        <v>25593.3219204341</v>
      </c>
      <c r="AJ159" s="283">
        <f t="shared" si="125"/>
        <v>25150.419603563885</v>
      </c>
      <c r="AK159" s="269">
        <f t="shared" si="114"/>
        <v>1226.9824859416087</v>
      </c>
      <c r="AL159" s="269">
        <f t="shared" si="115"/>
        <v>904.85434066490313</v>
      </c>
      <c r="AM159" s="269">
        <f t="shared" si="116"/>
        <v>434.3300835191535</v>
      </c>
      <c r="AN159" s="269">
        <f t="shared" si="117"/>
        <v>54.291260439894188</v>
      </c>
      <c r="AO159" s="269">
        <f t="shared" si="118"/>
        <v>108.58252087978838</v>
      </c>
      <c r="AP159" s="269">
        <f t="shared" si="119"/>
        <v>13355.65006821397</v>
      </c>
      <c r="AQ159" s="269">
        <f t="shared" si="120"/>
        <v>29912.540187269526</v>
      </c>
      <c r="AR159" s="285">
        <f t="shared" si="126"/>
        <v>29393.837841481349</v>
      </c>
      <c r="AS159" s="273">
        <f t="shared" si="121"/>
        <v>12507.271505072875</v>
      </c>
      <c r="AT159" s="108"/>
      <c r="AU159" s="108"/>
      <c r="AV159" s="108"/>
      <c r="AW159" s="108"/>
      <c r="AX159" s="108"/>
      <c r="AY159" s="108"/>
    </row>
    <row r="160" spans="1:51">
      <c r="A160" s="472">
        <v>3628</v>
      </c>
      <c r="B160" s="472" t="s">
        <v>605</v>
      </c>
      <c r="C160" s="472" t="s">
        <v>606</v>
      </c>
      <c r="D160" s="472">
        <v>4950</v>
      </c>
      <c r="E160" s="242">
        <f t="shared" si="86"/>
        <v>6036.585365853658</v>
      </c>
      <c r="F160" s="222">
        <f t="shared" si="87"/>
        <v>268.12607793338316</v>
      </c>
      <c r="G160" s="222">
        <f t="shared" si="88"/>
        <v>163.41578167031327</v>
      </c>
      <c r="H160" s="222">
        <f t="shared" si="89"/>
        <v>78.439575201750358</v>
      </c>
      <c r="I160" s="222">
        <f t="shared" si="90"/>
        <v>9.8049469002187948</v>
      </c>
      <c r="J160" s="222">
        <f t="shared" si="91"/>
        <v>19.60989380043759</v>
      </c>
      <c r="K160" s="222">
        <f t="shared" si="92"/>
        <v>6536.6312668125302</v>
      </c>
      <c r="L160" s="257">
        <f t="shared" si="122"/>
        <v>6402.7609127892292</v>
      </c>
      <c r="M160" s="212">
        <f t="shared" si="93"/>
        <v>324.44237537362255</v>
      </c>
      <c r="N160" s="213">
        <f t="shared" si="94"/>
        <v>197.7390815071202</v>
      </c>
      <c r="O160" s="213">
        <f t="shared" si="95"/>
        <v>94.914759123417696</v>
      </c>
      <c r="P160" s="213">
        <f t="shared" si="96"/>
        <v>11.864344890427212</v>
      </c>
      <c r="Q160" s="213">
        <f t="shared" si="97"/>
        <v>23.728689780854424</v>
      </c>
      <c r="R160" s="213">
        <f t="shared" si="98"/>
        <v>1268.1007297051619</v>
      </c>
      <c r="S160" s="213">
        <f t="shared" si="99"/>
        <v>7909.5632602848082</v>
      </c>
      <c r="T160" s="260">
        <f t="shared" si="123"/>
        <v>7747.7719198367149</v>
      </c>
      <c r="U160" s="191">
        <f t="shared" si="100"/>
        <v>375.00291305107959</v>
      </c>
      <c r="V160" s="191">
        <f t="shared" si="101"/>
        <v>276.55082083412947</v>
      </c>
      <c r="W160" s="191">
        <f t="shared" si="102"/>
        <v>132.74439400038216</v>
      </c>
      <c r="X160" s="191">
        <f t="shared" si="103"/>
        <v>16.59304925004777</v>
      </c>
      <c r="Y160" s="191">
        <f t="shared" si="104"/>
        <v>33.18609850009554</v>
      </c>
      <c r="Z160" s="192">
        <f t="shared" si="105"/>
        <v>2405.9921412569265</v>
      </c>
      <c r="AA160" s="191">
        <f t="shared" si="106"/>
        <v>9142.1758953431236</v>
      </c>
      <c r="AB160" s="280">
        <f t="shared" si="124"/>
        <v>8983.5109126621428</v>
      </c>
      <c r="AC160" s="240">
        <f t="shared" si="107"/>
        <v>444.15143039989033</v>
      </c>
      <c r="AD160" s="240">
        <f t="shared" si="108"/>
        <v>327.54530265478638</v>
      </c>
      <c r="AE160" s="240">
        <f t="shared" si="109"/>
        <v>157.22174527429746</v>
      </c>
      <c r="AF160" s="240">
        <f t="shared" si="110"/>
        <v>19.652718159287183</v>
      </c>
      <c r="AG160" s="240">
        <f t="shared" si="111"/>
        <v>39.305436318574365</v>
      </c>
      <c r="AH160" s="240">
        <f t="shared" si="112"/>
        <v>3963.2981621229151</v>
      </c>
      <c r="AI160" s="232">
        <f t="shared" si="113"/>
        <v>10827.943889414426</v>
      </c>
      <c r="AJ160" s="283">
        <f t="shared" si="125"/>
        <v>10640.562139969335</v>
      </c>
      <c r="AK160" s="269">
        <f t="shared" si="114"/>
        <v>519.10797482144983</v>
      </c>
      <c r="AL160" s="269">
        <f t="shared" si="115"/>
        <v>382.82299028130518</v>
      </c>
      <c r="AM160" s="269">
        <f t="shared" si="116"/>
        <v>183.75503533502649</v>
      </c>
      <c r="AN160" s="269">
        <f t="shared" si="117"/>
        <v>22.969379416878311</v>
      </c>
      <c r="AO160" s="269">
        <f t="shared" si="118"/>
        <v>45.938758833756623</v>
      </c>
      <c r="AP160" s="269">
        <f t="shared" si="119"/>
        <v>5650.4673365520648</v>
      </c>
      <c r="AQ160" s="269">
        <f t="shared" si="120"/>
        <v>12655.305463844799</v>
      </c>
      <c r="AR160" s="285">
        <f t="shared" si="126"/>
        <v>12435.854471395956</v>
      </c>
      <c r="AS160" s="273">
        <f t="shared" si="121"/>
        <v>5291.5379444539085</v>
      </c>
      <c r="AT160" s="108"/>
      <c r="AU160" s="108"/>
      <c r="AV160" s="108"/>
      <c r="AW160" s="108"/>
      <c r="AX160" s="108"/>
      <c r="AY160" s="108"/>
    </row>
    <row r="161" spans="1:51">
      <c r="A161" s="472">
        <v>3705</v>
      </c>
      <c r="B161" s="472" t="s">
        <v>694</v>
      </c>
      <c r="C161" s="472" t="s">
        <v>695</v>
      </c>
      <c r="D161" s="472">
        <v>1625.01</v>
      </c>
      <c r="E161" s="242">
        <f t="shared" si="86"/>
        <v>1981.7195121951218</v>
      </c>
      <c r="F161" s="222">
        <f t="shared" si="87"/>
        <v>88.021728869197361</v>
      </c>
      <c r="G161" s="222">
        <f t="shared" si="88"/>
        <v>53.646925125671864</v>
      </c>
      <c r="H161" s="222">
        <f t="shared" si="89"/>
        <v>25.750524060322494</v>
      </c>
      <c r="I161" s="222">
        <f t="shared" si="90"/>
        <v>3.2188155075403118</v>
      </c>
      <c r="J161" s="222">
        <f t="shared" si="91"/>
        <v>6.4376310150806235</v>
      </c>
      <c r="K161" s="222">
        <f t="shared" si="92"/>
        <v>2145.8770050268745</v>
      </c>
      <c r="L161" s="257">
        <f t="shared" si="122"/>
        <v>2101.929396139722</v>
      </c>
      <c r="M161" s="212">
        <f t="shared" si="93"/>
        <v>106.50951604159401</v>
      </c>
      <c r="N161" s="213">
        <f t="shared" si="94"/>
        <v>64.914744412098059</v>
      </c>
      <c r="O161" s="213">
        <f t="shared" si="95"/>
        <v>31.159077317807068</v>
      </c>
      <c r="P161" s="213">
        <f t="shared" si="96"/>
        <v>3.8948846647258835</v>
      </c>
      <c r="Q161" s="213">
        <f t="shared" si="97"/>
        <v>7.7897693294517669</v>
      </c>
      <c r="R161" s="213">
        <f t="shared" si="98"/>
        <v>416.29825591478482</v>
      </c>
      <c r="S161" s="213">
        <f t="shared" si="99"/>
        <v>2596.5897764839224</v>
      </c>
      <c r="T161" s="260">
        <f t="shared" si="123"/>
        <v>2543.4761307987592</v>
      </c>
      <c r="U161" s="191">
        <f t="shared" si="100"/>
        <v>123.10777449235046</v>
      </c>
      <c r="V161" s="191">
        <f t="shared" si="101"/>
        <v>90.787444315892671</v>
      </c>
      <c r="W161" s="191">
        <f t="shared" si="102"/>
        <v>43.57797327162848</v>
      </c>
      <c r="X161" s="191">
        <f t="shared" si="103"/>
        <v>5.44724665895356</v>
      </c>
      <c r="Y161" s="191">
        <f t="shared" si="104"/>
        <v>10.89449331790712</v>
      </c>
      <c r="Z161" s="192">
        <f t="shared" si="105"/>
        <v>789.85076554826628</v>
      </c>
      <c r="AA161" s="191">
        <f t="shared" si="106"/>
        <v>3001.2378286245512</v>
      </c>
      <c r="AB161" s="280">
        <f t="shared" si="124"/>
        <v>2949.150518825274</v>
      </c>
      <c r="AC161" s="240">
        <f t="shared" si="107"/>
        <v>145.80818503315672</v>
      </c>
      <c r="AD161" s="240">
        <f t="shared" si="108"/>
        <v>107.52816005395039</v>
      </c>
      <c r="AE161" s="240">
        <f t="shared" si="109"/>
        <v>51.613516825896184</v>
      </c>
      <c r="AF161" s="240">
        <f t="shared" si="110"/>
        <v>6.451689603237023</v>
      </c>
      <c r="AG161" s="240">
        <f t="shared" si="111"/>
        <v>12.903379206474046</v>
      </c>
      <c r="AH161" s="240">
        <f t="shared" si="112"/>
        <v>1301.0907366527997</v>
      </c>
      <c r="AI161" s="232">
        <f t="shared" si="113"/>
        <v>3554.6499191388557</v>
      </c>
      <c r="AJ161" s="283">
        <f t="shared" si="125"/>
        <v>3493.1353299134485</v>
      </c>
      <c r="AK161" s="269">
        <f t="shared" si="114"/>
        <v>170.41528286153616</v>
      </c>
      <c r="AL161" s="269">
        <f t="shared" si="115"/>
        <v>125.67498736101487</v>
      </c>
      <c r="AM161" s="269">
        <f t="shared" si="116"/>
        <v>60.323993933287142</v>
      </c>
      <c r="AN161" s="269">
        <f t="shared" si="117"/>
        <v>7.5404992416608927</v>
      </c>
      <c r="AO161" s="269">
        <f t="shared" si="118"/>
        <v>15.080998483321785</v>
      </c>
      <c r="AP161" s="269">
        <f t="shared" si="119"/>
        <v>1854.9628134485795</v>
      </c>
      <c r="AQ161" s="269">
        <f t="shared" si="120"/>
        <v>4154.5450367277645</v>
      </c>
      <c r="AR161" s="285">
        <f t="shared" si="126"/>
        <v>4082.5026009218464</v>
      </c>
      <c r="AS161" s="273">
        <f t="shared" si="121"/>
        <v>1737.1317323468777</v>
      </c>
      <c r="AT161" s="108"/>
      <c r="AU161" s="108"/>
      <c r="AV161" s="108"/>
      <c r="AW161" s="108"/>
      <c r="AX161" s="108"/>
      <c r="AY161" s="108"/>
    </row>
    <row r="162" spans="1:51">
      <c r="A162" s="472">
        <v>9871</v>
      </c>
      <c r="B162" s="472" t="s">
        <v>1248</v>
      </c>
      <c r="C162" s="472" t="s">
        <v>1249</v>
      </c>
      <c r="D162" s="472">
        <v>38659.5</v>
      </c>
      <c r="E162" s="242">
        <f t="shared" si="86"/>
        <v>47145.731707317071</v>
      </c>
      <c r="F162" s="222">
        <f t="shared" si="87"/>
        <v>2094.0646686597224</v>
      </c>
      <c r="G162" s="222">
        <f t="shared" si="88"/>
        <v>1276.2772548451467</v>
      </c>
      <c r="H162" s="222">
        <f t="shared" si="89"/>
        <v>612.61308232567035</v>
      </c>
      <c r="I162" s="222">
        <f t="shared" si="90"/>
        <v>76.576635290708793</v>
      </c>
      <c r="J162" s="222">
        <f t="shared" si="91"/>
        <v>153.15327058141759</v>
      </c>
      <c r="K162" s="222">
        <f t="shared" si="92"/>
        <v>51051.09019380586</v>
      </c>
      <c r="L162" s="257">
        <f t="shared" si="122"/>
        <v>50005.56272888388</v>
      </c>
      <c r="M162" s="212">
        <f t="shared" si="93"/>
        <v>2533.8949516679922</v>
      </c>
      <c r="N162" s="213">
        <f t="shared" si="94"/>
        <v>1544.342226570609</v>
      </c>
      <c r="O162" s="213">
        <f t="shared" si="95"/>
        <v>741.28426875389232</v>
      </c>
      <c r="P162" s="213">
        <f t="shared" si="96"/>
        <v>92.66053359423654</v>
      </c>
      <c r="Q162" s="213">
        <f t="shared" si="97"/>
        <v>185.32106718847308</v>
      </c>
      <c r="R162" s="213">
        <f t="shared" si="98"/>
        <v>9903.8666989973153</v>
      </c>
      <c r="S162" s="213">
        <f t="shared" si="99"/>
        <v>61773.689062824356</v>
      </c>
      <c r="T162" s="260">
        <f t="shared" si="123"/>
        <v>60510.098693924745</v>
      </c>
      <c r="U162" s="191">
        <f t="shared" si="100"/>
        <v>2928.7727509289316</v>
      </c>
      <c r="V162" s="191">
        <f t="shared" si="101"/>
        <v>2159.861910714551</v>
      </c>
      <c r="W162" s="191">
        <f t="shared" si="102"/>
        <v>1036.7337171429847</v>
      </c>
      <c r="X162" s="191">
        <f t="shared" si="103"/>
        <v>129.59171464287309</v>
      </c>
      <c r="Y162" s="191">
        <f t="shared" si="104"/>
        <v>259.18342928574617</v>
      </c>
      <c r="Z162" s="192">
        <f t="shared" si="105"/>
        <v>18790.798623216597</v>
      </c>
      <c r="AA162" s="191">
        <f t="shared" si="106"/>
        <v>71400.393742629793</v>
      </c>
      <c r="AB162" s="280">
        <f t="shared" si="124"/>
        <v>70161.220227891332</v>
      </c>
      <c r="AC162" s="240">
        <f t="shared" si="107"/>
        <v>3468.8226714231437</v>
      </c>
      <c r="AD162" s="240">
        <f t="shared" si="108"/>
        <v>2558.1288137338815</v>
      </c>
      <c r="AE162" s="240">
        <f t="shared" si="109"/>
        <v>1227.9018305922632</v>
      </c>
      <c r="AF162" s="240">
        <f t="shared" si="110"/>
        <v>153.4877288240329</v>
      </c>
      <c r="AG162" s="240">
        <f t="shared" si="111"/>
        <v>306.9754576480658</v>
      </c>
      <c r="AH162" s="240">
        <f t="shared" si="112"/>
        <v>30953.358646179968</v>
      </c>
      <c r="AI162" s="232">
        <f t="shared" si="113"/>
        <v>84566.241776326671</v>
      </c>
      <c r="AJ162" s="283">
        <f t="shared" si="125"/>
        <v>83102.790313160513</v>
      </c>
      <c r="AK162" s="269">
        <f t="shared" si="114"/>
        <v>4054.2332833555229</v>
      </c>
      <c r="AL162" s="269">
        <f t="shared" si="115"/>
        <v>2989.847554096993</v>
      </c>
      <c r="AM162" s="269">
        <f t="shared" si="116"/>
        <v>1435.1268259665567</v>
      </c>
      <c r="AN162" s="269">
        <f t="shared" si="117"/>
        <v>179.39085324581959</v>
      </c>
      <c r="AO162" s="269">
        <f t="shared" si="118"/>
        <v>358.78170649163917</v>
      </c>
      <c r="AP162" s="269">
        <f t="shared" si="119"/>
        <v>44130.149898471624</v>
      </c>
      <c r="AQ162" s="269">
        <f t="shared" si="120"/>
        <v>98837.935672627878</v>
      </c>
      <c r="AR162" s="285">
        <f t="shared" si="126"/>
        <v>97124.023421602411</v>
      </c>
      <c r="AS162" s="273">
        <f t="shared" si="121"/>
        <v>41326.911346185028</v>
      </c>
      <c r="AT162" s="108"/>
      <c r="AU162" s="108"/>
      <c r="AV162" s="108"/>
      <c r="AW162" s="108"/>
      <c r="AX162" s="108"/>
      <c r="AY162" s="108"/>
    </row>
    <row r="163" spans="1:51">
      <c r="A163" s="472">
        <v>8178</v>
      </c>
      <c r="B163" s="472" t="s">
        <v>894</v>
      </c>
      <c r="C163" s="472" t="s">
        <v>895</v>
      </c>
      <c r="D163" s="472">
        <v>1430</v>
      </c>
      <c r="E163" s="242">
        <f t="shared" si="86"/>
        <v>1743.9024390243901</v>
      </c>
      <c r="F163" s="222">
        <f t="shared" si="87"/>
        <v>77.458644736310703</v>
      </c>
      <c r="G163" s="222">
        <f t="shared" si="88"/>
        <v>47.209003593646059</v>
      </c>
      <c r="H163" s="222">
        <f t="shared" si="89"/>
        <v>22.660321724950105</v>
      </c>
      <c r="I163" s="222">
        <f t="shared" si="90"/>
        <v>2.8325402156187631</v>
      </c>
      <c r="J163" s="222">
        <f t="shared" si="91"/>
        <v>5.6650804312375262</v>
      </c>
      <c r="K163" s="222">
        <f t="shared" si="92"/>
        <v>1888.3601437458422</v>
      </c>
      <c r="L163" s="257">
        <f t="shared" si="122"/>
        <v>1849.6864859168884</v>
      </c>
      <c r="M163" s="212">
        <f t="shared" si="93"/>
        <v>93.727797330157628</v>
      </c>
      <c r="N163" s="213">
        <f t="shared" si="94"/>
        <v>57.124623546501397</v>
      </c>
      <c r="O163" s="213">
        <f t="shared" si="95"/>
        <v>27.419819302320668</v>
      </c>
      <c r="P163" s="213">
        <f t="shared" si="96"/>
        <v>3.4274774127900836</v>
      </c>
      <c r="Q163" s="213">
        <f t="shared" si="97"/>
        <v>6.8549548255801671</v>
      </c>
      <c r="R163" s="213">
        <f t="shared" si="98"/>
        <v>366.34021080371343</v>
      </c>
      <c r="S163" s="213">
        <f t="shared" si="99"/>
        <v>2284.9849418600556</v>
      </c>
      <c r="T163" s="260">
        <f t="shared" si="123"/>
        <v>2238.2452212861622</v>
      </c>
      <c r="U163" s="191">
        <f t="shared" si="100"/>
        <v>108.33417488142298</v>
      </c>
      <c r="V163" s="191">
        <f t="shared" si="101"/>
        <v>79.892459352081843</v>
      </c>
      <c r="W163" s="191">
        <f t="shared" si="102"/>
        <v>38.348380488999283</v>
      </c>
      <c r="X163" s="191">
        <f t="shared" si="103"/>
        <v>4.7935475611249103</v>
      </c>
      <c r="Y163" s="191">
        <f t="shared" si="104"/>
        <v>9.5870951222498206</v>
      </c>
      <c r="Z163" s="192">
        <f t="shared" si="105"/>
        <v>695.064396363112</v>
      </c>
      <c r="AA163" s="191">
        <f t="shared" si="106"/>
        <v>2641.0730364324577</v>
      </c>
      <c r="AB163" s="280">
        <f t="shared" si="124"/>
        <v>2595.2364858801743</v>
      </c>
      <c r="AC163" s="240">
        <f t="shared" si="107"/>
        <v>128.31041322663498</v>
      </c>
      <c r="AD163" s="240">
        <f t="shared" si="108"/>
        <v>94.624198544716052</v>
      </c>
      <c r="AE163" s="240">
        <f t="shared" si="109"/>
        <v>45.419615301463708</v>
      </c>
      <c r="AF163" s="240">
        <f t="shared" si="110"/>
        <v>5.6774519126829635</v>
      </c>
      <c r="AG163" s="240">
        <f t="shared" si="111"/>
        <v>11.354903825365927</v>
      </c>
      <c r="AH163" s="240">
        <f t="shared" si="112"/>
        <v>1144.9528023910643</v>
      </c>
      <c r="AI163" s="232">
        <f t="shared" si="113"/>
        <v>3128.0726791641673</v>
      </c>
      <c r="AJ163" s="283">
        <f t="shared" si="125"/>
        <v>3073.9401737689191</v>
      </c>
      <c r="AK163" s="269">
        <f t="shared" si="114"/>
        <v>149.96452605952996</v>
      </c>
      <c r="AL163" s="269">
        <f t="shared" si="115"/>
        <v>110.59330830348816</v>
      </c>
      <c r="AM163" s="269">
        <f t="shared" si="116"/>
        <v>53.084787985674318</v>
      </c>
      <c r="AN163" s="269">
        <f t="shared" si="117"/>
        <v>6.6355984982092897</v>
      </c>
      <c r="AO163" s="269">
        <f t="shared" si="118"/>
        <v>13.271196996418579</v>
      </c>
      <c r="AP163" s="269">
        <f t="shared" si="119"/>
        <v>1632.3572305594853</v>
      </c>
      <c r="AQ163" s="269">
        <f t="shared" si="120"/>
        <v>3655.9771339996087</v>
      </c>
      <c r="AR163" s="285">
        <f t="shared" si="126"/>
        <v>3592.5801806254985</v>
      </c>
      <c r="AS163" s="273">
        <f t="shared" si="121"/>
        <v>1528.6665172866847</v>
      </c>
      <c r="AT163" s="108"/>
      <c r="AU163" s="108"/>
      <c r="AV163" s="108"/>
      <c r="AW163" s="108"/>
      <c r="AX163" s="108"/>
      <c r="AY163" s="108"/>
    </row>
    <row r="164" spans="1:51">
      <c r="A164" s="472">
        <v>6323</v>
      </c>
      <c r="B164" s="472" t="s">
        <v>649</v>
      </c>
      <c r="C164" s="472" t="s">
        <v>650</v>
      </c>
      <c r="D164" s="472">
        <v>3900</v>
      </c>
      <c r="E164" s="242">
        <f t="shared" si="86"/>
        <v>4756.0975609756097</v>
      </c>
      <c r="F164" s="222">
        <f t="shared" si="87"/>
        <v>211.25084928084738</v>
      </c>
      <c r="G164" s="222">
        <f t="shared" si="88"/>
        <v>128.75182798267107</v>
      </c>
      <c r="H164" s="222">
        <f t="shared" si="89"/>
        <v>61.80087743168211</v>
      </c>
      <c r="I164" s="222">
        <f t="shared" si="90"/>
        <v>7.7251096789602638</v>
      </c>
      <c r="J164" s="222">
        <f t="shared" si="91"/>
        <v>15.450219357920528</v>
      </c>
      <c r="K164" s="222">
        <f t="shared" si="92"/>
        <v>5150.0731193068423</v>
      </c>
      <c r="L164" s="257">
        <f t="shared" si="122"/>
        <v>5044.5995070460594</v>
      </c>
      <c r="M164" s="212">
        <f t="shared" si="93"/>
        <v>255.62126544588443</v>
      </c>
      <c r="N164" s="213">
        <f t="shared" si="94"/>
        <v>155.79442785409472</v>
      </c>
      <c r="O164" s="213">
        <f t="shared" si="95"/>
        <v>74.781325369965458</v>
      </c>
      <c r="P164" s="213">
        <f t="shared" si="96"/>
        <v>9.3476656712456823</v>
      </c>
      <c r="Q164" s="213">
        <f t="shared" si="97"/>
        <v>18.695331342491365</v>
      </c>
      <c r="R164" s="213">
        <f t="shared" si="98"/>
        <v>999.1096658283094</v>
      </c>
      <c r="S164" s="213">
        <f t="shared" si="99"/>
        <v>6231.7771141637886</v>
      </c>
      <c r="T164" s="260">
        <f t="shared" si="123"/>
        <v>6104.3051489622603</v>
      </c>
      <c r="U164" s="191">
        <f t="shared" si="100"/>
        <v>295.45684058569907</v>
      </c>
      <c r="V164" s="191">
        <f t="shared" si="101"/>
        <v>217.88852550567776</v>
      </c>
      <c r="W164" s="191">
        <f t="shared" si="102"/>
        <v>104.58649224272533</v>
      </c>
      <c r="X164" s="191">
        <f t="shared" si="103"/>
        <v>13.073311530340666</v>
      </c>
      <c r="Y164" s="191">
        <f t="shared" si="104"/>
        <v>26.146623060681332</v>
      </c>
      <c r="Z164" s="192">
        <f t="shared" si="105"/>
        <v>1895.6301718993966</v>
      </c>
      <c r="AA164" s="191">
        <f t="shared" si="106"/>
        <v>7202.9264629976124</v>
      </c>
      <c r="AB164" s="280">
        <f t="shared" si="124"/>
        <v>7077.9176887641115</v>
      </c>
      <c r="AC164" s="240">
        <f t="shared" si="107"/>
        <v>349.93749061809541</v>
      </c>
      <c r="AD164" s="240">
        <f t="shared" si="108"/>
        <v>258.06599603104382</v>
      </c>
      <c r="AE164" s="240">
        <f t="shared" si="109"/>
        <v>123.87167809490103</v>
      </c>
      <c r="AF164" s="240">
        <f t="shared" si="110"/>
        <v>15.483959761862629</v>
      </c>
      <c r="AG164" s="240">
        <f t="shared" si="111"/>
        <v>30.967919523725257</v>
      </c>
      <c r="AH164" s="240">
        <f t="shared" si="112"/>
        <v>3122.59855197563</v>
      </c>
      <c r="AI164" s="232">
        <f t="shared" si="113"/>
        <v>8531.1073068113656</v>
      </c>
      <c r="AJ164" s="283">
        <f t="shared" si="125"/>
        <v>8383.4732011879605</v>
      </c>
      <c r="AK164" s="269">
        <f t="shared" si="114"/>
        <v>408.99416198053626</v>
      </c>
      <c r="AL164" s="269">
        <f t="shared" si="115"/>
        <v>301.61811355496775</v>
      </c>
      <c r="AM164" s="269">
        <f t="shared" si="116"/>
        <v>144.7766945063845</v>
      </c>
      <c r="AN164" s="269">
        <f t="shared" si="117"/>
        <v>18.097086813298063</v>
      </c>
      <c r="AO164" s="269">
        <f t="shared" si="118"/>
        <v>36.194173626596125</v>
      </c>
      <c r="AP164" s="269">
        <f t="shared" si="119"/>
        <v>4451.8833560713238</v>
      </c>
      <c r="AQ164" s="269">
        <f t="shared" si="120"/>
        <v>9970.8467290898425</v>
      </c>
      <c r="AR164" s="285">
        <f t="shared" si="126"/>
        <v>9797.9459471604496</v>
      </c>
      <c r="AS164" s="273">
        <f t="shared" si="121"/>
        <v>4169.0905016909583</v>
      </c>
      <c r="AT164" s="108"/>
      <c r="AU164" s="108"/>
      <c r="AV164" s="108"/>
      <c r="AW164" s="108"/>
      <c r="AX164" s="108"/>
      <c r="AY164" s="108"/>
    </row>
    <row r="165" spans="1:51">
      <c r="A165" s="472">
        <v>209</v>
      </c>
      <c r="B165" s="472" t="s">
        <v>614</v>
      </c>
      <c r="C165" s="472" t="s">
        <v>615</v>
      </c>
      <c r="D165" s="472">
        <v>3595.02</v>
      </c>
      <c r="E165" s="242">
        <f t="shared" si="86"/>
        <v>4384.1707317073169</v>
      </c>
      <c r="F165" s="222">
        <f t="shared" si="87"/>
        <v>194.7310328670851</v>
      </c>
      <c r="G165" s="222">
        <f t="shared" si="88"/>
        <v>118.68343503442618</v>
      </c>
      <c r="H165" s="222">
        <f t="shared" si="89"/>
        <v>56.968048816524565</v>
      </c>
      <c r="I165" s="222">
        <f t="shared" si="90"/>
        <v>7.1210061020655706</v>
      </c>
      <c r="J165" s="222">
        <f t="shared" si="91"/>
        <v>14.242012204131141</v>
      </c>
      <c r="K165" s="222">
        <f t="shared" si="92"/>
        <v>4747.3374013770472</v>
      </c>
      <c r="L165" s="257">
        <f t="shared" si="122"/>
        <v>4650.1118255950578</v>
      </c>
      <c r="M165" s="212">
        <f t="shared" si="93"/>
        <v>235.63168248801631</v>
      </c>
      <c r="N165" s="213">
        <f t="shared" si="94"/>
        <v>143.61130359590453</v>
      </c>
      <c r="O165" s="213">
        <f t="shared" si="95"/>
        <v>68.933425726034173</v>
      </c>
      <c r="P165" s="213">
        <f t="shared" si="96"/>
        <v>8.6166782157542716</v>
      </c>
      <c r="Q165" s="213">
        <f t="shared" si="97"/>
        <v>17.233356431508543</v>
      </c>
      <c r="R165" s="213">
        <f t="shared" si="98"/>
        <v>920.97928996053565</v>
      </c>
      <c r="S165" s="213">
        <f t="shared" si="99"/>
        <v>5744.4521438361808</v>
      </c>
      <c r="T165" s="260">
        <f t="shared" si="123"/>
        <v>5626.9484863134112</v>
      </c>
      <c r="U165" s="191">
        <f t="shared" si="100"/>
        <v>272.35211565189741</v>
      </c>
      <c r="V165" s="191">
        <f t="shared" si="101"/>
        <v>200.84964281113378</v>
      </c>
      <c r="W165" s="191">
        <f t="shared" si="102"/>
        <v>96.407828549344217</v>
      </c>
      <c r="X165" s="191">
        <f t="shared" si="103"/>
        <v>12.050978568668027</v>
      </c>
      <c r="Y165" s="191">
        <f t="shared" si="104"/>
        <v>24.101957137336054</v>
      </c>
      <c r="Z165" s="192">
        <f t="shared" si="105"/>
        <v>1747.3918924568638</v>
      </c>
      <c r="AA165" s="191">
        <f t="shared" si="106"/>
        <v>6639.6576135911992</v>
      </c>
      <c r="AB165" s="280">
        <f t="shared" si="124"/>
        <v>6524.4245255027581</v>
      </c>
      <c r="AC165" s="240">
        <f t="shared" si="107"/>
        <v>322.57237885176033</v>
      </c>
      <c r="AD165" s="240">
        <f t="shared" si="108"/>
        <v>237.88523514141619</v>
      </c>
      <c r="AE165" s="240">
        <f t="shared" si="109"/>
        <v>114.18491286787977</v>
      </c>
      <c r="AF165" s="240">
        <f t="shared" si="110"/>
        <v>14.273114108484972</v>
      </c>
      <c r="AG165" s="240">
        <f t="shared" si="111"/>
        <v>28.546228216969944</v>
      </c>
      <c r="AH165" s="240">
        <f t="shared" si="112"/>
        <v>2878.411345211136</v>
      </c>
      <c r="AI165" s="232">
        <f t="shared" si="113"/>
        <v>7863.9747154187171</v>
      </c>
      <c r="AJ165" s="283">
        <f t="shared" si="125"/>
        <v>7727.8855968550633</v>
      </c>
      <c r="AK165" s="269">
        <f t="shared" si="114"/>
        <v>377.01081851365825</v>
      </c>
      <c r="AL165" s="269">
        <f t="shared" si="115"/>
        <v>278.03157707496922</v>
      </c>
      <c r="AM165" s="269">
        <f t="shared" si="116"/>
        <v>133.45515699598522</v>
      </c>
      <c r="AN165" s="269">
        <f t="shared" si="117"/>
        <v>16.681894624498153</v>
      </c>
      <c r="AO165" s="269">
        <f t="shared" si="118"/>
        <v>33.363789248996305</v>
      </c>
      <c r="AP165" s="269">
        <f t="shared" si="119"/>
        <v>4103.7460776265452</v>
      </c>
      <c r="AQ165" s="269">
        <f t="shared" si="120"/>
        <v>9191.1265148750153</v>
      </c>
      <c r="AR165" s="285">
        <f t="shared" si="126"/>
        <v>9031.7465740925018</v>
      </c>
      <c r="AS165" s="273">
        <f t="shared" si="121"/>
        <v>3843.0676244587257</v>
      </c>
      <c r="AT165" s="108"/>
      <c r="AU165" s="108"/>
      <c r="AV165" s="108"/>
      <c r="AW165" s="108"/>
      <c r="AX165" s="108"/>
      <c r="AY165" s="108"/>
    </row>
    <row r="166" spans="1:51">
      <c r="A166" s="472">
        <v>9495</v>
      </c>
      <c r="B166" s="472" t="s">
        <v>937</v>
      </c>
      <c r="C166" s="472" t="s">
        <v>938</v>
      </c>
      <c r="D166" s="472">
        <v>30415.49</v>
      </c>
      <c r="E166" s="242">
        <f t="shared" si="86"/>
        <v>37092.060975609755</v>
      </c>
      <c r="F166" s="222">
        <f t="shared" si="87"/>
        <v>1647.5123317418258</v>
      </c>
      <c r="G166" s="222">
        <f t="shared" si="88"/>
        <v>1004.1153683304236</v>
      </c>
      <c r="H166" s="222">
        <f t="shared" si="89"/>
        <v>481.97537679860329</v>
      </c>
      <c r="I166" s="222">
        <f t="shared" si="90"/>
        <v>60.246922099825412</v>
      </c>
      <c r="J166" s="222">
        <f t="shared" si="91"/>
        <v>120.49384419965082</v>
      </c>
      <c r="K166" s="222">
        <f t="shared" si="92"/>
        <v>40164.614733216942</v>
      </c>
      <c r="L166" s="257">
        <f t="shared" si="122"/>
        <v>39342.042528349833</v>
      </c>
      <c r="M166" s="212">
        <f t="shared" si="93"/>
        <v>1993.5502674247807</v>
      </c>
      <c r="N166" s="213">
        <f t="shared" si="94"/>
        <v>1215.016374987677</v>
      </c>
      <c r="O166" s="213">
        <f t="shared" si="95"/>
        <v>583.20785999408486</v>
      </c>
      <c r="P166" s="213">
        <f t="shared" si="96"/>
        <v>72.900982499260607</v>
      </c>
      <c r="Q166" s="213">
        <f t="shared" si="97"/>
        <v>145.80196499852121</v>
      </c>
      <c r="R166" s="213">
        <f t="shared" si="98"/>
        <v>7791.9000127959716</v>
      </c>
      <c r="S166" s="213">
        <f t="shared" si="99"/>
        <v>48600.654999507075</v>
      </c>
      <c r="T166" s="260">
        <f t="shared" si="123"/>
        <v>47606.521080823113</v>
      </c>
      <c r="U166" s="191">
        <f t="shared" si="100"/>
        <v>2304.2216872476729</v>
      </c>
      <c r="V166" s="191">
        <f t="shared" si="101"/>
        <v>1699.2785304186377</v>
      </c>
      <c r="W166" s="191">
        <f t="shared" si="102"/>
        <v>815.65369460094621</v>
      </c>
      <c r="X166" s="191">
        <f t="shared" si="103"/>
        <v>101.95671182511828</v>
      </c>
      <c r="Y166" s="191">
        <f t="shared" si="104"/>
        <v>203.91342365023655</v>
      </c>
      <c r="Z166" s="192">
        <f t="shared" si="105"/>
        <v>14783.723214642148</v>
      </c>
      <c r="AA166" s="191">
        <f t="shared" si="106"/>
        <v>56174.4968733434</v>
      </c>
      <c r="AB166" s="280">
        <f t="shared" si="124"/>
        <v>55199.572995750757</v>
      </c>
      <c r="AC166" s="240">
        <f t="shared" si="107"/>
        <v>2729.1077555178908</v>
      </c>
      <c r="AD166" s="240">
        <f t="shared" si="108"/>
        <v>2012.6163388775008</v>
      </c>
      <c r="AE166" s="240">
        <f t="shared" si="109"/>
        <v>966.05584266120036</v>
      </c>
      <c r="AF166" s="240">
        <f t="shared" si="110"/>
        <v>120.75698033265004</v>
      </c>
      <c r="AG166" s="240">
        <f t="shared" si="111"/>
        <v>241.51396066530009</v>
      </c>
      <c r="AH166" s="240">
        <f t="shared" si="112"/>
        <v>24352.65770041776</v>
      </c>
      <c r="AI166" s="232">
        <f t="shared" si="113"/>
        <v>66532.77153314052</v>
      </c>
      <c r="AJ166" s="283">
        <f t="shared" si="125"/>
        <v>65381.396234871907</v>
      </c>
      <c r="AK166" s="269">
        <f t="shared" si="114"/>
        <v>3189.6814984044563</v>
      </c>
      <c r="AL166" s="269">
        <f t="shared" si="115"/>
        <v>2352.2724914487139</v>
      </c>
      <c r="AM166" s="269">
        <f t="shared" si="116"/>
        <v>1129.0907958953828</v>
      </c>
      <c r="AN166" s="269">
        <f t="shared" si="117"/>
        <v>141.13634948692285</v>
      </c>
      <c r="AO166" s="269">
        <f t="shared" si="118"/>
        <v>282.27269897384571</v>
      </c>
      <c r="AP166" s="269">
        <f t="shared" si="119"/>
        <v>34719.541973783016</v>
      </c>
      <c r="AQ166" s="269">
        <f t="shared" si="120"/>
        <v>77761.074097478151</v>
      </c>
      <c r="AR166" s="285">
        <f t="shared" si="126"/>
        <v>76412.647942666459</v>
      </c>
      <c r="AS166" s="273">
        <f t="shared" si="121"/>
        <v>32514.084734173419</v>
      </c>
      <c r="AT166" s="108"/>
      <c r="AU166" s="108"/>
      <c r="AV166" s="108"/>
      <c r="AW166" s="108"/>
      <c r="AX166" s="108"/>
      <c r="AY166" s="108"/>
    </row>
    <row r="167" spans="1:51">
      <c r="A167" s="472">
        <v>4103</v>
      </c>
      <c r="B167" s="472" t="s">
        <v>603</v>
      </c>
      <c r="C167" s="472" t="s">
        <v>604</v>
      </c>
      <c r="D167" s="472">
        <v>7475</v>
      </c>
      <c r="E167" s="242">
        <f t="shared" si="86"/>
        <v>9115.8536585365855</v>
      </c>
      <c r="F167" s="222">
        <f t="shared" si="87"/>
        <v>404.89746112162419</v>
      </c>
      <c r="G167" s="222">
        <f t="shared" si="88"/>
        <v>246.77433696678622</v>
      </c>
      <c r="H167" s="222">
        <f t="shared" si="89"/>
        <v>118.4516817440574</v>
      </c>
      <c r="I167" s="222">
        <f t="shared" si="90"/>
        <v>14.806460218007174</v>
      </c>
      <c r="J167" s="222">
        <f t="shared" si="91"/>
        <v>29.612920436014349</v>
      </c>
      <c r="K167" s="222">
        <f t="shared" si="92"/>
        <v>9870.9734786714489</v>
      </c>
      <c r="L167" s="257">
        <f t="shared" si="122"/>
        <v>9668.8157218382821</v>
      </c>
      <c r="M167" s="212">
        <f t="shared" si="93"/>
        <v>489.94075877127852</v>
      </c>
      <c r="N167" s="213">
        <f t="shared" si="94"/>
        <v>298.6059867203482</v>
      </c>
      <c r="O167" s="213">
        <f t="shared" si="95"/>
        <v>143.33087362576714</v>
      </c>
      <c r="P167" s="213">
        <f t="shared" si="96"/>
        <v>17.916359203220892</v>
      </c>
      <c r="Q167" s="213">
        <f t="shared" si="97"/>
        <v>35.832718406441785</v>
      </c>
      <c r="R167" s="213">
        <f t="shared" si="98"/>
        <v>1914.960192837593</v>
      </c>
      <c r="S167" s="213">
        <f t="shared" si="99"/>
        <v>11944.239468813928</v>
      </c>
      <c r="T167" s="260">
        <f t="shared" si="123"/>
        <v>11699.918202177665</v>
      </c>
      <c r="U167" s="191">
        <f t="shared" si="100"/>
        <v>566.29227778925656</v>
      </c>
      <c r="V167" s="191">
        <f t="shared" si="101"/>
        <v>417.61967388588238</v>
      </c>
      <c r="W167" s="191">
        <f t="shared" si="102"/>
        <v>200.45744346522355</v>
      </c>
      <c r="X167" s="191">
        <f t="shared" si="103"/>
        <v>25.057180433152944</v>
      </c>
      <c r="Y167" s="191">
        <f t="shared" si="104"/>
        <v>50.114360866305887</v>
      </c>
      <c r="Z167" s="192">
        <f t="shared" si="105"/>
        <v>3633.291162807177</v>
      </c>
      <c r="AA167" s="191">
        <f t="shared" si="106"/>
        <v>13805.609054078757</v>
      </c>
      <c r="AB167" s="280">
        <f t="shared" si="124"/>
        <v>13566.00890346455</v>
      </c>
      <c r="AC167" s="240">
        <f t="shared" si="107"/>
        <v>670.71352368468297</v>
      </c>
      <c r="AD167" s="240">
        <f t="shared" si="108"/>
        <v>494.626492392834</v>
      </c>
      <c r="AE167" s="240">
        <f t="shared" si="109"/>
        <v>237.42071634856032</v>
      </c>
      <c r="AF167" s="240">
        <f t="shared" si="110"/>
        <v>29.67758954357004</v>
      </c>
      <c r="AG167" s="240">
        <f t="shared" si="111"/>
        <v>59.35517908714008</v>
      </c>
      <c r="AH167" s="240">
        <f t="shared" si="112"/>
        <v>5984.9805579532913</v>
      </c>
      <c r="AI167" s="232">
        <f t="shared" si="113"/>
        <v>16351.289004721786</v>
      </c>
      <c r="AJ167" s="283">
        <f t="shared" si="125"/>
        <v>16068.323635610261</v>
      </c>
      <c r="AK167" s="269">
        <f t="shared" si="114"/>
        <v>783.90547712936109</v>
      </c>
      <c r="AL167" s="269">
        <f t="shared" si="115"/>
        <v>578.10138431368807</v>
      </c>
      <c r="AM167" s="269">
        <f t="shared" si="116"/>
        <v>277.48866447057031</v>
      </c>
      <c r="AN167" s="269">
        <f t="shared" si="117"/>
        <v>34.686083058821289</v>
      </c>
      <c r="AO167" s="269">
        <f t="shared" si="118"/>
        <v>69.372166117642578</v>
      </c>
      <c r="AP167" s="269">
        <f t="shared" si="119"/>
        <v>8532.7764324700365</v>
      </c>
      <c r="AQ167" s="269">
        <f t="shared" si="120"/>
        <v>19110.789564088864</v>
      </c>
      <c r="AR167" s="285">
        <f t="shared" si="126"/>
        <v>18779.396398724195</v>
      </c>
      <c r="AS167" s="273">
        <f t="shared" si="121"/>
        <v>7990.7567949076711</v>
      </c>
      <c r="AT167" s="108"/>
      <c r="AU167" s="108"/>
      <c r="AV167" s="108"/>
      <c r="AW167" s="108"/>
      <c r="AX167" s="108"/>
      <c r="AY167" s="108"/>
    </row>
    <row r="168" spans="1:51">
      <c r="A168" s="472">
        <v>7987</v>
      </c>
      <c r="B168" s="472" t="s">
        <v>359</v>
      </c>
      <c r="C168" s="472" t="s">
        <v>360</v>
      </c>
      <c r="D168" s="472">
        <v>26860</v>
      </c>
      <c r="E168" s="242">
        <f t="shared" si="86"/>
        <v>32756.097560975606</v>
      </c>
      <c r="F168" s="222">
        <f t="shared" si="87"/>
        <v>1454.9225158162974</v>
      </c>
      <c r="G168" s="222">
        <f t="shared" si="88"/>
        <v>886.73694861911395</v>
      </c>
      <c r="H168" s="222">
        <f t="shared" si="89"/>
        <v>425.6337353371747</v>
      </c>
      <c r="I168" s="222">
        <f t="shared" si="90"/>
        <v>53.204216917146837</v>
      </c>
      <c r="J168" s="222">
        <f t="shared" si="91"/>
        <v>106.40843383429367</v>
      </c>
      <c r="K168" s="222">
        <f t="shared" si="92"/>
        <v>35469.477944764556</v>
      </c>
      <c r="L168" s="257">
        <f t="shared" si="122"/>
        <v>34743.062245963374</v>
      </c>
      <c r="M168" s="212">
        <f t="shared" si="93"/>
        <v>1760.5095358657577</v>
      </c>
      <c r="N168" s="213">
        <f t="shared" si="94"/>
        <v>1072.9841877335855</v>
      </c>
      <c r="O168" s="213">
        <f t="shared" si="95"/>
        <v>515.03241011212106</v>
      </c>
      <c r="P168" s="213">
        <f t="shared" si="96"/>
        <v>64.379051264015132</v>
      </c>
      <c r="Q168" s="213">
        <f t="shared" si="97"/>
        <v>128.75810252803026</v>
      </c>
      <c r="R168" s="213">
        <f t="shared" si="98"/>
        <v>6881.0475959354835</v>
      </c>
      <c r="S168" s="213">
        <f t="shared" si="99"/>
        <v>42919.367509343421</v>
      </c>
      <c r="T168" s="260">
        <f t="shared" si="123"/>
        <v>42041.445205416996</v>
      </c>
      <c r="U168" s="191">
        <f t="shared" si="100"/>
        <v>2034.864291828686</v>
      </c>
      <c r="V168" s="191">
        <f t="shared" si="101"/>
        <v>1500.6373833544883</v>
      </c>
      <c r="W168" s="191">
        <f t="shared" si="102"/>
        <v>720.30594401015435</v>
      </c>
      <c r="X168" s="191">
        <f t="shared" si="103"/>
        <v>90.038243001269294</v>
      </c>
      <c r="Y168" s="191">
        <f t="shared" si="104"/>
        <v>180.07648600253859</v>
      </c>
      <c r="Z168" s="192">
        <f t="shared" si="105"/>
        <v>13055.545235184047</v>
      </c>
      <c r="AA168" s="191">
        <f t="shared" si="106"/>
        <v>49607.847383619446</v>
      </c>
      <c r="AB168" s="280">
        <f t="shared" si="124"/>
        <v>48746.88951800103</v>
      </c>
      <c r="AC168" s="240">
        <f t="shared" si="107"/>
        <v>2410.082307180011</v>
      </c>
      <c r="AD168" s="240">
        <f t="shared" si="108"/>
        <v>1777.3468342035478</v>
      </c>
      <c r="AE168" s="240">
        <f t="shared" si="109"/>
        <v>853.12648041770296</v>
      </c>
      <c r="AF168" s="240">
        <f t="shared" si="110"/>
        <v>106.64081005221287</v>
      </c>
      <c r="AG168" s="240">
        <f t="shared" si="111"/>
        <v>213.28162010442574</v>
      </c>
      <c r="AH168" s="240">
        <f t="shared" si="112"/>
        <v>21505.896693862927</v>
      </c>
      <c r="AI168" s="232">
        <f t="shared" si="113"/>
        <v>58755.267246398274</v>
      </c>
      <c r="AJ168" s="283">
        <f t="shared" si="125"/>
        <v>57738.484662540672</v>
      </c>
      <c r="AK168" s="269">
        <f t="shared" si="114"/>
        <v>2816.816202768513</v>
      </c>
      <c r="AL168" s="269">
        <f t="shared" si="115"/>
        <v>2077.2980846375463</v>
      </c>
      <c r="AM168" s="269">
        <f t="shared" si="116"/>
        <v>997.10308062602235</v>
      </c>
      <c r="AN168" s="269">
        <f t="shared" si="117"/>
        <v>124.63788507825279</v>
      </c>
      <c r="AO168" s="269">
        <f t="shared" si="118"/>
        <v>249.27577015650559</v>
      </c>
      <c r="AP168" s="269">
        <f t="shared" si="119"/>
        <v>30660.919729250189</v>
      </c>
      <c r="AQ168" s="269">
        <f t="shared" si="120"/>
        <v>68671.011062398233</v>
      </c>
      <c r="AR168" s="285">
        <f t="shared" si="126"/>
        <v>67480.212343776831</v>
      </c>
      <c r="AS168" s="273">
        <f t="shared" si="121"/>
        <v>28713.274583440805</v>
      </c>
      <c r="AT168" s="108"/>
      <c r="AU168" s="108"/>
      <c r="AV168" s="108"/>
      <c r="AW168" s="108"/>
      <c r="AX168" s="108"/>
      <c r="AY168" s="108"/>
    </row>
    <row r="169" spans="1:51">
      <c r="A169" s="472">
        <v>2763</v>
      </c>
      <c r="B169" s="472" t="s">
        <v>628</v>
      </c>
      <c r="C169" s="472" t="s">
        <v>629</v>
      </c>
      <c r="D169" s="472">
        <v>6435</v>
      </c>
      <c r="E169" s="242">
        <f t="shared" si="86"/>
        <v>7847.5609756097556</v>
      </c>
      <c r="F169" s="222">
        <f t="shared" si="87"/>
        <v>348.56390131339811</v>
      </c>
      <c r="G169" s="222">
        <f t="shared" si="88"/>
        <v>212.44051617140724</v>
      </c>
      <c r="H169" s="222">
        <f t="shared" si="89"/>
        <v>101.97144776227546</v>
      </c>
      <c r="I169" s="222">
        <f t="shared" si="90"/>
        <v>12.746430970284433</v>
      </c>
      <c r="J169" s="222">
        <f t="shared" si="91"/>
        <v>25.492861940568865</v>
      </c>
      <c r="K169" s="222">
        <f t="shared" si="92"/>
        <v>8497.6206468562887</v>
      </c>
      <c r="L169" s="257">
        <f t="shared" si="122"/>
        <v>8323.5891866259972</v>
      </c>
      <c r="M169" s="212">
        <f t="shared" si="93"/>
        <v>421.77508798570932</v>
      </c>
      <c r="N169" s="213">
        <f t="shared" si="94"/>
        <v>257.0608059592563</v>
      </c>
      <c r="O169" s="213">
        <f t="shared" si="95"/>
        <v>123.38918686044302</v>
      </c>
      <c r="P169" s="213">
        <f t="shared" si="96"/>
        <v>15.423648357555377</v>
      </c>
      <c r="Q169" s="213">
        <f t="shared" si="97"/>
        <v>30.847296715110755</v>
      </c>
      <c r="R169" s="213">
        <f t="shared" si="98"/>
        <v>1648.5309486167105</v>
      </c>
      <c r="S169" s="213">
        <f t="shared" si="99"/>
        <v>10282.432238370251</v>
      </c>
      <c r="T169" s="260">
        <f t="shared" si="123"/>
        <v>10072.103495787729</v>
      </c>
      <c r="U169" s="191">
        <f t="shared" si="100"/>
        <v>487.50378696640342</v>
      </c>
      <c r="V169" s="191">
        <f t="shared" si="101"/>
        <v>359.51606708436833</v>
      </c>
      <c r="W169" s="191">
        <f t="shared" si="102"/>
        <v>172.5677122004968</v>
      </c>
      <c r="X169" s="191">
        <f t="shared" si="103"/>
        <v>21.5709640250621</v>
      </c>
      <c r="Y169" s="191">
        <f t="shared" si="104"/>
        <v>43.1419280501242</v>
      </c>
      <c r="Z169" s="192">
        <f t="shared" si="105"/>
        <v>3127.7897836340044</v>
      </c>
      <c r="AA169" s="191">
        <f t="shared" si="106"/>
        <v>11884.82866394606</v>
      </c>
      <c r="AB169" s="280">
        <f t="shared" si="124"/>
        <v>11678.564186460784</v>
      </c>
      <c r="AC169" s="240">
        <f t="shared" si="107"/>
        <v>577.39685951985746</v>
      </c>
      <c r="AD169" s="240">
        <f t="shared" si="108"/>
        <v>425.80889345122227</v>
      </c>
      <c r="AE169" s="240">
        <f t="shared" si="109"/>
        <v>204.38826885658671</v>
      </c>
      <c r="AF169" s="240">
        <f t="shared" si="110"/>
        <v>25.548533607073338</v>
      </c>
      <c r="AG169" s="240">
        <f t="shared" si="111"/>
        <v>51.097067214146676</v>
      </c>
      <c r="AH169" s="240">
        <f t="shared" si="112"/>
        <v>5152.2876107597895</v>
      </c>
      <c r="AI169" s="232">
        <f t="shared" si="113"/>
        <v>14076.327056238753</v>
      </c>
      <c r="AJ169" s="283">
        <f t="shared" si="125"/>
        <v>13832.730781960136</v>
      </c>
      <c r="AK169" s="269">
        <f t="shared" si="114"/>
        <v>674.84036726788474</v>
      </c>
      <c r="AL169" s="269">
        <f t="shared" si="115"/>
        <v>497.6698873656967</v>
      </c>
      <c r="AM169" s="269">
        <f t="shared" si="116"/>
        <v>238.88154593553443</v>
      </c>
      <c r="AN169" s="269">
        <f t="shared" si="117"/>
        <v>29.860193241941804</v>
      </c>
      <c r="AO169" s="269">
        <f t="shared" si="118"/>
        <v>59.720386483883608</v>
      </c>
      <c r="AP169" s="269">
        <f t="shared" si="119"/>
        <v>7345.6075375176833</v>
      </c>
      <c r="AQ169" s="269">
        <f t="shared" si="120"/>
        <v>16451.897102998239</v>
      </c>
      <c r="AR169" s="285">
        <f t="shared" si="126"/>
        <v>16166.610812814743</v>
      </c>
      <c r="AS169" s="273">
        <f t="shared" si="121"/>
        <v>6878.9993277900803</v>
      </c>
      <c r="AT169" s="108"/>
      <c r="AU169" s="108"/>
      <c r="AV169" s="108"/>
      <c r="AW169" s="108"/>
      <c r="AX169" s="108"/>
      <c r="AY169" s="108"/>
    </row>
    <row r="170" spans="1:51">
      <c r="A170" s="472">
        <v>9396</v>
      </c>
      <c r="B170" s="472" t="s">
        <v>245</v>
      </c>
      <c r="C170" s="472" t="s">
        <v>246</v>
      </c>
      <c r="D170" s="472">
        <v>23842.05</v>
      </c>
      <c r="E170" s="242">
        <f t="shared" si="86"/>
        <v>29075.670731707312</v>
      </c>
      <c r="F170" s="222">
        <f t="shared" si="87"/>
        <v>1291.4495669478015</v>
      </c>
      <c r="G170" s="222">
        <f t="shared" si="88"/>
        <v>787.10449239852369</v>
      </c>
      <c r="H170" s="222">
        <f t="shared" si="89"/>
        <v>377.81015635129131</v>
      </c>
      <c r="I170" s="222">
        <f t="shared" si="90"/>
        <v>47.226269543911414</v>
      </c>
      <c r="J170" s="222">
        <f t="shared" si="91"/>
        <v>94.452539087822828</v>
      </c>
      <c r="K170" s="222">
        <f t="shared" si="92"/>
        <v>31484.179695940944</v>
      </c>
      <c r="L170" s="257">
        <f t="shared" si="122"/>
        <v>30839.382994094227</v>
      </c>
      <c r="M170" s="212">
        <f t="shared" si="93"/>
        <v>1562.7012799548845</v>
      </c>
      <c r="N170" s="213">
        <f t="shared" si="94"/>
        <v>952.42526631249211</v>
      </c>
      <c r="O170" s="213">
        <f t="shared" si="95"/>
        <v>457.16412782999618</v>
      </c>
      <c r="P170" s="213">
        <f t="shared" si="96"/>
        <v>57.145515978749522</v>
      </c>
      <c r="Q170" s="213">
        <f t="shared" si="97"/>
        <v>114.29103195749904</v>
      </c>
      <c r="R170" s="213">
        <f t="shared" si="98"/>
        <v>6107.9032328620115</v>
      </c>
      <c r="S170" s="213">
        <f t="shared" si="99"/>
        <v>38097.010652499681</v>
      </c>
      <c r="T170" s="260">
        <f t="shared" si="123"/>
        <v>37317.730404311704</v>
      </c>
      <c r="U170" s="191">
        <f t="shared" si="100"/>
        <v>1806.2299400221193</v>
      </c>
      <c r="V170" s="191">
        <f t="shared" si="101"/>
        <v>1332.0279793673446</v>
      </c>
      <c r="W170" s="191">
        <f t="shared" si="102"/>
        <v>639.37343009632548</v>
      </c>
      <c r="X170" s="191">
        <f t="shared" si="103"/>
        <v>79.921678762040685</v>
      </c>
      <c r="Y170" s="191">
        <f t="shared" si="104"/>
        <v>159.84335752408137</v>
      </c>
      <c r="Z170" s="192">
        <f t="shared" si="105"/>
        <v>11588.643420495899</v>
      </c>
      <c r="AA170" s="191">
        <f t="shared" si="106"/>
        <v>44033.98278900313</v>
      </c>
      <c r="AB170" s="280">
        <f t="shared" si="124"/>
        <v>43269.760879845737</v>
      </c>
      <c r="AC170" s="240">
        <f t="shared" si="107"/>
        <v>2139.2890123567081</v>
      </c>
      <c r="AD170" s="240">
        <f t="shared" si="108"/>
        <v>1577.6467642748582</v>
      </c>
      <c r="AE170" s="240">
        <f t="shared" si="109"/>
        <v>757.27044685193198</v>
      </c>
      <c r="AF170" s="240">
        <f t="shared" si="110"/>
        <v>94.658805856491497</v>
      </c>
      <c r="AG170" s="240">
        <f t="shared" si="111"/>
        <v>189.31761171298299</v>
      </c>
      <c r="AH170" s="240">
        <f t="shared" si="112"/>
        <v>19089.525847725785</v>
      </c>
      <c r="AI170" s="232">
        <f t="shared" si="113"/>
        <v>52153.612042144079</v>
      </c>
      <c r="AJ170" s="283">
        <f t="shared" si="125"/>
        <v>51251.073650354723</v>
      </c>
      <c r="AK170" s="269">
        <f t="shared" si="114"/>
        <v>2500.3228870892417</v>
      </c>
      <c r="AL170" s="269">
        <f t="shared" si="115"/>
        <v>1843.895934431594</v>
      </c>
      <c r="AM170" s="269">
        <f t="shared" si="116"/>
        <v>885.07004852716511</v>
      </c>
      <c r="AN170" s="269">
        <f t="shared" si="117"/>
        <v>110.63375606589564</v>
      </c>
      <c r="AO170" s="269">
        <f t="shared" si="118"/>
        <v>221.26751213179128</v>
      </c>
      <c r="AP170" s="269">
        <f t="shared" si="119"/>
        <v>27215.903992210329</v>
      </c>
      <c r="AQ170" s="269">
        <f t="shared" si="120"/>
        <v>60955.237501870877</v>
      </c>
      <c r="AR170" s="285">
        <f t="shared" si="126"/>
        <v>59898.235171665845</v>
      </c>
      <c r="AS170" s="273">
        <f t="shared" si="121"/>
        <v>25487.093383548949</v>
      </c>
      <c r="AT170" s="108"/>
      <c r="AU170" s="108"/>
      <c r="AV170" s="108"/>
      <c r="AW170" s="108"/>
      <c r="AX170" s="108"/>
      <c r="AY170" s="108"/>
    </row>
    <row r="171" spans="1:51">
      <c r="A171" s="472">
        <v>9122</v>
      </c>
      <c r="B171" s="472" t="s">
        <v>645</v>
      </c>
      <c r="C171" s="472" t="s">
        <v>646</v>
      </c>
      <c r="D171" s="472">
        <v>5850</v>
      </c>
      <c r="E171" s="242">
        <f t="shared" si="86"/>
        <v>7134.1463414634145</v>
      </c>
      <c r="F171" s="222">
        <f t="shared" si="87"/>
        <v>316.87627392127104</v>
      </c>
      <c r="G171" s="222">
        <f t="shared" si="88"/>
        <v>193.1277419740066</v>
      </c>
      <c r="H171" s="222">
        <f t="shared" si="89"/>
        <v>92.701316147523158</v>
      </c>
      <c r="I171" s="222">
        <f t="shared" si="90"/>
        <v>11.587664518440395</v>
      </c>
      <c r="J171" s="222">
        <f t="shared" si="91"/>
        <v>23.17532903688079</v>
      </c>
      <c r="K171" s="222">
        <f t="shared" si="92"/>
        <v>7725.1096789602634</v>
      </c>
      <c r="L171" s="257">
        <f t="shared" si="122"/>
        <v>7566.8992605690892</v>
      </c>
      <c r="M171" s="212">
        <f t="shared" si="93"/>
        <v>383.43189816882671</v>
      </c>
      <c r="N171" s="213">
        <f t="shared" si="94"/>
        <v>233.69164178114212</v>
      </c>
      <c r="O171" s="213">
        <f t="shared" si="95"/>
        <v>112.17198805494822</v>
      </c>
      <c r="P171" s="213">
        <f t="shared" si="96"/>
        <v>14.021498506868527</v>
      </c>
      <c r="Q171" s="213">
        <f t="shared" si="97"/>
        <v>28.042997013737054</v>
      </c>
      <c r="R171" s="213">
        <f t="shared" si="98"/>
        <v>1498.6644987424643</v>
      </c>
      <c r="S171" s="213">
        <f t="shared" si="99"/>
        <v>9347.6656712456843</v>
      </c>
      <c r="T171" s="260">
        <f t="shared" si="123"/>
        <v>9156.4577234433909</v>
      </c>
      <c r="U171" s="191">
        <f t="shared" si="100"/>
        <v>443.18526087854855</v>
      </c>
      <c r="V171" s="191">
        <f t="shared" si="101"/>
        <v>326.83278825851664</v>
      </c>
      <c r="W171" s="191">
        <f t="shared" si="102"/>
        <v>156.87973836408798</v>
      </c>
      <c r="X171" s="191">
        <f t="shared" si="103"/>
        <v>19.609967295510998</v>
      </c>
      <c r="Y171" s="191">
        <f t="shared" si="104"/>
        <v>39.219934591021996</v>
      </c>
      <c r="Z171" s="192">
        <f t="shared" si="105"/>
        <v>2843.4452578490946</v>
      </c>
      <c r="AA171" s="191">
        <f t="shared" si="106"/>
        <v>10804.389694496418</v>
      </c>
      <c r="AB171" s="280">
        <f t="shared" si="124"/>
        <v>10616.876533146167</v>
      </c>
      <c r="AC171" s="240">
        <f t="shared" si="107"/>
        <v>524.90623592714314</v>
      </c>
      <c r="AD171" s="240">
        <f t="shared" si="108"/>
        <v>387.09899404656574</v>
      </c>
      <c r="AE171" s="240">
        <f t="shared" si="109"/>
        <v>185.80751714235157</v>
      </c>
      <c r="AF171" s="240">
        <f t="shared" si="110"/>
        <v>23.225939642793946</v>
      </c>
      <c r="AG171" s="240">
        <f t="shared" si="111"/>
        <v>46.451879285587893</v>
      </c>
      <c r="AH171" s="240">
        <f t="shared" si="112"/>
        <v>4683.8978279634457</v>
      </c>
      <c r="AI171" s="232">
        <f t="shared" si="113"/>
        <v>12796.66096021705</v>
      </c>
      <c r="AJ171" s="283">
        <f t="shared" si="125"/>
        <v>12575.209801781943</v>
      </c>
      <c r="AK171" s="269">
        <f t="shared" si="114"/>
        <v>613.49124297080436</v>
      </c>
      <c r="AL171" s="269">
        <f t="shared" si="115"/>
        <v>452.42717033245157</v>
      </c>
      <c r="AM171" s="269">
        <f t="shared" si="116"/>
        <v>217.16504175957675</v>
      </c>
      <c r="AN171" s="269">
        <f t="shared" si="117"/>
        <v>27.145630219947094</v>
      </c>
      <c r="AO171" s="269">
        <f t="shared" si="118"/>
        <v>54.291260439894188</v>
      </c>
      <c r="AP171" s="269">
        <f t="shared" si="119"/>
        <v>6677.8250341069852</v>
      </c>
      <c r="AQ171" s="269">
        <f t="shared" si="120"/>
        <v>14956.270093634763</v>
      </c>
      <c r="AR171" s="285">
        <f t="shared" si="126"/>
        <v>14696.918920740674</v>
      </c>
      <c r="AS171" s="273">
        <f t="shared" si="121"/>
        <v>6253.6357525364374</v>
      </c>
      <c r="AT171" s="108"/>
      <c r="AU171" s="108"/>
      <c r="AV171" s="108"/>
      <c r="AW171" s="108"/>
      <c r="AX171" s="108"/>
      <c r="AY171" s="108"/>
    </row>
    <row r="172" spans="1:51">
      <c r="A172" s="472">
        <v>9121</v>
      </c>
      <c r="B172" s="472" t="s">
        <v>647</v>
      </c>
      <c r="C172" s="472" t="s">
        <v>648</v>
      </c>
      <c r="D172" s="472">
        <v>5850</v>
      </c>
      <c r="E172" s="242">
        <f t="shared" si="86"/>
        <v>7134.1463414634145</v>
      </c>
      <c r="F172" s="222">
        <f t="shared" si="87"/>
        <v>316.87627392127104</v>
      </c>
      <c r="G172" s="222">
        <f t="shared" si="88"/>
        <v>193.1277419740066</v>
      </c>
      <c r="H172" s="222">
        <f t="shared" si="89"/>
        <v>92.701316147523158</v>
      </c>
      <c r="I172" s="222">
        <f t="shared" si="90"/>
        <v>11.587664518440395</v>
      </c>
      <c r="J172" s="222">
        <f t="shared" si="91"/>
        <v>23.17532903688079</v>
      </c>
      <c r="K172" s="222">
        <f t="shared" si="92"/>
        <v>7725.1096789602634</v>
      </c>
      <c r="L172" s="257">
        <f t="shared" si="122"/>
        <v>7566.8992605690892</v>
      </c>
      <c r="M172" s="212">
        <f t="shared" si="93"/>
        <v>383.43189816882671</v>
      </c>
      <c r="N172" s="213">
        <f t="shared" si="94"/>
        <v>233.69164178114212</v>
      </c>
      <c r="O172" s="213">
        <f t="shared" si="95"/>
        <v>112.17198805494822</v>
      </c>
      <c r="P172" s="213">
        <f t="shared" si="96"/>
        <v>14.021498506868527</v>
      </c>
      <c r="Q172" s="213">
        <f t="shared" si="97"/>
        <v>28.042997013737054</v>
      </c>
      <c r="R172" s="213">
        <f t="shared" si="98"/>
        <v>1498.6644987424643</v>
      </c>
      <c r="S172" s="213">
        <f t="shared" si="99"/>
        <v>9347.6656712456843</v>
      </c>
      <c r="T172" s="260">
        <f t="shared" si="123"/>
        <v>9156.4577234433909</v>
      </c>
      <c r="U172" s="191">
        <f t="shared" si="100"/>
        <v>443.18526087854855</v>
      </c>
      <c r="V172" s="191">
        <f t="shared" si="101"/>
        <v>326.83278825851664</v>
      </c>
      <c r="W172" s="191">
        <f t="shared" si="102"/>
        <v>156.87973836408798</v>
      </c>
      <c r="X172" s="191">
        <f t="shared" si="103"/>
        <v>19.609967295510998</v>
      </c>
      <c r="Y172" s="191">
        <f t="shared" si="104"/>
        <v>39.219934591021996</v>
      </c>
      <c r="Z172" s="192">
        <f t="shared" si="105"/>
        <v>2843.4452578490946</v>
      </c>
      <c r="AA172" s="191">
        <f t="shared" si="106"/>
        <v>10804.389694496418</v>
      </c>
      <c r="AB172" s="280">
        <f t="shared" si="124"/>
        <v>10616.876533146167</v>
      </c>
      <c r="AC172" s="240">
        <f t="shared" si="107"/>
        <v>524.90623592714314</v>
      </c>
      <c r="AD172" s="240">
        <f t="shared" si="108"/>
        <v>387.09899404656574</v>
      </c>
      <c r="AE172" s="240">
        <f t="shared" si="109"/>
        <v>185.80751714235157</v>
      </c>
      <c r="AF172" s="240">
        <f t="shared" si="110"/>
        <v>23.225939642793946</v>
      </c>
      <c r="AG172" s="240">
        <f t="shared" si="111"/>
        <v>46.451879285587893</v>
      </c>
      <c r="AH172" s="240">
        <f t="shared" si="112"/>
        <v>4683.8978279634457</v>
      </c>
      <c r="AI172" s="232">
        <f t="shared" si="113"/>
        <v>12796.66096021705</v>
      </c>
      <c r="AJ172" s="283">
        <f t="shared" si="125"/>
        <v>12575.209801781943</v>
      </c>
      <c r="AK172" s="269">
        <f t="shared" si="114"/>
        <v>613.49124297080436</v>
      </c>
      <c r="AL172" s="269">
        <f t="shared" si="115"/>
        <v>452.42717033245157</v>
      </c>
      <c r="AM172" s="269">
        <f t="shared" si="116"/>
        <v>217.16504175957675</v>
      </c>
      <c r="AN172" s="269">
        <f t="shared" si="117"/>
        <v>27.145630219947094</v>
      </c>
      <c r="AO172" s="269">
        <f t="shared" si="118"/>
        <v>54.291260439894188</v>
      </c>
      <c r="AP172" s="269">
        <f t="shared" si="119"/>
        <v>6677.8250341069852</v>
      </c>
      <c r="AQ172" s="269">
        <f t="shared" si="120"/>
        <v>14956.270093634763</v>
      </c>
      <c r="AR172" s="285">
        <f t="shared" si="126"/>
        <v>14696.918920740674</v>
      </c>
      <c r="AS172" s="273">
        <f t="shared" si="121"/>
        <v>6253.6357525364374</v>
      </c>
      <c r="AT172" s="108"/>
      <c r="AU172" s="108"/>
      <c r="AV172" s="108"/>
      <c r="AW172" s="108"/>
      <c r="AX172" s="108"/>
      <c r="AY172" s="108"/>
    </row>
    <row r="173" spans="1:51">
      <c r="A173" s="472">
        <v>3696</v>
      </c>
      <c r="B173" s="472" t="s">
        <v>286</v>
      </c>
      <c r="C173" s="472" t="s">
        <v>287</v>
      </c>
      <c r="D173" s="472">
        <v>5525.01</v>
      </c>
      <c r="E173" s="242">
        <f t="shared" si="86"/>
        <v>6737.8170731707314</v>
      </c>
      <c r="F173" s="222">
        <f t="shared" si="87"/>
        <v>299.27257815004475</v>
      </c>
      <c r="G173" s="222">
        <f t="shared" si="88"/>
        <v>182.39875310834293</v>
      </c>
      <c r="H173" s="222">
        <f t="shared" si="89"/>
        <v>87.551401492004615</v>
      </c>
      <c r="I173" s="222">
        <f t="shared" si="90"/>
        <v>10.943925186500577</v>
      </c>
      <c r="J173" s="222">
        <f t="shared" si="91"/>
        <v>21.887850373001154</v>
      </c>
      <c r="K173" s="222">
        <f t="shared" si="92"/>
        <v>7295.9501243337172</v>
      </c>
      <c r="L173" s="257">
        <f t="shared" si="122"/>
        <v>7146.5289031857819</v>
      </c>
      <c r="M173" s="212">
        <f t="shared" si="93"/>
        <v>362.13078148747849</v>
      </c>
      <c r="N173" s="213">
        <f t="shared" si="94"/>
        <v>220.70917226619281</v>
      </c>
      <c r="O173" s="213">
        <f t="shared" si="95"/>
        <v>105.94040268777255</v>
      </c>
      <c r="P173" s="213">
        <f t="shared" si="96"/>
        <v>13.242550335971568</v>
      </c>
      <c r="Q173" s="213">
        <f t="shared" si="97"/>
        <v>26.485100671943137</v>
      </c>
      <c r="R173" s="213">
        <f t="shared" si="98"/>
        <v>1415.4079217430944</v>
      </c>
      <c r="S173" s="213">
        <f t="shared" si="99"/>
        <v>8828.3668906477124</v>
      </c>
      <c r="T173" s="260">
        <f t="shared" si="123"/>
        <v>8647.7812797610204</v>
      </c>
      <c r="U173" s="191">
        <f t="shared" si="100"/>
        <v>418.56461507804954</v>
      </c>
      <c r="V173" s="191">
        <f t="shared" si="101"/>
        <v>308.67596982157045</v>
      </c>
      <c r="W173" s="191">
        <f t="shared" si="102"/>
        <v>148.16446551435382</v>
      </c>
      <c r="X173" s="191">
        <f t="shared" si="103"/>
        <v>18.520558189294228</v>
      </c>
      <c r="Y173" s="191">
        <f t="shared" si="104"/>
        <v>37.041116378588455</v>
      </c>
      <c r="Z173" s="192">
        <f t="shared" si="105"/>
        <v>2685.4809374476631</v>
      </c>
      <c r="AA173" s="191">
        <f t="shared" si="106"/>
        <v>10204.164291622164</v>
      </c>
      <c r="AB173" s="280">
        <f t="shared" si="124"/>
        <v>10027.068207589386</v>
      </c>
      <c r="AC173" s="240">
        <f t="shared" si="107"/>
        <v>495.7456756512521</v>
      </c>
      <c r="AD173" s="240">
        <f t="shared" si="108"/>
        <v>365.59415608499415</v>
      </c>
      <c r="AE173" s="240">
        <f t="shared" si="109"/>
        <v>175.4851949207972</v>
      </c>
      <c r="AF173" s="240">
        <f t="shared" si="110"/>
        <v>21.93564936509965</v>
      </c>
      <c r="AG173" s="240">
        <f t="shared" si="111"/>
        <v>43.8712987301993</v>
      </c>
      <c r="AH173" s="240">
        <f t="shared" si="112"/>
        <v>4423.6892886284295</v>
      </c>
      <c r="AI173" s="232">
        <f t="shared" si="113"/>
        <v>12085.757225950221</v>
      </c>
      <c r="AJ173" s="283">
        <f t="shared" si="125"/>
        <v>11876.60853110141</v>
      </c>
      <c r="AK173" s="269">
        <f t="shared" si="114"/>
        <v>579.40944484207239</v>
      </c>
      <c r="AL173" s="269">
        <f t="shared" si="115"/>
        <v>427.29310091598262</v>
      </c>
      <c r="AM173" s="269">
        <f t="shared" si="116"/>
        <v>205.10068843967164</v>
      </c>
      <c r="AN173" s="269">
        <f t="shared" si="117"/>
        <v>25.637586054958955</v>
      </c>
      <c r="AO173" s="269">
        <f t="shared" si="118"/>
        <v>51.275172109917911</v>
      </c>
      <c r="AP173" s="269">
        <f t="shared" si="119"/>
        <v>6306.846169519903</v>
      </c>
      <c r="AQ173" s="269">
        <f t="shared" si="120"/>
        <v>14125.391765817607</v>
      </c>
      <c r="AR173" s="285">
        <f t="shared" si="126"/>
        <v>13880.448548082295</v>
      </c>
      <c r="AS173" s="273">
        <f t="shared" si="121"/>
        <v>5906.2222340378366</v>
      </c>
      <c r="AT173" s="108"/>
      <c r="AU173" s="108"/>
      <c r="AV173" s="108"/>
      <c r="AW173" s="108"/>
      <c r="AX173" s="108"/>
      <c r="AY173" s="108"/>
    </row>
    <row r="174" spans="1:51">
      <c r="A174" s="472">
        <v>3625</v>
      </c>
      <c r="B174" s="472" t="s">
        <v>941</v>
      </c>
      <c r="C174" s="472" t="s">
        <v>942</v>
      </c>
      <c r="D174" s="472">
        <v>1300</v>
      </c>
      <c r="E174" s="242">
        <f t="shared" si="86"/>
        <v>1585.3658536585365</v>
      </c>
      <c r="F174" s="222">
        <f t="shared" si="87"/>
        <v>70.416949760282449</v>
      </c>
      <c r="G174" s="222">
        <f t="shared" si="88"/>
        <v>42.917275994223687</v>
      </c>
      <c r="H174" s="222">
        <f t="shared" si="89"/>
        <v>20.60029247722737</v>
      </c>
      <c r="I174" s="222">
        <f t="shared" si="90"/>
        <v>2.5750365596534213</v>
      </c>
      <c r="J174" s="222">
        <f t="shared" si="91"/>
        <v>5.1500731193068425</v>
      </c>
      <c r="K174" s="222">
        <f t="shared" si="92"/>
        <v>1716.6910397689473</v>
      </c>
      <c r="L174" s="257">
        <f t="shared" si="122"/>
        <v>1681.5331690153532</v>
      </c>
      <c r="M174" s="212">
        <f t="shared" si="93"/>
        <v>85.207088481961478</v>
      </c>
      <c r="N174" s="213">
        <f t="shared" si="94"/>
        <v>51.931475951364909</v>
      </c>
      <c r="O174" s="213">
        <f t="shared" si="95"/>
        <v>24.927108456655155</v>
      </c>
      <c r="P174" s="213">
        <f t="shared" si="96"/>
        <v>3.1158885570818944</v>
      </c>
      <c r="Q174" s="213">
        <f t="shared" si="97"/>
        <v>6.2317771141637888</v>
      </c>
      <c r="R174" s="213">
        <f t="shared" si="98"/>
        <v>333.03655527610312</v>
      </c>
      <c r="S174" s="213">
        <f t="shared" si="99"/>
        <v>2077.2590380545962</v>
      </c>
      <c r="T174" s="260">
        <f t="shared" si="123"/>
        <v>2034.76838298742</v>
      </c>
      <c r="U174" s="191">
        <f t="shared" si="100"/>
        <v>98.485613528566347</v>
      </c>
      <c r="V174" s="191">
        <f t="shared" si="101"/>
        <v>72.629508501892587</v>
      </c>
      <c r="W174" s="191">
        <f t="shared" si="102"/>
        <v>34.862164080908443</v>
      </c>
      <c r="X174" s="191">
        <f t="shared" si="103"/>
        <v>4.3577705101135553</v>
      </c>
      <c r="Y174" s="191">
        <f t="shared" si="104"/>
        <v>8.7155410202271106</v>
      </c>
      <c r="Z174" s="192">
        <f t="shared" si="105"/>
        <v>631.87672396646553</v>
      </c>
      <c r="AA174" s="191">
        <f t="shared" si="106"/>
        <v>2400.9754876658708</v>
      </c>
      <c r="AB174" s="280">
        <f t="shared" si="124"/>
        <v>2359.3058962547038</v>
      </c>
      <c r="AC174" s="240">
        <f t="shared" si="107"/>
        <v>116.6458302060318</v>
      </c>
      <c r="AD174" s="240">
        <f t="shared" si="108"/>
        <v>86.021998677014608</v>
      </c>
      <c r="AE174" s="240">
        <f t="shared" si="109"/>
        <v>41.29055936496701</v>
      </c>
      <c r="AF174" s="240">
        <f t="shared" si="110"/>
        <v>5.1613199206208762</v>
      </c>
      <c r="AG174" s="240">
        <f t="shared" si="111"/>
        <v>10.322639841241752</v>
      </c>
      <c r="AH174" s="240">
        <f t="shared" si="112"/>
        <v>1040.8661839918768</v>
      </c>
      <c r="AI174" s="232">
        <f t="shared" si="113"/>
        <v>2843.7024356037887</v>
      </c>
      <c r="AJ174" s="283">
        <f t="shared" si="125"/>
        <v>2794.4910670626541</v>
      </c>
      <c r="AK174" s="269">
        <f t="shared" si="114"/>
        <v>136.3313873268454</v>
      </c>
      <c r="AL174" s="269">
        <f t="shared" si="115"/>
        <v>100.53937118498924</v>
      </c>
      <c r="AM174" s="269">
        <f t="shared" si="116"/>
        <v>48.258898168794836</v>
      </c>
      <c r="AN174" s="269">
        <f t="shared" si="117"/>
        <v>6.0323622710993545</v>
      </c>
      <c r="AO174" s="269">
        <f t="shared" si="118"/>
        <v>12.064724542198709</v>
      </c>
      <c r="AP174" s="269">
        <f t="shared" si="119"/>
        <v>1483.961118690441</v>
      </c>
      <c r="AQ174" s="269">
        <f t="shared" si="120"/>
        <v>3323.6155763632805</v>
      </c>
      <c r="AR174" s="285">
        <f t="shared" si="126"/>
        <v>3265.9819823868165</v>
      </c>
      <c r="AS174" s="273">
        <f t="shared" si="121"/>
        <v>1389.6968338969862</v>
      </c>
      <c r="AT174" s="108"/>
      <c r="AU174" s="108"/>
      <c r="AV174" s="108"/>
      <c r="AW174" s="108"/>
      <c r="AX174" s="108"/>
      <c r="AY174" s="108"/>
    </row>
    <row r="175" spans="1:51">
      <c r="A175" s="472">
        <v>8281</v>
      </c>
      <c r="B175" s="472" t="s">
        <v>768</v>
      </c>
      <c r="C175" s="472" t="s">
        <v>769</v>
      </c>
      <c r="D175" s="472">
        <v>5003</v>
      </c>
      <c r="E175" s="242">
        <f t="shared" si="86"/>
        <v>6101.2195121951218</v>
      </c>
      <c r="F175" s="222">
        <f t="shared" si="87"/>
        <v>270.99692280822546</v>
      </c>
      <c r="G175" s="222">
        <f t="shared" si="88"/>
        <v>165.16548599930854</v>
      </c>
      <c r="H175" s="222">
        <f t="shared" si="89"/>
        <v>79.279433279668098</v>
      </c>
      <c r="I175" s="222">
        <f t="shared" si="90"/>
        <v>9.9099291599585122</v>
      </c>
      <c r="J175" s="222">
        <f t="shared" si="91"/>
        <v>19.819858319917024</v>
      </c>
      <c r="K175" s="222">
        <f t="shared" si="92"/>
        <v>6606.6194399723418</v>
      </c>
      <c r="L175" s="257">
        <f t="shared" si="122"/>
        <v>6471.315726602932</v>
      </c>
      <c r="M175" s="212">
        <f t="shared" si="93"/>
        <v>327.91620282711796</v>
      </c>
      <c r="N175" s="213">
        <f t="shared" si="94"/>
        <v>199.8562878343682</v>
      </c>
      <c r="O175" s="213">
        <f t="shared" si="95"/>
        <v>95.931018160496734</v>
      </c>
      <c r="P175" s="213">
        <f t="shared" si="96"/>
        <v>11.991377270062092</v>
      </c>
      <c r="Q175" s="213">
        <f t="shared" si="97"/>
        <v>23.982754540124184</v>
      </c>
      <c r="R175" s="213">
        <f t="shared" si="98"/>
        <v>1281.6783738818031</v>
      </c>
      <c r="S175" s="213">
        <f t="shared" si="99"/>
        <v>7994.2515133747274</v>
      </c>
      <c r="T175" s="260">
        <f t="shared" si="123"/>
        <v>7830.7278616046642</v>
      </c>
      <c r="U175" s="191">
        <f t="shared" si="100"/>
        <v>379.01809575647496</v>
      </c>
      <c r="V175" s="191">
        <f t="shared" si="101"/>
        <v>279.51187002689892</v>
      </c>
      <c r="W175" s="191">
        <f t="shared" si="102"/>
        <v>134.16569761291149</v>
      </c>
      <c r="X175" s="191">
        <f t="shared" si="103"/>
        <v>16.770712201613936</v>
      </c>
      <c r="Y175" s="191">
        <f t="shared" si="104"/>
        <v>33.541424403227872</v>
      </c>
      <c r="Z175" s="192">
        <f t="shared" si="105"/>
        <v>2431.7532692340205</v>
      </c>
      <c r="AA175" s="191">
        <f t="shared" si="106"/>
        <v>9240.0618190710393</v>
      </c>
      <c r="AB175" s="280">
        <f t="shared" si="124"/>
        <v>9079.6979992017568</v>
      </c>
      <c r="AC175" s="240">
        <f t="shared" si="107"/>
        <v>448.90699116982859</v>
      </c>
      <c r="AD175" s="240">
        <f t="shared" si="108"/>
        <v>331.05235337008008</v>
      </c>
      <c r="AE175" s="240">
        <f t="shared" si="109"/>
        <v>158.90512961763844</v>
      </c>
      <c r="AF175" s="240">
        <f t="shared" si="110"/>
        <v>19.863141202204805</v>
      </c>
      <c r="AG175" s="240">
        <f t="shared" si="111"/>
        <v>39.726282404409609</v>
      </c>
      <c r="AH175" s="240">
        <f t="shared" si="112"/>
        <v>4005.7334757779686</v>
      </c>
      <c r="AI175" s="232">
        <f t="shared" si="113"/>
        <v>10943.879450250581</v>
      </c>
      <c r="AJ175" s="283">
        <f t="shared" si="125"/>
        <v>10754.491391164967</v>
      </c>
      <c r="AK175" s="269">
        <f t="shared" si="114"/>
        <v>524.6661006124674</v>
      </c>
      <c r="AL175" s="269">
        <f t="shared" si="115"/>
        <v>386.92190310653933</v>
      </c>
      <c r="AM175" s="269">
        <f t="shared" si="116"/>
        <v>185.7225134911389</v>
      </c>
      <c r="AN175" s="269">
        <f t="shared" si="117"/>
        <v>23.215314186392362</v>
      </c>
      <c r="AO175" s="269">
        <f t="shared" si="118"/>
        <v>46.430628372784724</v>
      </c>
      <c r="AP175" s="269">
        <f t="shared" si="119"/>
        <v>5710.9672898525205</v>
      </c>
      <c r="AQ175" s="269">
        <f t="shared" si="120"/>
        <v>12790.806714265764</v>
      </c>
      <c r="AR175" s="285">
        <f t="shared" si="126"/>
        <v>12569.006044524034</v>
      </c>
      <c r="AS175" s="273">
        <f t="shared" si="121"/>
        <v>5348.1948153743242</v>
      </c>
      <c r="AT175" s="108"/>
      <c r="AU175" s="108"/>
      <c r="AV175" s="108"/>
      <c r="AW175" s="108"/>
      <c r="AX175" s="108"/>
      <c r="AY175" s="108"/>
    </row>
    <row r="176" spans="1:51">
      <c r="A176" s="472">
        <v>9363</v>
      </c>
      <c r="B176" s="472" t="s">
        <v>562</v>
      </c>
      <c r="C176" s="472" t="s">
        <v>563</v>
      </c>
      <c r="D176" s="472">
        <v>18638.71</v>
      </c>
      <c r="E176" s="242">
        <f t="shared" si="86"/>
        <v>22730.134146341461</v>
      </c>
      <c r="F176" s="222">
        <f t="shared" si="87"/>
        <v>1009.6008505126723</v>
      </c>
      <c r="G176" s="222">
        <f t="shared" si="88"/>
        <v>615.32512403561304</v>
      </c>
      <c r="H176" s="222">
        <f t="shared" si="89"/>
        <v>295.35605953709421</v>
      </c>
      <c r="I176" s="222">
        <f t="shared" si="90"/>
        <v>36.919507442136776</v>
      </c>
      <c r="J176" s="222">
        <f t="shared" si="91"/>
        <v>73.839014884273553</v>
      </c>
      <c r="K176" s="222">
        <f t="shared" si="92"/>
        <v>24613.004961424518</v>
      </c>
      <c r="L176" s="257">
        <f t="shared" si="122"/>
        <v>24108.930071275499</v>
      </c>
      <c r="M176" s="212">
        <f t="shared" si="93"/>
        <v>1221.6540093535541</v>
      </c>
      <c r="N176" s="213">
        <f t="shared" si="94"/>
        <v>744.56593856112659</v>
      </c>
      <c r="O176" s="213">
        <f t="shared" si="95"/>
        <v>357.39165050934076</v>
      </c>
      <c r="P176" s="213">
        <f t="shared" si="96"/>
        <v>44.673956313667595</v>
      </c>
      <c r="Q176" s="213">
        <f t="shared" si="97"/>
        <v>89.347912627335191</v>
      </c>
      <c r="R176" s="213">
        <f t="shared" si="98"/>
        <v>4774.9013639925042</v>
      </c>
      <c r="S176" s="213">
        <f t="shared" si="99"/>
        <v>29782.637542445063</v>
      </c>
      <c r="T176" s="260">
        <f t="shared" si="123"/>
        <v>29173.429082824194</v>
      </c>
      <c r="U176" s="191">
        <f t="shared" si="100"/>
        <v>1412.0344536392499</v>
      </c>
      <c r="V176" s="191">
        <f t="shared" si="101"/>
        <v>1041.3233433917771</v>
      </c>
      <c r="W176" s="191">
        <f t="shared" si="102"/>
        <v>499.83520482805307</v>
      </c>
      <c r="X176" s="191">
        <f t="shared" si="103"/>
        <v>62.479400603506633</v>
      </c>
      <c r="Y176" s="191">
        <f t="shared" si="104"/>
        <v>124.95880120701327</v>
      </c>
      <c r="Z176" s="192">
        <f t="shared" si="105"/>
        <v>9059.5130875084615</v>
      </c>
      <c r="AA176" s="191">
        <f t="shared" si="106"/>
        <v>34423.912178240571</v>
      </c>
      <c r="AB176" s="280">
        <f t="shared" si="124"/>
        <v>33826.47569352424</v>
      </c>
      <c r="AC176" s="240">
        <f t="shared" si="107"/>
        <v>1672.406001476513</v>
      </c>
      <c r="AD176" s="240">
        <f t="shared" si="108"/>
        <v>1233.3377592009683</v>
      </c>
      <c r="AE176" s="240">
        <f t="shared" si="109"/>
        <v>592.00212441646477</v>
      </c>
      <c r="AF176" s="240">
        <f t="shared" si="110"/>
        <v>74.000265552058096</v>
      </c>
      <c r="AG176" s="240">
        <f t="shared" si="111"/>
        <v>148.00053110411619</v>
      </c>
      <c r="AH176" s="240">
        <f t="shared" si="112"/>
        <v>14923.386886331715</v>
      </c>
      <c r="AI176" s="232">
        <f t="shared" si="113"/>
        <v>40771.496171932835</v>
      </c>
      <c r="AJ176" s="283">
        <f t="shared" si="125"/>
        <v>40065.929689670273</v>
      </c>
      <c r="AK176" s="269">
        <f t="shared" si="114"/>
        <v>1954.6470709867283</v>
      </c>
      <c r="AL176" s="269">
        <f t="shared" si="115"/>
        <v>1441.4801408456699</v>
      </c>
      <c r="AM176" s="269">
        <f t="shared" si="116"/>
        <v>691.91046760592155</v>
      </c>
      <c r="AN176" s="269">
        <f t="shared" si="117"/>
        <v>86.488808450740194</v>
      </c>
      <c r="AO176" s="269">
        <f t="shared" si="118"/>
        <v>172.97761690148039</v>
      </c>
      <c r="AP176" s="269">
        <f t="shared" si="119"/>
        <v>21276.246878882088</v>
      </c>
      <c r="AQ176" s="269">
        <f t="shared" si="120"/>
        <v>47652.236061013878</v>
      </c>
      <c r="AR176" s="285">
        <f t="shared" si="126"/>
        <v>46825.916180717679</v>
      </c>
      <c r="AS176" s="273">
        <f t="shared" si="121"/>
        <v>19924.735596095456</v>
      </c>
      <c r="AT176" s="108"/>
      <c r="AU176" s="108"/>
      <c r="AV176" s="108"/>
      <c r="AW176" s="108"/>
      <c r="AX176" s="108"/>
      <c r="AY176" s="108"/>
    </row>
    <row r="177" spans="1:51">
      <c r="A177" s="472">
        <v>9381</v>
      </c>
      <c r="B177" s="472" t="s">
        <v>221</v>
      </c>
      <c r="C177" s="472" t="s">
        <v>222</v>
      </c>
      <c r="D177" s="472">
        <v>18052.16</v>
      </c>
      <c r="E177" s="242">
        <f t="shared" si="86"/>
        <v>22014.82926829268</v>
      </c>
      <c r="F177" s="222">
        <f t="shared" si="87"/>
        <v>977.82926444967723</v>
      </c>
      <c r="G177" s="222">
        <f t="shared" si="88"/>
        <v>595.96117923991153</v>
      </c>
      <c r="H177" s="222">
        <f t="shared" si="89"/>
        <v>286.0613660351575</v>
      </c>
      <c r="I177" s="222">
        <f t="shared" si="90"/>
        <v>35.757670754394688</v>
      </c>
      <c r="J177" s="222">
        <f t="shared" si="91"/>
        <v>71.515341508789376</v>
      </c>
      <c r="K177" s="222">
        <f t="shared" si="92"/>
        <v>23838.44716959646</v>
      </c>
      <c r="L177" s="257">
        <f t="shared" si="122"/>
        <v>23350.235240286303</v>
      </c>
      <c r="M177" s="212">
        <f t="shared" si="93"/>
        <v>1183.2092264696353</v>
      </c>
      <c r="N177" s="213">
        <f t="shared" si="94"/>
        <v>721.13485608476276</v>
      </c>
      <c r="O177" s="213">
        <f t="shared" si="95"/>
        <v>346.14473092068607</v>
      </c>
      <c r="P177" s="213">
        <f t="shared" si="96"/>
        <v>43.268091365085759</v>
      </c>
      <c r="Q177" s="213">
        <f t="shared" si="97"/>
        <v>86.536182730171518</v>
      </c>
      <c r="R177" s="213">
        <f t="shared" si="98"/>
        <v>4624.637832071583</v>
      </c>
      <c r="S177" s="213">
        <f t="shared" si="99"/>
        <v>28845.394243390507</v>
      </c>
      <c r="T177" s="260">
        <f t="shared" si="123"/>
        <v>28255.357240484758</v>
      </c>
      <c r="U177" s="191">
        <f t="shared" si="100"/>
        <v>1367.5985023968033</v>
      </c>
      <c r="V177" s="191">
        <f t="shared" si="101"/>
        <v>1008.5534678442501</v>
      </c>
      <c r="W177" s="191">
        <f t="shared" si="102"/>
        <v>484.10566456524009</v>
      </c>
      <c r="X177" s="191">
        <f t="shared" si="103"/>
        <v>60.513208070655011</v>
      </c>
      <c r="Y177" s="191">
        <f t="shared" si="104"/>
        <v>121.02641614131002</v>
      </c>
      <c r="Z177" s="192">
        <f t="shared" si="105"/>
        <v>8774.4151702449763</v>
      </c>
      <c r="AA177" s="191">
        <f t="shared" si="106"/>
        <v>33340.61050724794</v>
      </c>
      <c r="AB177" s="280">
        <f t="shared" si="124"/>
        <v>32761.97502164101</v>
      </c>
      <c r="AC177" s="240">
        <f t="shared" si="107"/>
        <v>1619.7763001631683</v>
      </c>
      <c r="AD177" s="240">
        <f t="shared" si="108"/>
        <v>1194.5252951055813</v>
      </c>
      <c r="AE177" s="240">
        <f t="shared" si="109"/>
        <v>573.37214165067905</v>
      </c>
      <c r="AF177" s="240">
        <f t="shared" si="110"/>
        <v>71.671517706334882</v>
      </c>
      <c r="AG177" s="240">
        <f t="shared" si="111"/>
        <v>143.34303541266976</v>
      </c>
      <c r="AH177" s="240">
        <f t="shared" si="112"/>
        <v>14453.756070777536</v>
      </c>
      <c r="AI177" s="232">
        <f t="shared" si="113"/>
        <v>39488.439507622526</v>
      </c>
      <c r="AJ177" s="283">
        <f t="shared" si="125"/>
        <v>38805.076816296729</v>
      </c>
      <c r="AK177" s="269">
        <f t="shared" si="114"/>
        <v>1893.1353977278347</v>
      </c>
      <c r="AL177" s="269">
        <f t="shared" si="115"/>
        <v>1396.1175499467809</v>
      </c>
      <c r="AM177" s="269">
        <f t="shared" si="116"/>
        <v>670.13642397445483</v>
      </c>
      <c r="AN177" s="269">
        <f t="shared" si="117"/>
        <v>83.767052996806854</v>
      </c>
      <c r="AO177" s="269">
        <f t="shared" si="118"/>
        <v>167.53410599361371</v>
      </c>
      <c r="AP177" s="269">
        <f t="shared" si="119"/>
        <v>20606.695037214486</v>
      </c>
      <c r="AQ177" s="269">
        <f t="shared" si="120"/>
        <v>46152.646279232424</v>
      </c>
      <c r="AR177" s="285">
        <f t="shared" si="126"/>
        <v>45352.330233203073</v>
      </c>
      <c r="AS177" s="273">
        <f t="shared" si="121"/>
        <v>19297.715074616779</v>
      </c>
      <c r="AT177" s="108"/>
      <c r="AU177" s="108"/>
      <c r="AV177" s="108"/>
      <c r="AW177" s="108"/>
      <c r="AX177" s="108"/>
      <c r="AY177" s="108"/>
    </row>
    <row r="178" spans="1:51">
      <c r="A178" s="472">
        <v>3760</v>
      </c>
      <c r="B178" s="472" t="s">
        <v>740</v>
      </c>
      <c r="C178" s="472" t="s">
        <v>741</v>
      </c>
      <c r="D178" s="472">
        <v>1950</v>
      </c>
      <c r="E178" s="242">
        <f t="shared" si="86"/>
        <v>2378.0487804878048</v>
      </c>
      <c r="F178" s="222">
        <f t="shared" si="87"/>
        <v>105.62542464042369</v>
      </c>
      <c r="G178" s="222">
        <f t="shared" si="88"/>
        <v>64.375913991335537</v>
      </c>
      <c r="H178" s="222">
        <f t="shared" si="89"/>
        <v>30.900438715841055</v>
      </c>
      <c r="I178" s="222">
        <f t="shared" si="90"/>
        <v>3.8625548394801319</v>
      </c>
      <c r="J178" s="222">
        <f t="shared" si="91"/>
        <v>7.7251096789602638</v>
      </c>
      <c r="K178" s="222">
        <f t="shared" si="92"/>
        <v>2575.0365596534211</v>
      </c>
      <c r="L178" s="257">
        <f t="shared" si="122"/>
        <v>2522.2997535230297</v>
      </c>
      <c r="M178" s="212">
        <f t="shared" si="93"/>
        <v>127.81063272294222</v>
      </c>
      <c r="N178" s="213">
        <f t="shared" si="94"/>
        <v>77.89721392704736</v>
      </c>
      <c r="O178" s="213">
        <f t="shared" si="95"/>
        <v>37.390662684982729</v>
      </c>
      <c r="P178" s="213">
        <f t="shared" si="96"/>
        <v>4.6738328356228411</v>
      </c>
      <c r="Q178" s="213">
        <f t="shared" si="97"/>
        <v>9.3476656712456823</v>
      </c>
      <c r="R178" s="213">
        <f t="shared" si="98"/>
        <v>499.5548329141547</v>
      </c>
      <c r="S178" s="213">
        <f t="shared" si="99"/>
        <v>3115.8885570818943</v>
      </c>
      <c r="T178" s="260">
        <f t="shared" si="123"/>
        <v>3052.1525744811302</v>
      </c>
      <c r="U178" s="191">
        <f t="shared" si="100"/>
        <v>147.72842029284953</v>
      </c>
      <c r="V178" s="191">
        <f t="shared" si="101"/>
        <v>108.94426275283888</v>
      </c>
      <c r="W178" s="191">
        <f t="shared" si="102"/>
        <v>52.293246121362664</v>
      </c>
      <c r="X178" s="191">
        <f t="shared" si="103"/>
        <v>6.536655765170333</v>
      </c>
      <c r="Y178" s="191">
        <f t="shared" si="104"/>
        <v>13.073311530340666</v>
      </c>
      <c r="Z178" s="192">
        <f t="shared" si="105"/>
        <v>947.8150859496983</v>
      </c>
      <c r="AA178" s="191">
        <f t="shared" si="106"/>
        <v>3601.4632314988062</v>
      </c>
      <c r="AB178" s="280">
        <f t="shared" si="124"/>
        <v>3538.9588443820558</v>
      </c>
      <c r="AC178" s="240">
        <f t="shared" si="107"/>
        <v>174.9687453090477</v>
      </c>
      <c r="AD178" s="240">
        <f t="shared" si="108"/>
        <v>129.03299801552191</v>
      </c>
      <c r="AE178" s="240">
        <f t="shared" si="109"/>
        <v>61.935839047450514</v>
      </c>
      <c r="AF178" s="240">
        <f t="shared" si="110"/>
        <v>7.7419798809313143</v>
      </c>
      <c r="AG178" s="240">
        <f t="shared" si="111"/>
        <v>15.483959761862629</v>
      </c>
      <c r="AH178" s="240">
        <f t="shared" si="112"/>
        <v>1561.299275987815</v>
      </c>
      <c r="AI178" s="232">
        <f t="shared" si="113"/>
        <v>4265.5536534056828</v>
      </c>
      <c r="AJ178" s="283">
        <f t="shared" si="125"/>
        <v>4191.7366005939803</v>
      </c>
      <c r="AK178" s="269">
        <f t="shared" si="114"/>
        <v>204.49708099026813</v>
      </c>
      <c r="AL178" s="269">
        <f t="shared" si="115"/>
        <v>150.80905677748387</v>
      </c>
      <c r="AM178" s="269">
        <f t="shared" si="116"/>
        <v>72.388347253192251</v>
      </c>
      <c r="AN178" s="269">
        <f t="shared" si="117"/>
        <v>9.0485434066490313</v>
      </c>
      <c r="AO178" s="269">
        <f t="shared" si="118"/>
        <v>18.097086813298063</v>
      </c>
      <c r="AP178" s="269">
        <f t="shared" si="119"/>
        <v>2225.9416780356619</v>
      </c>
      <c r="AQ178" s="269">
        <f t="shared" si="120"/>
        <v>4985.4233645449212</v>
      </c>
      <c r="AR178" s="285">
        <f t="shared" si="126"/>
        <v>4898.9729735802248</v>
      </c>
      <c r="AS178" s="273">
        <f t="shared" si="121"/>
        <v>2084.5452508454791</v>
      </c>
      <c r="AT178" s="108"/>
      <c r="AU178" s="108"/>
      <c r="AV178" s="108"/>
      <c r="AW178" s="108"/>
      <c r="AX178" s="108"/>
      <c r="AY178" s="108"/>
    </row>
    <row r="179" spans="1:51">
      <c r="A179" s="472">
        <v>9624</v>
      </c>
      <c r="B179" s="472" t="s">
        <v>460</v>
      </c>
      <c r="C179" s="472" t="s">
        <v>461</v>
      </c>
      <c r="D179" s="472">
        <v>1949.35</v>
      </c>
      <c r="E179" s="242">
        <f t="shared" si="86"/>
        <v>2377.2560975609754</v>
      </c>
      <c r="F179" s="222">
        <f t="shared" si="87"/>
        <v>105.59021616554354</v>
      </c>
      <c r="G179" s="222">
        <f t="shared" si="88"/>
        <v>64.354455353338423</v>
      </c>
      <c r="H179" s="222">
        <f t="shared" si="89"/>
        <v>30.890138569602438</v>
      </c>
      <c r="I179" s="222">
        <f t="shared" si="90"/>
        <v>3.8612673212003048</v>
      </c>
      <c r="J179" s="222">
        <f t="shared" si="91"/>
        <v>7.7225346424006096</v>
      </c>
      <c r="K179" s="222">
        <f t="shared" si="92"/>
        <v>2574.1782141335366</v>
      </c>
      <c r="L179" s="257">
        <f t="shared" si="122"/>
        <v>2521.4589869385218</v>
      </c>
      <c r="M179" s="212">
        <f t="shared" si="93"/>
        <v>127.76802917870124</v>
      </c>
      <c r="N179" s="213">
        <f t="shared" si="94"/>
        <v>77.871248189071679</v>
      </c>
      <c r="O179" s="213">
        <f t="shared" si="95"/>
        <v>37.378199130754403</v>
      </c>
      <c r="P179" s="213">
        <f t="shared" si="96"/>
        <v>4.6722748913443004</v>
      </c>
      <c r="Q179" s="213">
        <f t="shared" si="97"/>
        <v>9.3445497826886008</v>
      </c>
      <c r="R179" s="213">
        <f t="shared" si="98"/>
        <v>499.38831463651661</v>
      </c>
      <c r="S179" s="213">
        <f t="shared" si="99"/>
        <v>3114.8499275628669</v>
      </c>
      <c r="T179" s="260">
        <f t="shared" si="123"/>
        <v>3051.1351902896363</v>
      </c>
      <c r="U179" s="191">
        <f t="shared" si="100"/>
        <v>147.67917748608525</v>
      </c>
      <c r="V179" s="191">
        <f t="shared" si="101"/>
        <v>108.90794799858793</v>
      </c>
      <c r="W179" s="191">
        <f t="shared" si="102"/>
        <v>52.275815039322211</v>
      </c>
      <c r="X179" s="191">
        <f t="shared" si="103"/>
        <v>6.5344768799152764</v>
      </c>
      <c r="Y179" s="191">
        <f t="shared" si="104"/>
        <v>13.068953759830553</v>
      </c>
      <c r="Z179" s="192">
        <f t="shared" si="105"/>
        <v>947.49914758771502</v>
      </c>
      <c r="AA179" s="191">
        <f t="shared" si="106"/>
        <v>3600.2627437549731</v>
      </c>
      <c r="AB179" s="280">
        <f t="shared" si="124"/>
        <v>3537.7791914339286</v>
      </c>
      <c r="AC179" s="240">
        <f t="shared" si="107"/>
        <v>174.91042239394469</v>
      </c>
      <c r="AD179" s="240">
        <f t="shared" si="108"/>
        <v>128.98998701618339</v>
      </c>
      <c r="AE179" s="240">
        <f t="shared" si="109"/>
        <v>61.915193767768024</v>
      </c>
      <c r="AF179" s="240">
        <f t="shared" si="110"/>
        <v>7.739399220971003</v>
      </c>
      <c r="AG179" s="240">
        <f t="shared" si="111"/>
        <v>15.478798441942006</v>
      </c>
      <c r="AH179" s="240">
        <f t="shared" si="112"/>
        <v>1560.778842895819</v>
      </c>
      <c r="AI179" s="232">
        <f t="shared" si="113"/>
        <v>4264.1318021878806</v>
      </c>
      <c r="AJ179" s="283">
        <f t="shared" si="125"/>
        <v>4190.3393550604487</v>
      </c>
      <c r="AK179" s="269">
        <f t="shared" si="114"/>
        <v>204.42891529660469</v>
      </c>
      <c r="AL179" s="269">
        <f t="shared" si="115"/>
        <v>150.75878709189135</v>
      </c>
      <c r="AM179" s="269">
        <f t="shared" si="116"/>
        <v>72.364217804107852</v>
      </c>
      <c r="AN179" s="269">
        <f t="shared" si="117"/>
        <v>9.0455272255134815</v>
      </c>
      <c r="AO179" s="269">
        <f t="shared" si="118"/>
        <v>18.091054451026963</v>
      </c>
      <c r="AP179" s="269">
        <f t="shared" si="119"/>
        <v>2225.1996974763165</v>
      </c>
      <c r="AQ179" s="269">
        <f t="shared" si="120"/>
        <v>4983.7615567567391</v>
      </c>
      <c r="AR179" s="285">
        <f t="shared" si="126"/>
        <v>4897.3399825890319</v>
      </c>
      <c r="AS179" s="273">
        <f t="shared" si="121"/>
        <v>2083.8504024285303</v>
      </c>
      <c r="AT179" s="108"/>
      <c r="AU179" s="108"/>
      <c r="AV179" s="108"/>
      <c r="AW179" s="108"/>
      <c r="AX179" s="108"/>
      <c r="AY179" s="108"/>
    </row>
    <row r="180" spans="1:51">
      <c r="A180" s="472">
        <v>3776</v>
      </c>
      <c r="B180" s="472" t="s">
        <v>698</v>
      </c>
      <c r="C180" s="472" t="s">
        <v>699</v>
      </c>
      <c r="D180" s="472">
        <v>4030</v>
      </c>
      <c r="E180" s="242">
        <f t="shared" si="86"/>
        <v>4914.6341463414628</v>
      </c>
      <c r="F180" s="222">
        <f t="shared" si="87"/>
        <v>218.29254425687557</v>
      </c>
      <c r="G180" s="222">
        <f t="shared" si="88"/>
        <v>133.0435555820934</v>
      </c>
      <c r="H180" s="222">
        <f t="shared" si="89"/>
        <v>63.860906679404835</v>
      </c>
      <c r="I180" s="222">
        <f t="shared" si="90"/>
        <v>7.9826133349256043</v>
      </c>
      <c r="J180" s="222">
        <f t="shared" si="91"/>
        <v>15.965226669851209</v>
      </c>
      <c r="K180" s="222">
        <f t="shared" si="92"/>
        <v>5321.7422232837362</v>
      </c>
      <c r="L180" s="257">
        <f t="shared" si="122"/>
        <v>5212.7528239475942</v>
      </c>
      <c r="M180" s="212">
        <f t="shared" si="93"/>
        <v>264.14197429408057</v>
      </c>
      <c r="N180" s="213">
        <f t="shared" si="94"/>
        <v>160.9875754492312</v>
      </c>
      <c r="O180" s="213">
        <f t="shared" si="95"/>
        <v>77.274036215630971</v>
      </c>
      <c r="P180" s="213">
        <f t="shared" si="96"/>
        <v>9.6592545269538714</v>
      </c>
      <c r="Q180" s="213">
        <f t="shared" si="97"/>
        <v>19.318509053907743</v>
      </c>
      <c r="R180" s="213">
        <f t="shared" si="98"/>
        <v>1032.4133213559196</v>
      </c>
      <c r="S180" s="213">
        <f t="shared" si="99"/>
        <v>6439.5030179692476</v>
      </c>
      <c r="T180" s="260">
        <f t="shared" si="123"/>
        <v>6307.7819872610016</v>
      </c>
      <c r="U180" s="191">
        <f t="shared" si="100"/>
        <v>305.30540193855569</v>
      </c>
      <c r="V180" s="191">
        <f t="shared" si="101"/>
        <v>225.151476355867</v>
      </c>
      <c r="W180" s="191">
        <f t="shared" si="102"/>
        <v>108.07270865081617</v>
      </c>
      <c r="X180" s="191">
        <f t="shared" si="103"/>
        <v>13.509088581352021</v>
      </c>
      <c r="Y180" s="191">
        <f t="shared" si="104"/>
        <v>27.018177162704042</v>
      </c>
      <c r="Z180" s="192">
        <f t="shared" si="105"/>
        <v>1958.8178442960429</v>
      </c>
      <c r="AA180" s="191">
        <f t="shared" si="106"/>
        <v>7443.0240117641988</v>
      </c>
      <c r="AB180" s="280">
        <f t="shared" si="124"/>
        <v>7313.8482783895815</v>
      </c>
      <c r="AC180" s="240">
        <f t="shared" si="107"/>
        <v>361.60207363869858</v>
      </c>
      <c r="AD180" s="240">
        <f t="shared" si="108"/>
        <v>266.6681958987453</v>
      </c>
      <c r="AE180" s="240">
        <f t="shared" si="109"/>
        <v>128.00073403139774</v>
      </c>
      <c r="AF180" s="240">
        <f t="shared" si="110"/>
        <v>16.000091753924718</v>
      </c>
      <c r="AG180" s="240">
        <f t="shared" si="111"/>
        <v>32.000183507849435</v>
      </c>
      <c r="AH180" s="240">
        <f t="shared" si="112"/>
        <v>3226.6851703748175</v>
      </c>
      <c r="AI180" s="232">
        <f t="shared" si="113"/>
        <v>8815.4775503717447</v>
      </c>
      <c r="AJ180" s="283">
        <f t="shared" si="125"/>
        <v>8662.9223078942268</v>
      </c>
      <c r="AK180" s="269">
        <f t="shared" si="114"/>
        <v>422.62730071322073</v>
      </c>
      <c r="AL180" s="269">
        <f t="shared" si="115"/>
        <v>311.67205067346657</v>
      </c>
      <c r="AM180" s="269">
        <f t="shared" si="116"/>
        <v>149.60258432326398</v>
      </c>
      <c r="AN180" s="269">
        <f t="shared" si="117"/>
        <v>18.700323040407998</v>
      </c>
      <c r="AO180" s="269">
        <f t="shared" si="118"/>
        <v>37.400646080815996</v>
      </c>
      <c r="AP180" s="269">
        <f t="shared" si="119"/>
        <v>4600.2794679403669</v>
      </c>
      <c r="AQ180" s="269">
        <f t="shared" si="120"/>
        <v>10303.208286726169</v>
      </c>
      <c r="AR180" s="285">
        <f t="shared" si="126"/>
        <v>10124.54414539913</v>
      </c>
      <c r="AS180" s="273">
        <f t="shared" si="121"/>
        <v>4308.0601850806561</v>
      </c>
      <c r="AT180" s="108"/>
      <c r="AU180" s="108"/>
      <c r="AV180" s="108"/>
      <c r="AW180" s="108"/>
      <c r="AX180" s="108"/>
      <c r="AY180" s="108"/>
    </row>
    <row r="181" spans="1:51">
      <c r="A181" s="472">
        <v>4492</v>
      </c>
      <c r="B181" s="472" t="s">
        <v>592</v>
      </c>
      <c r="C181" s="472" t="s">
        <v>593</v>
      </c>
      <c r="D181" s="472">
        <v>16055.01</v>
      </c>
      <c r="E181" s="242">
        <f t="shared" si="86"/>
        <v>19579.280487804877</v>
      </c>
      <c r="F181" s="222">
        <f t="shared" si="87"/>
        <v>869.64987120833257</v>
      </c>
      <c r="G181" s="222">
        <f t="shared" si="88"/>
        <v>530.02868866155484</v>
      </c>
      <c r="H181" s="222">
        <f t="shared" si="89"/>
        <v>254.41377055754629</v>
      </c>
      <c r="I181" s="222">
        <f t="shared" si="90"/>
        <v>31.801721319693286</v>
      </c>
      <c r="J181" s="222">
        <f t="shared" si="91"/>
        <v>63.603442639386571</v>
      </c>
      <c r="K181" s="222">
        <f t="shared" si="92"/>
        <v>21201.147546462191</v>
      </c>
      <c r="L181" s="257">
        <f t="shared" si="122"/>
        <v>20766.947572210142</v>
      </c>
      <c r="M181" s="212">
        <f t="shared" si="93"/>
        <v>1052.3081981913665</v>
      </c>
      <c r="N181" s="213">
        <f t="shared" si="94"/>
        <v>641.35412747224859</v>
      </c>
      <c r="O181" s="213">
        <f t="shared" si="95"/>
        <v>307.84998118667932</v>
      </c>
      <c r="P181" s="213">
        <f t="shared" si="96"/>
        <v>38.481247648334914</v>
      </c>
      <c r="Q181" s="213">
        <f t="shared" si="97"/>
        <v>76.962495296669829</v>
      </c>
      <c r="R181" s="213">
        <f t="shared" si="98"/>
        <v>4113.0040194795301</v>
      </c>
      <c r="S181" s="213">
        <f t="shared" si="99"/>
        <v>25654.165098889942</v>
      </c>
      <c r="T181" s="260">
        <f t="shared" si="123"/>
        <v>25129.405181959122</v>
      </c>
      <c r="U181" s="191">
        <f t="shared" si="100"/>
        <v>1216.2980846594369</v>
      </c>
      <c r="V181" s="191">
        <f t="shared" si="101"/>
        <v>896.97498868690036</v>
      </c>
      <c r="W181" s="191">
        <f t="shared" si="102"/>
        <v>430.54799456971222</v>
      </c>
      <c r="X181" s="191">
        <f t="shared" si="103"/>
        <v>53.818499321214027</v>
      </c>
      <c r="Y181" s="191">
        <f t="shared" si="104"/>
        <v>107.63699864242805</v>
      </c>
      <c r="Z181" s="192">
        <f t="shared" si="105"/>
        <v>7803.682401576033</v>
      </c>
      <c r="AA181" s="191">
        <f t="shared" si="106"/>
        <v>29652.065741715716</v>
      </c>
      <c r="AB181" s="280">
        <f t="shared" si="124"/>
        <v>29137.44596725249</v>
      </c>
      <c r="AC181" s="240">
        <f t="shared" si="107"/>
        <v>1440.5769003201099</v>
      </c>
      <c r="AD181" s="240">
        <f t="shared" si="108"/>
        <v>1062.3723453688124</v>
      </c>
      <c r="AE181" s="240">
        <f t="shared" si="109"/>
        <v>509.93872577703002</v>
      </c>
      <c r="AF181" s="240">
        <f t="shared" si="110"/>
        <v>63.742340722128752</v>
      </c>
      <c r="AG181" s="240">
        <f t="shared" si="111"/>
        <v>127.4846814442575</v>
      </c>
      <c r="AH181" s="240">
        <f t="shared" si="112"/>
        <v>12854.705378962632</v>
      </c>
      <c r="AI181" s="232">
        <f t="shared" si="113"/>
        <v>35119.74695434091</v>
      </c>
      <c r="AJ181" s="283">
        <f t="shared" si="125"/>
        <v>34511.986174308906</v>
      </c>
      <c r="AK181" s="269">
        <f t="shared" si="114"/>
        <v>1683.6936821895204</v>
      </c>
      <c r="AL181" s="269">
        <f t="shared" si="115"/>
        <v>1241.6620075143956</v>
      </c>
      <c r="AM181" s="269">
        <f t="shared" si="116"/>
        <v>595.99776360690987</v>
      </c>
      <c r="AN181" s="269">
        <f t="shared" si="117"/>
        <v>74.499720450863734</v>
      </c>
      <c r="AO181" s="269">
        <f t="shared" si="118"/>
        <v>148.99944090172747</v>
      </c>
      <c r="AP181" s="269">
        <f t="shared" si="119"/>
        <v>18326.931230912476</v>
      </c>
      <c r="AQ181" s="269">
        <f t="shared" si="120"/>
        <v>41046.677934360181</v>
      </c>
      <c r="AR181" s="285">
        <f t="shared" si="126"/>
        <v>40334.902605415511</v>
      </c>
      <c r="AS181" s="273">
        <f t="shared" si="121"/>
        <v>17162.766588603423</v>
      </c>
      <c r="AT181" s="108"/>
      <c r="AU181" s="108"/>
      <c r="AV181" s="108"/>
      <c r="AW181" s="108"/>
      <c r="AX181" s="108"/>
      <c r="AY181" s="108"/>
    </row>
    <row r="182" spans="1:51">
      <c r="A182" s="472">
        <v>2757</v>
      </c>
      <c r="B182" s="472" t="s">
        <v>718</v>
      </c>
      <c r="C182" s="472" t="s">
        <v>719</v>
      </c>
      <c r="D182" s="472">
        <v>3250</v>
      </c>
      <c r="E182" s="242">
        <f t="shared" si="86"/>
        <v>3963.4146341463411</v>
      </c>
      <c r="F182" s="222">
        <f t="shared" si="87"/>
        <v>176.04237440070614</v>
      </c>
      <c r="G182" s="222">
        <f t="shared" si="88"/>
        <v>107.29318998555921</v>
      </c>
      <c r="H182" s="222">
        <f t="shared" si="89"/>
        <v>51.500731193068418</v>
      </c>
      <c r="I182" s="222">
        <f t="shared" si="90"/>
        <v>6.4375913991335523</v>
      </c>
      <c r="J182" s="222">
        <f t="shared" si="91"/>
        <v>12.875182798267105</v>
      </c>
      <c r="K182" s="222">
        <f t="shared" si="92"/>
        <v>4291.7275994223683</v>
      </c>
      <c r="L182" s="257">
        <f t="shared" si="122"/>
        <v>4203.8329225383832</v>
      </c>
      <c r="M182" s="212">
        <f t="shared" si="93"/>
        <v>213.01772120490369</v>
      </c>
      <c r="N182" s="213">
        <f t="shared" si="94"/>
        <v>129.82868987841226</v>
      </c>
      <c r="O182" s="213">
        <f t="shared" si="95"/>
        <v>62.317771141637884</v>
      </c>
      <c r="P182" s="213">
        <f t="shared" si="96"/>
        <v>7.7897213927047355</v>
      </c>
      <c r="Q182" s="213">
        <f t="shared" si="97"/>
        <v>15.579442785409471</v>
      </c>
      <c r="R182" s="213">
        <f t="shared" si="98"/>
        <v>832.5913881902577</v>
      </c>
      <c r="S182" s="213">
        <f t="shared" si="99"/>
        <v>5193.1475951364901</v>
      </c>
      <c r="T182" s="260">
        <f t="shared" si="123"/>
        <v>5086.9209574685501</v>
      </c>
      <c r="U182" s="191">
        <f t="shared" si="100"/>
        <v>246.21403382141585</v>
      </c>
      <c r="V182" s="191">
        <f t="shared" si="101"/>
        <v>181.57377125473147</v>
      </c>
      <c r="W182" s="191">
        <f t="shared" si="102"/>
        <v>87.155410202271099</v>
      </c>
      <c r="X182" s="191">
        <f t="shared" si="103"/>
        <v>10.894426275283887</v>
      </c>
      <c r="Y182" s="191">
        <f t="shared" si="104"/>
        <v>21.788852550567775</v>
      </c>
      <c r="Z182" s="192">
        <f t="shared" si="105"/>
        <v>1579.6918099161637</v>
      </c>
      <c r="AA182" s="191">
        <f t="shared" si="106"/>
        <v>6002.4387191646765</v>
      </c>
      <c r="AB182" s="280">
        <f t="shared" si="124"/>
        <v>5898.2647406367596</v>
      </c>
      <c r="AC182" s="240">
        <f t="shared" si="107"/>
        <v>291.61457551507948</v>
      </c>
      <c r="AD182" s="240">
        <f t="shared" si="108"/>
        <v>215.05499669253649</v>
      </c>
      <c r="AE182" s="240">
        <f t="shared" si="109"/>
        <v>103.22639841241752</v>
      </c>
      <c r="AF182" s="240">
        <f t="shared" si="110"/>
        <v>12.90329980155219</v>
      </c>
      <c r="AG182" s="240">
        <f t="shared" si="111"/>
        <v>25.806599603104381</v>
      </c>
      <c r="AH182" s="240">
        <f t="shared" si="112"/>
        <v>2602.1654599796916</v>
      </c>
      <c r="AI182" s="232">
        <f t="shared" si="113"/>
        <v>7109.256089009471</v>
      </c>
      <c r="AJ182" s="283">
        <f t="shared" si="125"/>
        <v>6986.2276676566344</v>
      </c>
      <c r="AK182" s="269">
        <f t="shared" si="114"/>
        <v>340.8284683171135</v>
      </c>
      <c r="AL182" s="269">
        <f t="shared" si="115"/>
        <v>251.3484279624731</v>
      </c>
      <c r="AM182" s="269">
        <f t="shared" si="116"/>
        <v>120.64724542198709</v>
      </c>
      <c r="AN182" s="269">
        <f t="shared" si="117"/>
        <v>15.080905677748387</v>
      </c>
      <c r="AO182" s="269">
        <f t="shared" si="118"/>
        <v>30.161811355496774</v>
      </c>
      <c r="AP182" s="269">
        <f t="shared" si="119"/>
        <v>3709.9027967261031</v>
      </c>
      <c r="AQ182" s="269">
        <f t="shared" si="120"/>
        <v>8309.0389409082018</v>
      </c>
      <c r="AR182" s="285">
        <f t="shared" si="126"/>
        <v>8164.9549559670413</v>
      </c>
      <c r="AS182" s="273">
        <f t="shared" si="121"/>
        <v>3474.2420847424655</v>
      </c>
      <c r="AT182" s="108"/>
      <c r="AU182" s="108"/>
      <c r="AV182" s="108"/>
      <c r="AW182" s="108"/>
      <c r="AX182" s="108"/>
      <c r="AY182" s="108"/>
    </row>
    <row r="183" spans="1:51">
      <c r="A183" s="472">
        <v>3673</v>
      </c>
      <c r="B183" s="472" t="s">
        <v>720</v>
      </c>
      <c r="C183" s="472" t="s">
        <v>721</v>
      </c>
      <c r="D183" s="472">
        <v>3250</v>
      </c>
      <c r="E183" s="242">
        <f t="shared" si="86"/>
        <v>3963.4146341463411</v>
      </c>
      <c r="F183" s="222">
        <f t="shared" si="87"/>
        <v>176.04237440070614</v>
      </c>
      <c r="G183" s="222">
        <f t="shared" si="88"/>
        <v>107.29318998555921</v>
      </c>
      <c r="H183" s="222">
        <f t="shared" si="89"/>
        <v>51.500731193068418</v>
      </c>
      <c r="I183" s="222">
        <f t="shared" si="90"/>
        <v>6.4375913991335523</v>
      </c>
      <c r="J183" s="222">
        <f t="shared" si="91"/>
        <v>12.875182798267105</v>
      </c>
      <c r="K183" s="222">
        <f t="shared" si="92"/>
        <v>4291.7275994223683</v>
      </c>
      <c r="L183" s="257">
        <f t="shared" si="122"/>
        <v>4203.8329225383832</v>
      </c>
      <c r="M183" s="212">
        <f t="shared" si="93"/>
        <v>213.01772120490369</v>
      </c>
      <c r="N183" s="213">
        <f t="shared" si="94"/>
        <v>129.82868987841226</v>
      </c>
      <c r="O183" s="213">
        <f t="shared" si="95"/>
        <v>62.317771141637884</v>
      </c>
      <c r="P183" s="213">
        <f t="shared" si="96"/>
        <v>7.7897213927047355</v>
      </c>
      <c r="Q183" s="213">
        <f t="shared" si="97"/>
        <v>15.579442785409471</v>
      </c>
      <c r="R183" s="213">
        <f t="shared" si="98"/>
        <v>832.5913881902577</v>
      </c>
      <c r="S183" s="213">
        <f t="shared" si="99"/>
        <v>5193.1475951364901</v>
      </c>
      <c r="T183" s="260">
        <f t="shared" si="123"/>
        <v>5086.9209574685501</v>
      </c>
      <c r="U183" s="191">
        <f t="shared" si="100"/>
        <v>246.21403382141585</v>
      </c>
      <c r="V183" s="191">
        <f t="shared" si="101"/>
        <v>181.57377125473147</v>
      </c>
      <c r="W183" s="191">
        <f t="shared" si="102"/>
        <v>87.155410202271099</v>
      </c>
      <c r="X183" s="191">
        <f t="shared" si="103"/>
        <v>10.894426275283887</v>
      </c>
      <c r="Y183" s="191">
        <f t="shared" si="104"/>
        <v>21.788852550567775</v>
      </c>
      <c r="Z183" s="192">
        <f t="shared" si="105"/>
        <v>1579.6918099161637</v>
      </c>
      <c r="AA183" s="191">
        <f t="shared" si="106"/>
        <v>6002.4387191646765</v>
      </c>
      <c r="AB183" s="280">
        <f t="shared" si="124"/>
        <v>5898.2647406367596</v>
      </c>
      <c r="AC183" s="240">
        <f t="shared" si="107"/>
        <v>291.61457551507948</v>
      </c>
      <c r="AD183" s="240">
        <f t="shared" si="108"/>
        <v>215.05499669253649</v>
      </c>
      <c r="AE183" s="240">
        <f t="shared" si="109"/>
        <v>103.22639841241752</v>
      </c>
      <c r="AF183" s="240">
        <f t="shared" si="110"/>
        <v>12.90329980155219</v>
      </c>
      <c r="AG183" s="240">
        <f t="shared" si="111"/>
        <v>25.806599603104381</v>
      </c>
      <c r="AH183" s="240">
        <f t="shared" si="112"/>
        <v>2602.1654599796916</v>
      </c>
      <c r="AI183" s="232">
        <f t="shared" si="113"/>
        <v>7109.256089009471</v>
      </c>
      <c r="AJ183" s="283">
        <f t="shared" si="125"/>
        <v>6986.2276676566344</v>
      </c>
      <c r="AK183" s="269">
        <f t="shared" si="114"/>
        <v>340.8284683171135</v>
      </c>
      <c r="AL183" s="269">
        <f t="shared" si="115"/>
        <v>251.3484279624731</v>
      </c>
      <c r="AM183" s="269">
        <f t="shared" si="116"/>
        <v>120.64724542198709</v>
      </c>
      <c r="AN183" s="269">
        <f t="shared" si="117"/>
        <v>15.080905677748387</v>
      </c>
      <c r="AO183" s="269">
        <f t="shared" si="118"/>
        <v>30.161811355496774</v>
      </c>
      <c r="AP183" s="269">
        <f t="shared" si="119"/>
        <v>3709.9027967261031</v>
      </c>
      <c r="AQ183" s="269">
        <f t="shared" si="120"/>
        <v>8309.0389409082018</v>
      </c>
      <c r="AR183" s="285">
        <f t="shared" si="126"/>
        <v>8164.9549559670413</v>
      </c>
      <c r="AS183" s="273">
        <f t="shared" si="121"/>
        <v>3474.2420847424655</v>
      </c>
      <c r="AT183" s="108"/>
      <c r="AU183" s="108"/>
      <c r="AV183" s="108"/>
      <c r="AW183" s="108"/>
      <c r="AX183" s="108"/>
      <c r="AY183" s="108"/>
    </row>
    <row r="184" spans="1:51">
      <c r="A184" s="472">
        <v>4832</v>
      </c>
      <c r="B184" s="472" t="s">
        <v>747</v>
      </c>
      <c r="C184" s="472" t="s">
        <v>748</v>
      </c>
      <c r="D184" s="472">
        <v>2828.29</v>
      </c>
      <c r="E184" s="242">
        <f t="shared" si="86"/>
        <v>3449.1341463414633</v>
      </c>
      <c r="F184" s="222">
        <f t="shared" si="87"/>
        <v>153.19965756731483</v>
      </c>
      <c r="G184" s="222">
        <f t="shared" si="88"/>
        <v>93.371155785925325</v>
      </c>
      <c r="H184" s="222">
        <f t="shared" si="89"/>
        <v>44.818154777244153</v>
      </c>
      <c r="I184" s="222">
        <f t="shared" si="90"/>
        <v>5.6022693471555192</v>
      </c>
      <c r="J184" s="222">
        <f t="shared" si="91"/>
        <v>11.204538694311038</v>
      </c>
      <c r="K184" s="222">
        <f t="shared" si="92"/>
        <v>3734.8462314370126</v>
      </c>
      <c r="L184" s="257">
        <f t="shared" si="122"/>
        <v>3658.3564973803332</v>
      </c>
      <c r="M184" s="212">
        <f t="shared" si="93"/>
        <v>185.37719714049757</v>
      </c>
      <c r="N184" s="213">
        <f t="shared" si="94"/>
        <v>112.98251855268143</v>
      </c>
      <c r="O184" s="213">
        <f t="shared" si="95"/>
        <v>54.231608905287089</v>
      </c>
      <c r="P184" s="213">
        <f t="shared" si="96"/>
        <v>6.7789511131608862</v>
      </c>
      <c r="Q184" s="213">
        <f t="shared" si="97"/>
        <v>13.557902226321772</v>
      </c>
      <c r="R184" s="213">
        <f t="shared" si="98"/>
        <v>724.55689147834596</v>
      </c>
      <c r="S184" s="213">
        <f t="shared" si="99"/>
        <v>4519.3007421072571</v>
      </c>
      <c r="T184" s="260">
        <f t="shared" si="123"/>
        <v>4426.8577460919159</v>
      </c>
      <c r="U184" s="191">
        <f t="shared" si="100"/>
        <v>214.26605837439149</v>
      </c>
      <c r="V184" s="191">
        <f t="shared" si="101"/>
        <v>158.01331738524445</v>
      </c>
      <c r="W184" s="191">
        <f t="shared" si="102"/>
        <v>75.846392344917334</v>
      </c>
      <c r="X184" s="191">
        <f t="shared" si="103"/>
        <v>9.4807990431146667</v>
      </c>
      <c r="Y184" s="191">
        <f t="shared" si="104"/>
        <v>18.961598086229333</v>
      </c>
      <c r="Z184" s="192">
        <f t="shared" si="105"/>
        <v>1374.7158612516266</v>
      </c>
      <c r="AA184" s="191">
        <f t="shared" si="106"/>
        <v>5223.5807400080812</v>
      </c>
      <c r="AB184" s="280">
        <f t="shared" si="124"/>
        <v>5132.9240563986277</v>
      </c>
      <c r="AC184" s="240">
        <f t="shared" si="107"/>
        <v>253.77556547185975</v>
      </c>
      <c r="AD184" s="240">
        <f t="shared" si="108"/>
        <v>187.15012202939511</v>
      </c>
      <c r="AE184" s="240">
        <f t="shared" si="109"/>
        <v>89.832058574109652</v>
      </c>
      <c r="AF184" s="240">
        <f t="shared" si="110"/>
        <v>11.229007321763707</v>
      </c>
      <c r="AG184" s="240">
        <f t="shared" si="111"/>
        <v>22.458014643527413</v>
      </c>
      <c r="AH184" s="240">
        <f t="shared" si="112"/>
        <v>2264.5164765556806</v>
      </c>
      <c r="AI184" s="232">
        <f t="shared" si="113"/>
        <v>6186.7808935337225</v>
      </c>
      <c r="AJ184" s="283">
        <f t="shared" si="125"/>
        <v>6079.71626158664</v>
      </c>
      <c r="AK184" s="269">
        <f t="shared" si="114"/>
        <v>296.60361497126434</v>
      </c>
      <c r="AL184" s="269">
        <f t="shared" si="115"/>
        <v>218.73422932984093</v>
      </c>
      <c r="AM184" s="269">
        <f t="shared" si="116"/>
        <v>104.99243007832365</v>
      </c>
      <c r="AN184" s="269">
        <f t="shared" si="117"/>
        <v>13.124053759790456</v>
      </c>
      <c r="AO184" s="269">
        <f t="shared" si="118"/>
        <v>26.248107519580913</v>
      </c>
      <c r="AP184" s="269">
        <f t="shared" si="119"/>
        <v>3228.5172249084521</v>
      </c>
      <c r="AQ184" s="269">
        <f t="shared" si="120"/>
        <v>7230.8836142096179</v>
      </c>
      <c r="AR184" s="285">
        <f t="shared" si="126"/>
        <v>7105.4955238190842</v>
      </c>
      <c r="AS184" s="273">
        <f t="shared" si="121"/>
        <v>3023.4351218019283</v>
      </c>
      <c r="AT184" s="108"/>
      <c r="AU184" s="108"/>
      <c r="AV184" s="108"/>
      <c r="AW184" s="108"/>
      <c r="AX184" s="108"/>
      <c r="AY184" s="108"/>
    </row>
    <row r="185" spans="1:51">
      <c r="A185" s="472">
        <v>3607</v>
      </c>
      <c r="B185" s="472" t="s">
        <v>653</v>
      </c>
      <c r="C185" s="472" t="s">
        <v>654</v>
      </c>
      <c r="D185" s="472">
        <v>11231.99</v>
      </c>
      <c r="E185" s="242">
        <f t="shared" si="86"/>
        <v>13697.548780487803</v>
      </c>
      <c r="F185" s="222">
        <f t="shared" si="87"/>
        <v>608.40190425999606</v>
      </c>
      <c r="G185" s="222">
        <f t="shared" si="88"/>
        <v>370.80493445720037</v>
      </c>
      <c r="H185" s="222">
        <f t="shared" si="89"/>
        <v>177.98636853945618</v>
      </c>
      <c r="I185" s="222">
        <f t="shared" si="90"/>
        <v>22.248296067432022</v>
      </c>
      <c r="J185" s="222">
        <f t="shared" si="91"/>
        <v>44.496592134864045</v>
      </c>
      <c r="K185" s="222">
        <f t="shared" si="92"/>
        <v>14832.197378288014</v>
      </c>
      <c r="L185" s="257">
        <f t="shared" si="122"/>
        <v>14528.433645422119</v>
      </c>
      <c r="M185" s="212">
        <f t="shared" si="93"/>
        <v>736.18858904500496</v>
      </c>
      <c r="N185" s="213">
        <f t="shared" si="94"/>
        <v>448.68755274690085</v>
      </c>
      <c r="O185" s="213">
        <f t="shared" si="95"/>
        <v>215.3700253185124</v>
      </c>
      <c r="P185" s="213">
        <f t="shared" si="96"/>
        <v>26.921253164814051</v>
      </c>
      <c r="Q185" s="213">
        <f t="shared" si="97"/>
        <v>53.842506329628101</v>
      </c>
      <c r="R185" s="213">
        <f t="shared" si="98"/>
        <v>2877.4332757658749</v>
      </c>
      <c r="S185" s="213">
        <f t="shared" si="99"/>
        <v>17947.502109876034</v>
      </c>
      <c r="T185" s="260">
        <f t="shared" si="123"/>
        <v>17580.383176946823</v>
      </c>
      <c r="U185" s="191">
        <f t="shared" si="100"/>
        <v>850.91494330517071</v>
      </c>
      <c r="V185" s="191">
        <f t="shared" si="101"/>
        <v>627.51839476782493</v>
      </c>
      <c r="W185" s="191">
        <f t="shared" si="102"/>
        <v>301.20882948855598</v>
      </c>
      <c r="X185" s="191">
        <f t="shared" si="103"/>
        <v>37.651103686069497</v>
      </c>
      <c r="Y185" s="191">
        <f t="shared" si="104"/>
        <v>75.302207372138994</v>
      </c>
      <c r="Z185" s="192">
        <f t="shared" si="105"/>
        <v>5459.4100344800772</v>
      </c>
      <c r="AA185" s="191">
        <f t="shared" si="106"/>
        <v>20744.409744390909</v>
      </c>
      <c r="AB185" s="280">
        <f t="shared" si="124"/>
        <v>20384.384795133745</v>
      </c>
      <c r="AC185" s="240">
        <f t="shared" si="107"/>
        <v>1007.8190757044978</v>
      </c>
      <c r="AD185" s="240">
        <f t="shared" si="108"/>
        <v>743.22940686172399</v>
      </c>
      <c r="AE185" s="240">
        <f t="shared" si="109"/>
        <v>356.75011529362752</v>
      </c>
      <c r="AF185" s="240">
        <f t="shared" si="110"/>
        <v>44.59376441170344</v>
      </c>
      <c r="AG185" s="240">
        <f t="shared" si="111"/>
        <v>89.187528823406879</v>
      </c>
      <c r="AH185" s="240">
        <f t="shared" si="112"/>
        <v>8993.0758230268602</v>
      </c>
      <c r="AI185" s="232">
        <f t="shared" si="113"/>
        <v>24569.567168982612</v>
      </c>
      <c r="AJ185" s="283">
        <f t="shared" si="125"/>
        <v>24144.381323336194</v>
      </c>
      <c r="AK185" s="269">
        <f t="shared" si="114"/>
        <v>1177.9021378009647</v>
      </c>
      <c r="AL185" s="269">
        <f t="shared" si="115"/>
        <v>868.65939365852864</v>
      </c>
      <c r="AM185" s="269">
        <f t="shared" si="116"/>
        <v>416.95650895609373</v>
      </c>
      <c r="AN185" s="269">
        <f t="shared" si="117"/>
        <v>52.119563619511716</v>
      </c>
      <c r="AO185" s="269">
        <f t="shared" si="118"/>
        <v>104.23912723902343</v>
      </c>
      <c r="AP185" s="269">
        <f t="shared" si="119"/>
        <v>12821.412650399883</v>
      </c>
      <c r="AQ185" s="269">
        <f t="shared" si="120"/>
        <v>28716.013013505079</v>
      </c>
      <c r="AR185" s="285">
        <f t="shared" si="126"/>
        <v>28218.059204883768</v>
      </c>
      <c r="AS185" s="273">
        <f t="shared" si="121"/>
        <v>12006.969954894314</v>
      </c>
      <c r="AT185" s="108"/>
      <c r="AU185" s="108"/>
      <c r="AV185" s="108"/>
      <c r="AW185" s="108"/>
      <c r="AX185" s="108"/>
      <c r="AY185" s="108"/>
    </row>
    <row r="186" spans="1:51">
      <c r="A186" s="472">
        <v>2756</v>
      </c>
      <c r="B186" s="472" t="s">
        <v>776</v>
      </c>
      <c r="C186" s="472" t="s">
        <v>777</v>
      </c>
      <c r="D186" s="472">
        <v>2275.0100000000002</v>
      </c>
      <c r="E186" s="242">
        <f t="shared" si="86"/>
        <v>2774.4024390243903</v>
      </c>
      <c r="F186" s="222">
        <f t="shared" si="87"/>
        <v>123.2302037493386</v>
      </c>
      <c r="G186" s="222">
        <f t="shared" si="88"/>
        <v>75.105563122783721</v>
      </c>
      <c r="H186" s="222">
        <f t="shared" si="89"/>
        <v>36.050670298936183</v>
      </c>
      <c r="I186" s="222">
        <f t="shared" si="90"/>
        <v>4.5063337873670228</v>
      </c>
      <c r="J186" s="222">
        <f t="shared" si="91"/>
        <v>9.0126675747340457</v>
      </c>
      <c r="K186" s="222">
        <f t="shared" si="92"/>
        <v>3004.2225249113485</v>
      </c>
      <c r="L186" s="257">
        <f t="shared" si="122"/>
        <v>2942.6959806473992</v>
      </c>
      <c r="M186" s="212">
        <f t="shared" si="93"/>
        <v>149.11306028257476</v>
      </c>
      <c r="N186" s="213">
        <f t="shared" si="94"/>
        <v>90.880482387780532</v>
      </c>
      <c r="O186" s="213">
        <f t="shared" si="95"/>
        <v>43.622631546134649</v>
      </c>
      <c r="P186" s="213">
        <f t="shared" si="96"/>
        <v>5.4528289432668311</v>
      </c>
      <c r="Q186" s="213">
        <f t="shared" si="97"/>
        <v>10.905657886533662</v>
      </c>
      <c r="R186" s="213">
        <f t="shared" si="98"/>
        <v>582.81653355283652</v>
      </c>
      <c r="S186" s="213">
        <f t="shared" si="99"/>
        <v>3635.2192955112209</v>
      </c>
      <c r="T186" s="260">
        <f t="shared" si="123"/>
        <v>3560.8603222924698</v>
      </c>
      <c r="U186" s="191">
        <f t="shared" si="100"/>
        <v>172.35058125663366</v>
      </c>
      <c r="V186" s="191">
        <f t="shared" si="101"/>
        <v>127.10219856683898</v>
      </c>
      <c r="W186" s="191">
        <f t="shared" si="102"/>
        <v>61.009055312082708</v>
      </c>
      <c r="X186" s="191">
        <f t="shared" si="103"/>
        <v>7.6261319140103385</v>
      </c>
      <c r="Y186" s="191">
        <f t="shared" si="104"/>
        <v>15.252263828020677</v>
      </c>
      <c r="Z186" s="192">
        <f t="shared" si="105"/>
        <v>1105.7891275314992</v>
      </c>
      <c r="AA186" s="191">
        <f t="shared" si="106"/>
        <v>4201.725572457487</v>
      </c>
      <c r="AB186" s="280">
        <f t="shared" si="124"/>
        <v>4128.8034669526269</v>
      </c>
      <c r="AC186" s="240">
        <f t="shared" si="107"/>
        <v>204.13110013617265</v>
      </c>
      <c r="AD186" s="240">
        <f t="shared" si="108"/>
        <v>150.53915939245769</v>
      </c>
      <c r="AE186" s="240">
        <f t="shared" si="109"/>
        <v>72.258796508379689</v>
      </c>
      <c r="AF186" s="240">
        <f t="shared" si="110"/>
        <v>9.0323495635474611</v>
      </c>
      <c r="AG186" s="240">
        <f t="shared" si="111"/>
        <v>18.064699127094922</v>
      </c>
      <c r="AH186" s="240">
        <f t="shared" si="112"/>
        <v>1821.5238286487381</v>
      </c>
      <c r="AI186" s="232">
        <f t="shared" si="113"/>
        <v>4976.5011369407503</v>
      </c>
      <c r="AJ186" s="283">
        <f t="shared" si="125"/>
        <v>4890.380863444776</v>
      </c>
      <c r="AK186" s="269">
        <f t="shared" si="114"/>
        <v>238.58097652495891</v>
      </c>
      <c r="AL186" s="269">
        <f t="shared" si="115"/>
        <v>175.94467295350952</v>
      </c>
      <c r="AM186" s="269">
        <f t="shared" si="116"/>
        <v>84.453443017684577</v>
      </c>
      <c r="AN186" s="269">
        <f t="shared" si="117"/>
        <v>10.556680377210572</v>
      </c>
      <c r="AO186" s="269">
        <f t="shared" si="118"/>
        <v>21.113360754421144</v>
      </c>
      <c r="AP186" s="269">
        <f t="shared" si="119"/>
        <v>2596.9433727938008</v>
      </c>
      <c r="AQ186" s="269">
        <f t="shared" si="120"/>
        <v>5816.3528249094061</v>
      </c>
      <c r="AR186" s="285">
        <f t="shared" si="126"/>
        <v>5715.4935921152555</v>
      </c>
      <c r="AS186" s="273">
        <f t="shared" si="121"/>
        <v>2431.9801492953711</v>
      </c>
      <c r="AT186" s="108"/>
      <c r="AU186" s="108"/>
      <c r="AV186" s="108"/>
      <c r="AW186" s="108"/>
      <c r="AX186" s="108"/>
      <c r="AY186" s="108"/>
    </row>
    <row r="187" spans="1:51">
      <c r="A187" s="472">
        <v>2731</v>
      </c>
      <c r="B187" s="472" t="s">
        <v>778</v>
      </c>
      <c r="C187" s="472" t="s">
        <v>779</v>
      </c>
      <c r="D187" s="472">
        <v>2275.0100000000002</v>
      </c>
      <c r="E187" s="242">
        <f t="shared" si="86"/>
        <v>2774.4024390243903</v>
      </c>
      <c r="F187" s="222">
        <f t="shared" si="87"/>
        <v>123.2302037493386</v>
      </c>
      <c r="G187" s="222">
        <f t="shared" si="88"/>
        <v>75.105563122783721</v>
      </c>
      <c r="H187" s="222">
        <f t="shared" si="89"/>
        <v>36.050670298936183</v>
      </c>
      <c r="I187" s="222">
        <f t="shared" si="90"/>
        <v>4.5063337873670228</v>
      </c>
      <c r="J187" s="222">
        <f t="shared" si="91"/>
        <v>9.0126675747340457</v>
      </c>
      <c r="K187" s="222">
        <f t="shared" si="92"/>
        <v>3004.2225249113485</v>
      </c>
      <c r="L187" s="257">
        <f t="shared" si="122"/>
        <v>2942.6959806473992</v>
      </c>
      <c r="M187" s="212">
        <f t="shared" si="93"/>
        <v>149.11306028257476</v>
      </c>
      <c r="N187" s="213">
        <f t="shared" si="94"/>
        <v>90.880482387780532</v>
      </c>
      <c r="O187" s="213">
        <f t="shared" si="95"/>
        <v>43.622631546134649</v>
      </c>
      <c r="P187" s="213">
        <f t="shared" si="96"/>
        <v>5.4528289432668311</v>
      </c>
      <c r="Q187" s="213">
        <f t="shared" si="97"/>
        <v>10.905657886533662</v>
      </c>
      <c r="R187" s="213">
        <f t="shared" si="98"/>
        <v>582.81653355283652</v>
      </c>
      <c r="S187" s="213">
        <f t="shared" si="99"/>
        <v>3635.2192955112209</v>
      </c>
      <c r="T187" s="260">
        <f t="shared" si="123"/>
        <v>3560.8603222924698</v>
      </c>
      <c r="U187" s="191">
        <f t="shared" si="100"/>
        <v>172.35058125663366</v>
      </c>
      <c r="V187" s="191">
        <f t="shared" si="101"/>
        <v>127.10219856683898</v>
      </c>
      <c r="W187" s="191">
        <f t="shared" si="102"/>
        <v>61.009055312082708</v>
      </c>
      <c r="X187" s="191">
        <f t="shared" si="103"/>
        <v>7.6261319140103385</v>
      </c>
      <c r="Y187" s="191">
        <f t="shared" si="104"/>
        <v>15.252263828020677</v>
      </c>
      <c r="Z187" s="192">
        <f t="shared" si="105"/>
        <v>1105.7891275314992</v>
      </c>
      <c r="AA187" s="191">
        <f t="shared" si="106"/>
        <v>4201.725572457487</v>
      </c>
      <c r="AB187" s="280">
        <f t="shared" si="124"/>
        <v>4128.8034669526269</v>
      </c>
      <c r="AC187" s="240">
        <f t="shared" si="107"/>
        <v>204.13110013617265</v>
      </c>
      <c r="AD187" s="240">
        <f t="shared" si="108"/>
        <v>150.53915939245769</v>
      </c>
      <c r="AE187" s="240">
        <f t="shared" si="109"/>
        <v>72.258796508379689</v>
      </c>
      <c r="AF187" s="240">
        <f t="shared" si="110"/>
        <v>9.0323495635474611</v>
      </c>
      <c r="AG187" s="240">
        <f t="shared" si="111"/>
        <v>18.064699127094922</v>
      </c>
      <c r="AH187" s="240">
        <f t="shared" si="112"/>
        <v>1821.5238286487381</v>
      </c>
      <c r="AI187" s="232">
        <f t="shared" si="113"/>
        <v>4976.5011369407503</v>
      </c>
      <c r="AJ187" s="283">
        <f t="shared" si="125"/>
        <v>4890.380863444776</v>
      </c>
      <c r="AK187" s="269">
        <f t="shared" si="114"/>
        <v>238.58097652495891</v>
      </c>
      <c r="AL187" s="269">
        <f t="shared" si="115"/>
        <v>175.94467295350952</v>
      </c>
      <c r="AM187" s="269">
        <f t="shared" si="116"/>
        <v>84.453443017684577</v>
      </c>
      <c r="AN187" s="269">
        <f t="shared" si="117"/>
        <v>10.556680377210572</v>
      </c>
      <c r="AO187" s="269">
        <f t="shared" si="118"/>
        <v>21.113360754421144</v>
      </c>
      <c r="AP187" s="269">
        <f t="shared" si="119"/>
        <v>2596.9433727938008</v>
      </c>
      <c r="AQ187" s="269">
        <f t="shared" si="120"/>
        <v>5816.3528249094061</v>
      </c>
      <c r="AR187" s="285">
        <f t="shared" si="126"/>
        <v>5715.4935921152555</v>
      </c>
      <c r="AS187" s="273">
        <f t="shared" si="121"/>
        <v>2431.9801492953711</v>
      </c>
      <c r="AT187" s="108"/>
      <c r="AU187" s="108"/>
      <c r="AV187" s="108"/>
      <c r="AW187" s="108"/>
      <c r="AX187" s="108"/>
      <c r="AY187" s="108"/>
    </row>
    <row r="188" spans="1:51">
      <c r="A188" s="472">
        <v>9626</v>
      </c>
      <c r="B188" s="472" t="s">
        <v>363</v>
      </c>
      <c r="C188" s="472" t="s">
        <v>364</v>
      </c>
      <c r="D188" s="472">
        <v>2210</v>
      </c>
      <c r="E188" s="242">
        <f t="shared" si="86"/>
        <v>2695.1219512195121</v>
      </c>
      <c r="F188" s="222">
        <f t="shared" si="87"/>
        <v>119.70881459248018</v>
      </c>
      <c r="G188" s="222">
        <f t="shared" si="88"/>
        <v>72.959369190180269</v>
      </c>
      <c r="H188" s="222">
        <f t="shared" si="89"/>
        <v>35.020497211286532</v>
      </c>
      <c r="I188" s="222">
        <f t="shared" si="90"/>
        <v>4.3775621514108165</v>
      </c>
      <c r="J188" s="222">
        <f t="shared" si="91"/>
        <v>8.755124302821633</v>
      </c>
      <c r="K188" s="222">
        <f t="shared" si="92"/>
        <v>2918.3747676072107</v>
      </c>
      <c r="L188" s="257">
        <f t="shared" si="122"/>
        <v>2858.6063873261005</v>
      </c>
      <c r="M188" s="212">
        <f t="shared" si="93"/>
        <v>144.85205041933452</v>
      </c>
      <c r="N188" s="213">
        <f t="shared" si="94"/>
        <v>88.283509117320349</v>
      </c>
      <c r="O188" s="213">
        <f t="shared" si="95"/>
        <v>42.376084376313763</v>
      </c>
      <c r="P188" s="213">
        <f t="shared" si="96"/>
        <v>5.2970105470392204</v>
      </c>
      <c r="Q188" s="213">
        <f t="shared" si="97"/>
        <v>10.594021094078441</v>
      </c>
      <c r="R188" s="213">
        <f t="shared" si="98"/>
        <v>566.16214396937528</v>
      </c>
      <c r="S188" s="213">
        <f t="shared" si="99"/>
        <v>3531.3403646928136</v>
      </c>
      <c r="T188" s="260">
        <f t="shared" si="123"/>
        <v>3459.1062510786142</v>
      </c>
      <c r="U188" s="191">
        <f t="shared" si="100"/>
        <v>167.4255429985628</v>
      </c>
      <c r="V188" s="191">
        <f t="shared" si="101"/>
        <v>123.47016445321741</v>
      </c>
      <c r="W188" s="191">
        <f t="shared" si="102"/>
        <v>59.265678937544358</v>
      </c>
      <c r="X188" s="191">
        <f t="shared" si="103"/>
        <v>7.4082098671930448</v>
      </c>
      <c r="Y188" s="191">
        <f t="shared" si="104"/>
        <v>14.81641973438609</v>
      </c>
      <c r="Z188" s="192">
        <f t="shared" si="105"/>
        <v>1074.1904307429913</v>
      </c>
      <c r="AA188" s="191">
        <f t="shared" si="106"/>
        <v>4081.6583290319804</v>
      </c>
      <c r="AB188" s="280">
        <f t="shared" si="124"/>
        <v>4010.8200236329967</v>
      </c>
      <c r="AC188" s="240">
        <f t="shared" si="107"/>
        <v>198.29791135025408</v>
      </c>
      <c r="AD188" s="240">
        <f t="shared" si="108"/>
        <v>146.23739775092483</v>
      </c>
      <c r="AE188" s="240">
        <f t="shared" si="109"/>
        <v>70.193950920443925</v>
      </c>
      <c r="AF188" s="240">
        <f t="shared" si="110"/>
        <v>8.7742438650554906</v>
      </c>
      <c r="AG188" s="240">
        <f t="shared" si="111"/>
        <v>17.548487730110981</v>
      </c>
      <c r="AH188" s="240">
        <f t="shared" si="112"/>
        <v>1769.4725127861905</v>
      </c>
      <c r="AI188" s="232">
        <f t="shared" si="113"/>
        <v>4834.294140526441</v>
      </c>
      <c r="AJ188" s="283">
        <f t="shared" si="125"/>
        <v>4750.6348140065111</v>
      </c>
      <c r="AK188" s="269">
        <f t="shared" si="114"/>
        <v>231.76335845563719</v>
      </c>
      <c r="AL188" s="269">
        <f t="shared" si="115"/>
        <v>170.91693101448169</v>
      </c>
      <c r="AM188" s="269">
        <f t="shared" si="116"/>
        <v>82.040126886951214</v>
      </c>
      <c r="AN188" s="269">
        <f t="shared" si="117"/>
        <v>10.255015860868902</v>
      </c>
      <c r="AO188" s="269">
        <f t="shared" si="118"/>
        <v>20.510031721737803</v>
      </c>
      <c r="AP188" s="269">
        <f t="shared" si="119"/>
        <v>2522.7339017737499</v>
      </c>
      <c r="AQ188" s="269">
        <f t="shared" si="120"/>
        <v>5650.1464798175766</v>
      </c>
      <c r="AR188" s="285">
        <f t="shared" si="126"/>
        <v>5552.1693700575888</v>
      </c>
      <c r="AS188" s="273">
        <f t="shared" si="121"/>
        <v>2362.4846176248766</v>
      </c>
      <c r="AT188" s="108"/>
      <c r="AU188" s="108"/>
      <c r="AV188" s="108"/>
      <c r="AW188" s="108"/>
      <c r="AX188" s="108"/>
      <c r="AY188" s="108"/>
    </row>
    <row r="189" spans="1:51">
      <c r="A189" s="472">
        <v>2727</v>
      </c>
      <c r="B189" s="472" t="s">
        <v>802</v>
      </c>
      <c r="C189" s="472" t="s">
        <v>803</v>
      </c>
      <c r="D189" s="472">
        <v>1852.5</v>
      </c>
      <c r="E189" s="242">
        <f t="shared" si="86"/>
        <v>2259.1463414634145</v>
      </c>
      <c r="F189" s="222">
        <f t="shared" si="87"/>
        <v>100.34415340840249</v>
      </c>
      <c r="G189" s="222">
        <f t="shared" si="88"/>
        <v>61.157118291768747</v>
      </c>
      <c r="H189" s="222">
        <f t="shared" si="89"/>
        <v>29.355416780048998</v>
      </c>
      <c r="I189" s="222">
        <f t="shared" si="90"/>
        <v>3.6694270975061247</v>
      </c>
      <c r="J189" s="222">
        <f t="shared" si="91"/>
        <v>7.3388541950122494</v>
      </c>
      <c r="K189" s="222">
        <f t="shared" si="92"/>
        <v>2446.2847316707498</v>
      </c>
      <c r="L189" s="257">
        <f t="shared" si="122"/>
        <v>2396.1847658468782</v>
      </c>
      <c r="M189" s="212">
        <f t="shared" si="93"/>
        <v>121.42010108679513</v>
      </c>
      <c r="N189" s="213">
        <f t="shared" si="94"/>
        <v>74.002353230694993</v>
      </c>
      <c r="O189" s="213">
        <f t="shared" si="95"/>
        <v>35.521129550733598</v>
      </c>
      <c r="P189" s="213">
        <f t="shared" si="96"/>
        <v>4.4401411938416997</v>
      </c>
      <c r="Q189" s="213">
        <f t="shared" si="97"/>
        <v>8.8802823876833994</v>
      </c>
      <c r="R189" s="213">
        <f t="shared" si="98"/>
        <v>474.57709126844702</v>
      </c>
      <c r="S189" s="213">
        <f t="shared" si="99"/>
        <v>2960.0941292277998</v>
      </c>
      <c r="T189" s="260">
        <f t="shared" si="123"/>
        <v>2899.5449457570739</v>
      </c>
      <c r="U189" s="191">
        <f t="shared" si="100"/>
        <v>140.34199927820706</v>
      </c>
      <c r="V189" s="191">
        <f t="shared" si="101"/>
        <v>103.49704961519693</v>
      </c>
      <c r="W189" s="191">
        <f t="shared" si="102"/>
        <v>49.67858381529453</v>
      </c>
      <c r="X189" s="191">
        <f t="shared" si="103"/>
        <v>6.2098229769118163</v>
      </c>
      <c r="Y189" s="191">
        <f t="shared" si="104"/>
        <v>12.419645953823633</v>
      </c>
      <c r="Z189" s="192">
        <f t="shared" si="105"/>
        <v>900.42433165221337</v>
      </c>
      <c r="AA189" s="191">
        <f t="shared" si="106"/>
        <v>3421.3900699238657</v>
      </c>
      <c r="AB189" s="280">
        <f t="shared" si="124"/>
        <v>3362.0109021629532</v>
      </c>
      <c r="AC189" s="240">
        <f t="shared" si="107"/>
        <v>166.22030804359534</v>
      </c>
      <c r="AD189" s="240">
        <f t="shared" si="108"/>
        <v>122.58134811474581</v>
      </c>
      <c r="AE189" s="240">
        <f t="shared" si="109"/>
        <v>58.839047095077994</v>
      </c>
      <c r="AF189" s="240">
        <f t="shared" si="110"/>
        <v>7.3548808868847493</v>
      </c>
      <c r="AG189" s="240">
        <f t="shared" si="111"/>
        <v>14.709761773769499</v>
      </c>
      <c r="AH189" s="240">
        <f t="shared" si="112"/>
        <v>1483.2343121884244</v>
      </c>
      <c r="AI189" s="232">
        <f t="shared" si="113"/>
        <v>4052.2759707353989</v>
      </c>
      <c r="AJ189" s="283">
        <f t="shared" si="125"/>
        <v>3982.1497705642814</v>
      </c>
      <c r="AK189" s="269">
        <f t="shared" si="114"/>
        <v>194.27222694075471</v>
      </c>
      <c r="AL189" s="269">
        <f t="shared" si="115"/>
        <v>143.26860393860966</v>
      </c>
      <c r="AM189" s="269">
        <f t="shared" si="116"/>
        <v>68.768929890532632</v>
      </c>
      <c r="AN189" s="269">
        <f t="shared" si="117"/>
        <v>8.5961162363165791</v>
      </c>
      <c r="AO189" s="269">
        <f t="shared" si="118"/>
        <v>17.192232472633158</v>
      </c>
      <c r="AP189" s="269">
        <f t="shared" si="119"/>
        <v>2114.6445941338784</v>
      </c>
      <c r="AQ189" s="269">
        <f t="shared" si="120"/>
        <v>4736.1521963176747</v>
      </c>
      <c r="AR189" s="285">
        <f t="shared" si="126"/>
        <v>4654.0243249012128</v>
      </c>
      <c r="AS189" s="273">
        <f t="shared" si="121"/>
        <v>1980.3179883032053</v>
      </c>
      <c r="AT189" s="108"/>
      <c r="AU189" s="108"/>
      <c r="AV189" s="108"/>
      <c r="AW189" s="108"/>
      <c r="AX189" s="108"/>
      <c r="AY189" s="108"/>
    </row>
    <row r="190" spans="1:51">
      <c r="A190" s="472">
        <v>8509</v>
      </c>
      <c r="B190" s="472" t="s">
        <v>726</v>
      </c>
      <c r="C190" s="472" t="s">
        <v>727</v>
      </c>
      <c r="D190" s="472">
        <v>6500</v>
      </c>
      <c r="E190" s="242">
        <f t="shared" si="86"/>
        <v>7926.8292682926822</v>
      </c>
      <c r="F190" s="222">
        <f t="shared" si="87"/>
        <v>352.08474880141227</v>
      </c>
      <c r="G190" s="222">
        <f t="shared" si="88"/>
        <v>214.58637997111842</v>
      </c>
      <c r="H190" s="222">
        <f t="shared" si="89"/>
        <v>103.00146238613684</v>
      </c>
      <c r="I190" s="222">
        <f t="shared" si="90"/>
        <v>12.875182798267105</v>
      </c>
      <c r="J190" s="222">
        <f t="shared" si="91"/>
        <v>25.750365596534209</v>
      </c>
      <c r="K190" s="222">
        <f t="shared" si="92"/>
        <v>8583.4551988447365</v>
      </c>
      <c r="L190" s="257">
        <f t="shared" si="122"/>
        <v>8407.6658450767663</v>
      </c>
      <c r="M190" s="212">
        <f t="shared" si="93"/>
        <v>426.03544240980739</v>
      </c>
      <c r="N190" s="213">
        <f t="shared" si="94"/>
        <v>259.65737975682453</v>
      </c>
      <c r="O190" s="213">
        <f t="shared" si="95"/>
        <v>124.63554228327577</v>
      </c>
      <c r="P190" s="213">
        <f t="shared" si="96"/>
        <v>15.579442785409471</v>
      </c>
      <c r="Q190" s="213">
        <f t="shared" si="97"/>
        <v>31.158885570818942</v>
      </c>
      <c r="R190" s="213">
        <f t="shared" si="98"/>
        <v>1665.1827763805154</v>
      </c>
      <c r="S190" s="213">
        <f t="shared" si="99"/>
        <v>10386.29519027298</v>
      </c>
      <c r="T190" s="260">
        <f t="shared" si="123"/>
        <v>10173.8419149371</v>
      </c>
      <c r="U190" s="191">
        <f t="shared" si="100"/>
        <v>492.42806764283171</v>
      </c>
      <c r="V190" s="191">
        <f t="shared" si="101"/>
        <v>363.14754250946294</v>
      </c>
      <c r="W190" s="191">
        <f t="shared" si="102"/>
        <v>174.3108204045422</v>
      </c>
      <c r="X190" s="191">
        <f t="shared" si="103"/>
        <v>21.788852550567775</v>
      </c>
      <c r="Y190" s="191">
        <f t="shared" si="104"/>
        <v>43.57770510113555</v>
      </c>
      <c r="Z190" s="192">
        <f t="shared" si="105"/>
        <v>3159.3836198323274</v>
      </c>
      <c r="AA190" s="191">
        <f t="shared" si="106"/>
        <v>12004.877438329353</v>
      </c>
      <c r="AB190" s="280">
        <f t="shared" si="124"/>
        <v>11796.529481273519</v>
      </c>
      <c r="AC190" s="240">
        <f t="shared" si="107"/>
        <v>583.22915103015896</v>
      </c>
      <c r="AD190" s="240">
        <f t="shared" si="108"/>
        <v>430.10999338507298</v>
      </c>
      <c r="AE190" s="240">
        <f t="shared" si="109"/>
        <v>206.45279682483505</v>
      </c>
      <c r="AF190" s="240">
        <f t="shared" si="110"/>
        <v>25.806599603104381</v>
      </c>
      <c r="AG190" s="240">
        <f t="shared" si="111"/>
        <v>51.613199206208762</v>
      </c>
      <c r="AH190" s="240">
        <f t="shared" si="112"/>
        <v>5204.3309199593832</v>
      </c>
      <c r="AI190" s="232">
        <f t="shared" si="113"/>
        <v>14218.512178018942</v>
      </c>
      <c r="AJ190" s="283">
        <f t="shared" si="125"/>
        <v>13972.455335313269</v>
      </c>
      <c r="AK190" s="269">
        <f t="shared" si="114"/>
        <v>681.65693663422701</v>
      </c>
      <c r="AL190" s="269">
        <f t="shared" si="115"/>
        <v>502.69685592494619</v>
      </c>
      <c r="AM190" s="269">
        <f t="shared" si="116"/>
        <v>241.29449084397419</v>
      </c>
      <c r="AN190" s="269">
        <f t="shared" si="117"/>
        <v>30.161811355496774</v>
      </c>
      <c r="AO190" s="269">
        <f t="shared" si="118"/>
        <v>60.323622710993547</v>
      </c>
      <c r="AP190" s="269">
        <f t="shared" si="119"/>
        <v>7419.8055934522063</v>
      </c>
      <c r="AQ190" s="269">
        <f t="shared" si="120"/>
        <v>16618.077881816404</v>
      </c>
      <c r="AR190" s="285">
        <f t="shared" si="126"/>
        <v>16329.909911934083</v>
      </c>
      <c r="AS190" s="273">
        <f t="shared" si="121"/>
        <v>6948.484169484931</v>
      </c>
      <c r="AT190" s="108"/>
      <c r="AU190" s="108"/>
      <c r="AV190" s="108"/>
      <c r="AW190" s="108"/>
      <c r="AX190" s="108"/>
      <c r="AY190" s="108"/>
    </row>
    <row r="191" spans="1:51">
      <c r="A191" s="472">
        <v>8502</v>
      </c>
      <c r="B191" s="472" t="s">
        <v>624</v>
      </c>
      <c r="C191" s="472" t="s">
        <v>625</v>
      </c>
      <c r="D191" s="472">
        <v>6500</v>
      </c>
      <c r="E191" s="242">
        <f t="shared" si="86"/>
        <v>7926.8292682926822</v>
      </c>
      <c r="F191" s="222">
        <f t="shared" si="87"/>
        <v>352.08474880141227</v>
      </c>
      <c r="G191" s="222">
        <f t="shared" si="88"/>
        <v>214.58637997111842</v>
      </c>
      <c r="H191" s="222">
        <f t="shared" si="89"/>
        <v>103.00146238613684</v>
      </c>
      <c r="I191" s="222">
        <f t="shared" si="90"/>
        <v>12.875182798267105</v>
      </c>
      <c r="J191" s="222">
        <f t="shared" si="91"/>
        <v>25.750365596534209</v>
      </c>
      <c r="K191" s="222">
        <f t="shared" si="92"/>
        <v>8583.4551988447365</v>
      </c>
      <c r="L191" s="257">
        <f t="shared" si="122"/>
        <v>8407.6658450767663</v>
      </c>
      <c r="M191" s="212">
        <f t="shared" si="93"/>
        <v>426.03544240980739</v>
      </c>
      <c r="N191" s="213">
        <f t="shared" si="94"/>
        <v>259.65737975682453</v>
      </c>
      <c r="O191" s="213">
        <f t="shared" si="95"/>
        <v>124.63554228327577</v>
      </c>
      <c r="P191" s="213">
        <f t="shared" si="96"/>
        <v>15.579442785409471</v>
      </c>
      <c r="Q191" s="213">
        <f t="shared" si="97"/>
        <v>31.158885570818942</v>
      </c>
      <c r="R191" s="213">
        <f t="shared" si="98"/>
        <v>1665.1827763805154</v>
      </c>
      <c r="S191" s="213">
        <f t="shared" si="99"/>
        <v>10386.29519027298</v>
      </c>
      <c r="T191" s="260">
        <f t="shared" si="123"/>
        <v>10173.8419149371</v>
      </c>
      <c r="U191" s="191">
        <f t="shared" si="100"/>
        <v>492.42806764283171</v>
      </c>
      <c r="V191" s="191">
        <f t="shared" si="101"/>
        <v>363.14754250946294</v>
      </c>
      <c r="W191" s="191">
        <f t="shared" si="102"/>
        <v>174.3108204045422</v>
      </c>
      <c r="X191" s="191">
        <f t="shared" si="103"/>
        <v>21.788852550567775</v>
      </c>
      <c r="Y191" s="191">
        <f t="shared" si="104"/>
        <v>43.57770510113555</v>
      </c>
      <c r="Z191" s="192">
        <f t="shared" si="105"/>
        <v>3159.3836198323274</v>
      </c>
      <c r="AA191" s="191">
        <f t="shared" si="106"/>
        <v>12004.877438329353</v>
      </c>
      <c r="AB191" s="280">
        <f t="shared" si="124"/>
        <v>11796.529481273519</v>
      </c>
      <c r="AC191" s="240">
        <f t="shared" si="107"/>
        <v>583.22915103015896</v>
      </c>
      <c r="AD191" s="240">
        <f t="shared" si="108"/>
        <v>430.10999338507298</v>
      </c>
      <c r="AE191" s="240">
        <f t="shared" si="109"/>
        <v>206.45279682483505</v>
      </c>
      <c r="AF191" s="240">
        <f t="shared" si="110"/>
        <v>25.806599603104381</v>
      </c>
      <c r="AG191" s="240">
        <f t="shared" si="111"/>
        <v>51.613199206208762</v>
      </c>
      <c r="AH191" s="240">
        <f t="shared" si="112"/>
        <v>5204.3309199593832</v>
      </c>
      <c r="AI191" s="232">
        <f t="shared" si="113"/>
        <v>14218.512178018942</v>
      </c>
      <c r="AJ191" s="283">
        <f t="shared" si="125"/>
        <v>13972.455335313269</v>
      </c>
      <c r="AK191" s="269">
        <f t="shared" si="114"/>
        <v>681.65693663422701</v>
      </c>
      <c r="AL191" s="269">
        <f t="shared" si="115"/>
        <v>502.69685592494619</v>
      </c>
      <c r="AM191" s="269">
        <f t="shared" si="116"/>
        <v>241.29449084397419</v>
      </c>
      <c r="AN191" s="269">
        <f t="shared" si="117"/>
        <v>30.161811355496774</v>
      </c>
      <c r="AO191" s="269">
        <f t="shared" si="118"/>
        <v>60.323622710993547</v>
      </c>
      <c r="AP191" s="269">
        <f t="shared" si="119"/>
        <v>7419.8055934522063</v>
      </c>
      <c r="AQ191" s="269">
        <f t="shared" si="120"/>
        <v>16618.077881816404</v>
      </c>
      <c r="AR191" s="285">
        <f t="shared" si="126"/>
        <v>16329.909911934083</v>
      </c>
      <c r="AS191" s="273">
        <f t="shared" si="121"/>
        <v>6948.484169484931</v>
      </c>
      <c r="AT191" s="108"/>
      <c r="AU191" s="108"/>
      <c r="AV191" s="108"/>
      <c r="AW191" s="108"/>
      <c r="AX191" s="108"/>
      <c r="AY191" s="108"/>
    </row>
    <row r="192" spans="1:51">
      <c r="A192" s="472">
        <v>8398</v>
      </c>
      <c r="B192" s="472" t="s">
        <v>738</v>
      </c>
      <c r="C192" s="472" t="s">
        <v>739</v>
      </c>
      <c r="D192" s="472">
        <v>5980</v>
      </c>
      <c r="E192" s="242">
        <f t="shared" si="86"/>
        <v>7292.6829268292677</v>
      </c>
      <c r="F192" s="222">
        <f t="shared" si="87"/>
        <v>323.91796889729926</v>
      </c>
      <c r="G192" s="222">
        <f t="shared" si="88"/>
        <v>197.41946957342896</v>
      </c>
      <c r="H192" s="222">
        <f t="shared" si="89"/>
        <v>94.761345395245883</v>
      </c>
      <c r="I192" s="222">
        <f t="shared" si="90"/>
        <v>11.845168174405735</v>
      </c>
      <c r="J192" s="222">
        <f t="shared" si="91"/>
        <v>23.690336348811471</v>
      </c>
      <c r="K192" s="222">
        <f t="shared" si="92"/>
        <v>7896.7787829371573</v>
      </c>
      <c r="L192" s="257">
        <f t="shared" si="122"/>
        <v>7735.0525774706239</v>
      </c>
      <c r="M192" s="212">
        <f t="shared" si="93"/>
        <v>391.95260701702279</v>
      </c>
      <c r="N192" s="213">
        <f t="shared" si="94"/>
        <v>238.88478937627858</v>
      </c>
      <c r="O192" s="213">
        <f t="shared" si="95"/>
        <v>114.66469890061371</v>
      </c>
      <c r="P192" s="213">
        <f t="shared" si="96"/>
        <v>14.333087362576714</v>
      </c>
      <c r="Q192" s="213">
        <f t="shared" si="97"/>
        <v>28.666174725153429</v>
      </c>
      <c r="R192" s="213">
        <f t="shared" si="98"/>
        <v>1531.9681542700744</v>
      </c>
      <c r="S192" s="213">
        <f t="shared" si="99"/>
        <v>9555.3915750511424</v>
      </c>
      <c r="T192" s="260">
        <f t="shared" si="123"/>
        <v>9359.9345617421313</v>
      </c>
      <c r="U192" s="191">
        <f t="shared" si="100"/>
        <v>453.03382223140522</v>
      </c>
      <c r="V192" s="191">
        <f t="shared" si="101"/>
        <v>334.09573910870591</v>
      </c>
      <c r="W192" s="191">
        <f t="shared" si="102"/>
        <v>160.36595477217884</v>
      </c>
      <c r="X192" s="191">
        <f t="shared" si="103"/>
        <v>20.045744346522355</v>
      </c>
      <c r="Y192" s="191">
        <f t="shared" si="104"/>
        <v>40.09148869304471</v>
      </c>
      <c r="Z192" s="192">
        <f t="shared" si="105"/>
        <v>2906.6329302457416</v>
      </c>
      <c r="AA192" s="191">
        <f t="shared" si="106"/>
        <v>11044.487243263005</v>
      </c>
      <c r="AB192" s="280">
        <f t="shared" si="124"/>
        <v>10852.807122771639</v>
      </c>
      <c r="AC192" s="240">
        <f t="shared" si="107"/>
        <v>536.57081894774626</v>
      </c>
      <c r="AD192" s="240">
        <f t="shared" si="108"/>
        <v>395.70119391426715</v>
      </c>
      <c r="AE192" s="240">
        <f t="shared" si="109"/>
        <v>189.93657307884826</v>
      </c>
      <c r="AF192" s="240">
        <f t="shared" si="110"/>
        <v>23.742071634856032</v>
      </c>
      <c r="AG192" s="240">
        <f t="shared" si="111"/>
        <v>47.484143269712064</v>
      </c>
      <c r="AH192" s="240">
        <f t="shared" si="112"/>
        <v>4787.9844463626323</v>
      </c>
      <c r="AI192" s="232">
        <f t="shared" si="113"/>
        <v>13081.031203777427</v>
      </c>
      <c r="AJ192" s="283">
        <f t="shared" si="125"/>
        <v>12854.658908488207</v>
      </c>
      <c r="AK192" s="269">
        <f t="shared" si="114"/>
        <v>627.12438170348878</v>
      </c>
      <c r="AL192" s="269">
        <f t="shared" si="115"/>
        <v>462.48110745095045</v>
      </c>
      <c r="AM192" s="269">
        <f t="shared" si="116"/>
        <v>221.99093157645621</v>
      </c>
      <c r="AN192" s="269">
        <f t="shared" si="117"/>
        <v>27.748866447057026</v>
      </c>
      <c r="AO192" s="269">
        <f t="shared" si="118"/>
        <v>55.497732894114051</v>
      </c>
      <c r="AP192" s="269">
        <f t="shared" si="119"/>
        <v>6826.2211459760283</v>
      </c>
      <c r="AQ192" s="269">
        <f t="shared" si="120"/>
        <v>15288.631651271089</v>
      </c>
      <c r="AR192" s="285">
        <f t="shared" si="126"/>
        <v>15023.517118979355</v>
      </c>
      <c r="AS192" s="273">
        <f t="shared" si="121"/>
        <v>6392.6054359261352</v>
      </c>
      <c r="AT192" s="108"/>
      <c r="AU192" s="108"/>
      <c r="AV192" s="108"/>
      <c r="AW192" s="108"/>
      <c r="AX192" s="108"/>
      <c r="AY192" s="108"/>
    </row>
    <row r="193" spans="1:51">
      <c r="A193" s="472">
        <v>8176</v>
      </c>
      <c r="B193" s="472" t="s">
        <v>898</v>
      </c>
      <c r="C193" s="472" t="s">
        <v>899</v>
      </c>
      <c r="D193" s="472">
        <v>1430</v>
      </c>
      <c r="E193" s="242">
        <f t="shared" si="86"/>
        <v>1743.9024390243901</v>
      </c>
      <c r="F193" s="222">
        <f t="shared" si="87"/>
        <v>77.458644736310703</v>
      </c>
      <c r="G193" s="222">
        <f t="shared" si="88"/>
        <v>47.209003593646059</v>
      </c>
      <c r="H193" s="222">
        <f t="shared" si="89"/>
        <v>22.660321724950105</v>
      </c>
      <c r="I193" s="222">
        <f t="shared" si="90"/>
        <v>2.8325402156187631</v>
      </c>
      <c r="J193" s="222">
        <f t="shared" si="91"/>
        <v>5.6650804312375262</v>
      </c>
      <c r="K193" s="222">
        <f t="shared" si="92"/>
        <v>1888.3601437458422</v>
      </c>
      <c r="L193" s="257">
        <f t="shared" si="122"/>
        <v>1849.6864859168884</v>
      </c>
      <c r="M193" s="212">
        <f t="shared" si="93"/>
        <v>93.727797330157628</v>
      </c>
      <c r="N193" s="213">
        <f t="shared" si="94"/>
        <v>57.124623546501397</v>
      </c>
      <c r="O193" s="213">
        <f t="shared" si="95"/>
        <v>27.419819302320668</v>
      </c>
      <c r="P193" s="213">
        <f t="shared" si="96"/>
        <v>3.4274774127900836</v>
      </c>
      <c r="Q193" s="213">
        <f t="shared" si="97"/>
        <v>6.8549548255801671</v>
      </c>
      <c r="R193" s="213">
        <f t="shared" si="98"/>
        <v>366.34021080371343</v>
      </c>
      <c r="S193" s="213">
        <f t="shared" si="99"/>
        <v>2284.9849418600556</v>
      </c>
      <c r="T193" s="260">
        <f t="shared" si="123"/>
        <v>2238.2452212861622</v>
      </c>
      <c r="U193" s="191">
        <f t="shared" si="100"/>
        <v>108.33417488142298</v>
      </c>
      <c r="V193" s="191">
        <f t="shared" si="101"/>
        <v>79.892459352081843</v>
      </c>
      <c r="W193" s="191">
        <f t="shared" si="102"/>
        <v>38.348380488999283</v>
      </c>
      <c r="X193" s="191">
        <f t="shared" si="103"/>
        <v>4.7935475611249103</v>
      </c>
      <c r="Y193" s="191">
        <f t="shared" si="104"/>
        <v>9.5870951222498206</v>
      </c>
      <c r="Z193" s="192">
        <f t="shared" si="105"/>
        <v>695.064396363112</v>
      </c>
      <c r="AA193" s="191">
        <f t="shared" si="106"/>
        <v>2641.0730364324577</v>
      </c>
      <c r="AB193" s="280">
        <f t="shared" si="124"/>
        <v>2595.2364858801743</v>
      </c>
      <c r="AC193" s="240">
        <f t="shared" si="107"/>
        <v>128.31041322663498</v>
      </c>
      <c r="AD193" s="240">
        <f t="shared" si="108"/>
        <v>94.624198544716052</v>
      </c>
      <c r="AE193" s="240">
        <f t="shared" si="109"/>
        <v>45.419615301463708</v>
      </c>
      <c r="AF193" s="240">
        <f t="shared" si="110"/>
        <v>5.6774519126829635</v>
      </c>
      <c r="AG193" s="240">
        <f t="shared" si="111"/>
        <v>11.354903825365927</v>
      </c>
      <c r="AH193" s="240">
        <f t="shared" si="112"/>
        <v>1144.9528023910643</v>
      </c>
      <c r="AI193" s="232">
        <f t="shared" si="113"/>
        <v>3128.0726791641673</v>
      </c>
      <c r="AJ193" s="283">
        <f t="shared" si="125"/>
        <v>3073.9401737689191</v>
      </c>
      <c r="AK193" s="269">
        <f t="shared" si="114"/>
        <v>149.96452605952996</v>
      </c>
      <c r="AL193" s="269">
        <f t="shared" si="115"/>
        <v>110.59330830348816</v>
      </c>
      <c r="AM193" s="269">
        <f t="shared" si="116"/>
        <v>53.084787985674318</v>
      </c>
      <c r="AN193" s="269">
        <f t="shared" si="117"/>
        <v>6.6355984982092897</v>
      </c>
      <c r="AO193" s="269">
        <f t="shared" si="118"/>
        <v>13.271196996418579</v>
      </c>
      <c r="AP193" s="269">
        <f t="shared" si="119"/>
        <v>1632.3572305594853</v>
      </c>
      <c r="AQ193" s="269">
        <f t="shared" si="120"/>
        <v>3655.9771339996087</v>
      </c>
      <c r="AR193" s="285">
        <f t="shared" si="126"/>
        <v>3592.5801806254985</v>
      </c>
      <c r="AS193" s="273">
        <f t="shared" si="121"/>
        <v>1528.6665172866847</v>
      </c>
      <c r="AT193" s="108"/>
      <c r="AU193" s="108"/>
      <c r="AV193" s="108"/>
      <c r="AW193" s="108"/>
      <c r="AX193" s="108"/>
      <c r="AY193" s="108"/>
    </row>
    <row r="194" spans="1:51">
      <c r="A194" s="472">
        <v>8182</v>
      </c>
      <c r="B194" s="472" t="s">
        <v>900</v>
      </c>
      <c r="C194" s="472" t="s">
        <v>901</v>
      </c>
      <c r="D194" s="472">
        <v>1430</v>
      </c>
      <c r="E194" s="242">
        <f t="shared" si="86"/>
        <v>1743.9024390243901</v>
      </c>
      <c r="F194" s="222">
        <f t="shared" si="87"/>
        <v>77.458644736310703</v>
      </c>
      <c r="G194" s="222">
        <f t="shared" si="88"/>
        <v>47.209003593646059</v>
      </c>
      <c r="H194" s="222">
        <f t="shared" si="89"/>
        <v>22.660321724950105</v>
      </c>
      <c r="I194" s="222">
        <f t="shared" si="90"/>
        <v>2.8325402156187631</v>
      </c>
      <c r="J194" s="222">
        <f t="shared" si="91"/>
        <v>5.6650804312375262</v>
      </c>
      <c r="K194" s="222">
        <f t="shared" si="92"/>
        <v>1888.3601437458422</v>
      </c>
      <c r="L194" s="257">
        <f t="shared" si="122"/>
        <v>1849.6864859168884</v>
      </c>
      <c r="M194" s="212">
        <f t="shared" si="93"/>
        <v>93.727797330157628</v>
      </c>
      <c r="N194" s="213">
        <f t="shared" si="94"/>
        <v>57.124623546501397</v>
      </c>
      <c r="O194" s="213">
        <f t="shared" si="95"/>
        <v>27.419819302320668</v>
      </c>
      <c r="P194" s="213">
        <f t="shared" si="96"/>
        <v>3.4274774127900836</v>
      </c>
      <c r="Q194" s="213">
        <f t="shared" si="97"/>
        <v>6.8549548255801671</v>
      </c>
      <c r="R194" s="213">
        <f t="shared" si="98"/>
        <v>366.34021080371343</v>
      </c>
      <c r="S194" s="213">
        <f t="shared" si="99"/>
        <v>2284.9849418600556</v>
      </c>
      <c r="T194" s="260">
        <f t="shared" si="123"/>
        <v>2238.2452212861622</v>
      </c>
      <c r="U194" s="191">
        <f t="shared" si="100"/>
        <v>108.33417488142298</v>
      </c>
      <c r="V194" s="191">
        <f t="shared" si="101"/>
        <v>79.892459352081843</v>
      </c>
      <c r="W194" s="191">
        <f t="shared" si="102"/>
        <v>38.348380488999283</v>
      </c>
      <c r="X194" s="191">
        <f t="shared" si="103"/>
        <v>4.7935475611249103</v>
      </c>
      <c r="Y194" s="191">
        <f t="shared" si="104"/>
        <v>9.5870951222498206</v>
      </c>
      <c r="Z194" s="192">
        <f t="shared" si="105"/>
        <v>695.064396363112</v>
      </c>
      <c r="AA194" s="191">
        <f t="shared" si="106"/>
        <v>2641.0730364324577</v>
      </c>
      <c r="AB194" s="280">
        <f t="shared" si="124"/>
        <v>2595.2364858801743</v>
      </c>
      <c r="AC194" s="240">
        <f t="shared" si="107"/>
        <v>128.31041322663498</v>
      </c>
      <c r="AD194" s="240">
        <f t="shared" si="108"/>
        <v>94.624198544716052</v>
      </c>
      <c r="AE194" s="240">
        <f t="shared" si="109"/>
        <v>45.419615301463708</v>
      </c>
      <c r="AF194" s="240">
        <f t="shared" si="110"/>
        <v>5.6774519126829635</v>
      </c>
      <c r="AG194" s="240">
        <f t="shared" si="111"/>
        <v>11.354903825365927</v>
      </c>
      <c r="AH194" s="240">
        <f t="shared" si="112"/>
        <v>1144.9528023910643</v>
      </c>
      <c r="AI194" s="232">
        <f t="shared" si="113"/>
        <v>3128.0726791641673</v>
      </c>
      <c r="AJ194" s="283">
        <f t="shared" si="125"/>
        <v>3073.9401737689191</v>
      </c>
      <c r="AK194" s="269">
        <f t="shared" si="114"/>
        <v>149.96452605952996</v>
      </c>
      <c r="AL194" s="269">
        <f t="shared" si="115"/>
        <v>110.59330830348816</v>
      </c>
      <c r="AM194" s="269">
        <f t="shared" si="116"/>
        <v>53.084787985674318</v>
      </c>
      <c r="AN194" s="269">
        <f t="shared" si="117"/>
        <v>6.6355984982092897</v>
      </c>
      <c r="AO194" s="269">
        <f t="shared" si="118"/>
        <v>13.271196996418579</v>
      </c>
      <c r="AP194" s="269">
        <f t="shared" si="119"/>
        <v>1632.3572305594853</v>
      </c>
      <c r="AQ194" s="269">
        <f t="shared" si="120"/>
        <v>3655.9771339996087</v>
      </c>
      <c r="AR194" s="285">
        <f t="shared" si="126"/>
        <v>3592.5801806254985</v>
      </c>
      <c r="AS194" s="273">
        <f t="shared" si="121"/>
        <v>1528.6665172866847</v>
      </c>
      <c r="AT194" s="108"/>
      <c r="AU194" s="108"/>
      <c r="AV194" s="108"/>
      <c r="AW194" s="108"/>
      <c r="AX194" s="108"/>
      <c r="AY194" s="108"/>
    </row>
    <row r="195" spans="1:51">
      <c r="A195" s="472">
        <v>7499</v>
      </c>
      <c r="B195" s="472" t="s">
        <v>753</v>
      </c>
      <c r="C195" s="472" t="s">
        <v>754</v>
      </c>
      <c r="D195" s="472">
        <v>5525.01</v>
      </c>
      <c r="E195" s="242">
        <f t="shared" si="86"/>
        <v>6737.8170731707314</v>
      </c>
      <c r="F195" s="222">
        <f t="shared" si="87"/>
        <v>299.27257815004475</v>
      </c>
      <c r="G195" s="222">
        <f t="shared" si="88"/>
        <v>182.39875310834293</v>
      </c>
      <c r="H195" s="222">
        <f t="shared" si="89"/>
        <v>87.551401492004615</v>
      </c>
      <c r="I195" s="222">
        <f t="shared" si="90"/>
        <v>10.943925186500577</v>
      </c>
      <c r="J195" s="222">
        <f t="shared" si="91"/>
        <v>21.887850373001154</v>
      </c>
      <c r="K195" s="222">
        <f t="shared" si="92"/>
        <v>7295.9501243337172</v>
      </c>
      <c r="L195" s="257">
        <f t="shared" si="122"/>
        <v>7146.5289031857819</v>
      </c>
      <c r="M195" s="212">
        <f t="shared" si="93"/>
        <v>362.13078148747849</v>
      </c>
      <c r="N195" s="213">
        <f t="shared" si="94"/>
        <v>220.70917226619281</v>
      </c>
      <c r="O195" s="213">
        <f t="shared" si="95"/>
        <v>105.94040268777255</v>
      </c>
      <c r="P195" s="213">
        <f t="shared" si="96"/>
        <v>13.242550335971568</v>
      </c>
      <c r="Q195" s="213">
        <f t="shared" si="97"/>
        <v>26.485100671943137</v>
      </c>
      <c r="R195" s="213">
        <f t="shared" si="98"/>
        <v>1415.4079217430944</v>
      </c>
      <c r="S195" s="213">
        <f t="shared" si="99"/>
        <v>8828.3668906477124</v>
      </c>
      <c r="T195" s="260">
        <f t="shared" si="123"/>
        <v>8647.7812797610204</v>
      </c>
      <c r="U195" s="191">
        <f t="shared" si="100"/>
        <v>418.56461507804954</v>
      </c>
      <c r="V195" s="191">
        <f t="shared" si="101"/>
        <v>308.67596982157045</v>
      </c>
      <c r="W195" s="191">
        <f t="shared" si="102"/>
        <v>148.16446551435382</v>
      </c>
      <c r="X195" s="191">
        <f t="shared" si="103"/>
        <v>18.520558189294228</v>
      </c>
      <c r="Y195" s="191">
        <f t="shared" si="104"/>
        <v>37.041116378588455</v>
      </c>
      <c r="Z195" s="192">
        <f t="shared" si="105"/>
        <v>2685.4809374476631</v>
      </c>
      <c r="AA195" s="191">
        <f t="shared" si="106"/>
        <v>10204.164291622164</v>
      </c>
      <c r="AB195" s="280">
        <f t="shared" si="124"/>
        <v>10027.068207589386</v>
      </c>
      <c r="AC195" s="240">
        <f t="shared" si="107"/>
        <v>495.7456756512521</v>
      </c>
      <c r="AD195" s="240">
        <f t="shared" si="108"/>
        <v>365.59415608499415</v>
      </c>
      <c r="AE195" s="240">
        <f t="shared" si="109"/>
        <v>175.4851949207972</v>
      </c>
      <c r="AF195" s="240">
        <f t="shared" si="110"/>
        <v>21.93564936509965</v>
      </c>
      <c r="AG195" s="240">
        <f t="shared" si="111"/>
        <v>43.8712987301993</v>
      </c>
      <c r="AH195" s="240">
        <f t="shared" si="112"/>
        <v>4423.6892886284295</v>
      </c>
      <c r="AI195" s="232">
        <f t="shared" si="113"/>
        <v>12085.757225950221</v>
      </c>
      <c r="AJ195" s="283">
        <f t="shared" si="125"/>
        <v>11876.60853110141</v>
      </c>
      <c r="AK195" s="269">
        <f t="shared" si="114"/>
        <v>579.40944484207239</v>
      </c>
      <c r="AL195" s="269">
        <f t="shared" si="115"/>
        <v>427.29310091598262</v>
      </c>
      <c r="AM195" s="269">
        <f t="shared" si="116"/>
        <v>205.10068843967164</v>
      </c>
      <c r="AN195" s="269">
        <f t="shared" si="117"/>
        <v>25.637586054958955</v>
      </c>
      <c r="AO195" s="269">
        <f t="shared" si="118"/>
        <v>51.275172109917911</v>
      </c>
      <c r="AP195" s="269">
        <f t="shared" si="119"/>
        <v>6306.846169519903</v>
      </c>
      <c r="AQ195" s="269">
        <f t="shared" si="120"/>
        <v>14125.391765817607</v>
      </c>
      <c r="AR195" s="285">
        <f t="shared" si="126"/>
        <v>13880.448548082295</v>
      </c>
      <c r="AS195" s="273">
        <f t="shared" si="121"/>
        <v>5906.2222340378366</v>
      </c>
      <c r="AT195" s="108"/>
      <c r="AU195" s="108"/>
      <c r="AV195" s="108"/>
      <c r="AW195" s="108"/>
      <c r="AX195" s="108"/>
      <c r="AY195" s="108"/>
    </row>
    <row r="196" spans="1:51">
      <c r="A196" s="472">
        <v>8286</v>
      </c>
      <c r="B196" s="472" t="s">
        <v>467</v>
      </c>
      <c r="C196" s="472" t="s">
        <v>468</v>
      </c>
      <c r="D196" s="472">
        <v>5200</v>
      </c>
      <c r="E196" s="242">
        <f t="shared" si="86"/>
        <v>6341.4634146341459</v>
      </c>
      <c r="F196" s="222">
        <f t="shared" si="87"/>
        <v>281.6677990411298</v>
      </c>
      <c r="G196" s="222">
        <f t="shared" si="88"/>
        <v>171.66910397689475</v>
      </c>
      <c r="H196" s="222">
        <f t="shared" si="89"/>
        <v>82.40116990890948</v>
      </c>
      <c r="I196" s="222">
        <f t="shared" si="90"/>
        <v>10.300146238613685</v>
      </c>
      <c r="J196" s="222">
        <f t="shared" si="91"/>
        <v>20.60029247722737</v>
      </c>
      <c r="K196" s="222">
        <f t="shared" si="92"/>
        <v>6866.7641590757894</v>
      </c>
      <c r="L196" s="257">
        <f t="shared" si="122"/>
        <v>6726.1326760614129</v>
      </c>
      <c r="M196" s="212">
        <f t="shared" si="93"/>
        <v>340.82835392784591</v>
      </c>
      <c r="N196" s="213">
        <f t="shared" si="94"/>
        <v>207.72590380545964</v>
      </c>
      <c r="O196" s="213">
        <f t="shared" si="95"/>
        <v>99.70843382662062</v>
      </c>
      <c r="P196" s="213">
        <f t="shared" si="96"/>
        <v>12.463554228327578</v>
      </c>
      <c r="Q196" s="213">
        <f t="shared" si="97"/>
        <v>24.927108456655155</v>
      </c>
      <c r="R196" s="213">
        <f t="shared" si="98"/>
        <v>1332.1462211044125</v>
      </c>
      <c r="S196" s="213">
        <f t="shared" si="99"/>
        <v>8309.0361522183848</v>
      </c>
      <c r="T196" s="260">
        <f t="shared" si="123"/>
        <v>8139.0735319496798</v>
      </c>
      <c r="U196" s="191">
        <f t="shared" si="100"/>
        <v>393.94245411426539</v>
      </c>
      <c r="V196" s="191">
        <f t="shared" si="101"/>
        <v>290.51803400757035</v>
      </c>
      <c r="W196" s="191">
        <f t="shared" si="102"/>
        <v>139.44865632363377</v>
      </c>
      <c r="X196" s="191">
        <f t="shared" si="103"/>
        <v>17.431082040454221</v>
      </c>
      <c r="Y196" s="191">
        <f t="shared" si="104"/>
        <v>34.862164080908443</v>
      </c>
      <c r="Z196" s="192">
        <f t="shared" si="105"/>
        <v>2527.5068958658621</v>
      </c>
      <c r="AA196" s="191">
        <f t="shared" si="106"/>
        <v>9603.9019506634831</v>
      </c>
      <c r="AB196" s="280">
        <f t="shared" si="124"/>
        <v>9437.2235850188154</v>
      </c>
      <c r="AC196" s="240">
        <f t="shared" si="107"/>
        <v>466.58332082412721</v>
      </c>
      <c r="AD196" s="240">
        <f t="shared" si="108"/>
        <v>344.08799470805843</v>
      </c>
      <c r="AE196" s="240">
        <f t="shared" si="109"/>
        <v>165.16223745986804</v>
      </c>
      <c r="AF196" s="240">
        <f t="shared" si="110"/>
        <v>20.645279682483505</v>
      </c>
      <c r="AG196" s="240">
        <f t="shared" si="111"/>
        <v>41.29055936496701</v>
      </c>
      <c r="AH196" s="240">
        <f t="shared" si="112"/>
        <v>4163.4647359675073</v>
      </c>
      <c r="AI196" s="232">
        <f t="shared" si="113"/>
        <v>11374.809742415155</v>
      </c>
      <c r="AJ196" s="283">
        <f t="shared" si="125"/>
        <v>11177.964268250616</v>
      </c>
      <c r="AK196" s="269">
        <f t="shared" si="114"/>
        <v>545.32554930738161</v>
      </c>
      <c r="AL196" s="269">
        <f t="shared" si="115"/>
        <v>402.15748473995694</v>
      </c>
      <c r="AM196" s="269">
        <f t="shared" si="116"/>
        <v>193.03559267517934</v>
      </c>
      <c r="AN196" s="269">
        <f t="shared" si="117"/>
        <v>24.129449084397418</v>
      </c>
      <c r="AO196" s="269">
        <f t="shared" si="118"/>
        <v>48.258898168794836</v>
      </c>
      <c r="AP196" s="269">
        <f t="shared" si="119"/>
        <v>5935.8444747617641</v>
      </c>
      <c r="AQ196" s="269">
        <f t="shared" si="120"/>
        <v>13294.462305453122</v>
      </c>
      <c r="AR196" s="285">
        <f t="shared" si="126"/>
        <v>13063.927929547266</v>
      </c>
      <c r="AS196" s="273">
        <f t="shared" si="121"/>
        <v>5558.7873355879447</v>
      </c>
      <c r="AT196" s="108"/>
      <c r="AU196" s="108"/>
      <c r="AV196" s="108"/>
      <c r="AW196" s="108"/>
      <c r="AX196" s="108"/>
      <c r="AY196" s="108"/>
    </row>
    <row r="197" spans="1:51">
      <c r="A197" s="472">
        <v>3595</v>
      </c>
      <c r="B197" s="472" t="s">
        <v>772</v>
      </c>
      <c r="C197" s="472" t="s">
        <v>773</v>
      </c>
      <c r="D197" s="472">
        <v>4810</v>
      </c>
      <c r="E197" s="242">
        <f t="shared" ref="E197:E260" si="127">D197/(($B$1-$C$2)/100-(0.08))</f>
        <v>5865.8536585365846</v>
      </c>
      <c r="F197" s="222">
        <f t="shared" ref="F197:F260" si="128">K197*$F$3</f>
        <v>260.54271411304507</v>
      </c>
      <c r="G197" s="222">
        <f t="shared" ref="G197:G260" si="129">K197*$G$2</f>
        <v>158.79392117862764</v>
      </c>
      <c r="H197" s="222">
        <f t="shared" ref="H197:H260" si="130">K197*$H$2</f>
        <v>76.221082165741265</v>
      </c>
      <c r="I197" s="222">
        <f t="shared" ref="I197:I260" si="131">K197*$I$2</f>
        <v>9.5276352707176581</v>
      </c>
      <c r="J197" s="222">
        <f t="shared" ref="J197:J260" si="132">K197*$J$2</f>
        <v>19.055270541435316</v>
      </c>
      <c r="K197" s="222">
        <f t="shared" ref="K197:K260" si="133">E197*$J$1</f>
        <v>6351.756847145105</v>
      </c>
      <c r="L197" s="257">
        <f t="shared" si="122"/>
        <v>6221.672725356806</v>
      </c>
      <c r="M197" s="212">
        <f t="shared" ref="M197:M260" si="134">S197*$M$3</f>
        <v>315.26622738325744</v>
      </c>
      <c r="N197" s="213">
        <f t="shared" ref="N197:N260" si="135">S197*$N$2</f>
        <v>192.14646102005014</v>
      </c>
      <c r="O197" s="213">
        <f t="shared" ref="O197:O260" si="136">S197*$O$2</f>
        <v>92.230301289624066</v>
      </c>
      <c r="P197" s="213">
        <f t="shared" ref="P197:P260" si="137">S197*$P$2</f>
        <v>11.528787661203008</v>
      </c>
      <c r="Q197" s="213">
        <f t="shared" ref="Q197:Q260" si="138">S197*$Q$2</f>
        <v>23.057575322406016</v>
      </c>
      <c r="R197" s="213">
        <f t="shared" ref="R197:R260" si="139">S197*$R$3</f>
        <v>1232.2352545215815</v>
      </c>
      <c r="S197" s="213">
        <f t="shared" ref="S197:S260" si="140">E197*$S$1</f>
        <v>7685.8584408020051</v>
      </c>
      <c r="T197" s="260">
        <f t="shared" si="123"/>
        <v>7528.6430170534531</v>
      </c>
      <c r="U197" s="191">
        <f t="shared" ref="U197:U260" si="141">AA197*$U$3</f>
        <v>364.39677005569547</v>
      </c>
      <c r="V197" s="191">
        <f t="shared" ref="V197:V260" si="142">AA197*$V$3</f>
        <v>268.72918145700254</v>
      </c>
      <c r="W197" s="191">
        <f t="shared" ref="W197:W260" si="143">AA197*$W$3</f>
        <v>128.99000709936124</v>
      </c>
      <c r="X197" s="191">
        <f t="shared" ref="X197:X260" si="144">AA197*$X$3</f>
        <v>16.123750887420154</v>
      </c>
      <c r="Y197" s="191">
        <f t="shared" ref="Y197:Y260" si="145">AA197*$Y$3</f>
        <v>32.247501774840309</v>
      </c>
      <c r="Z197" s="192">
        <f t="shared" ref="Z197:Z260" si="146">AA197*$Z$3</f>
        <v>2337.9438786759224</v>
      </c>
      <c r="AA197" s="191">
        <f t="shared" ref="AA197:AA260" si="147">E197*$AA$1</f>
        <v>8883.6093043637211</v>
      </c>
      <c r="AB197" s="280">
        <f t="shared" si="124"/>
        <v>8729.4318161424035</v>
      </c>
      <c r="AC197" s="240">
        <f t="shared" ref="AC197:AC260" si="148">AI197*$AC$3</f>
        <v>431.58957176231763</v>
      </c>
      <c r="AD197" s="240">
        <f t="shared" ref="AD197:AD260" si="149">AI197*$AD$3</f>
        <v>318.28139510495402</v>
      </c>
      <c r="AE197" s="240">
        <f t="shared" ref="AE197:AE260" si="150">AI197*$AE$3</f>
        <v>152.77506965037793</v>
      </c>
      <c r="AF197" s="240">
        <f t="shared" ref="AF197:AF260" si="151">AI197*$AF$3</f>
        <v>19.096883706297241</v>
      </c>
      <c r="AG197" s="240">
        <f t="shared" ref="AG197:AG260" si="152">AI197*$AG$3</f>
        <v>38.193767412594482</v>
      </c>
      <c r="AH197" s="240">
        <f t="shared" ref="AH197:AH260" si="153">AI197*$AH$3</f>
        <v>3851.2048807699434</v>
      </c>
      <c r="AI197" s="232">
        <f t="shared" ref="AI197:AI260" si="154">E197*$AI$1</f>
        <v>10521.699011734017</v>
      </c>
      <c r="AJ197" s="283">
        <f t="shared" si="125"/>
        <v>10339.616948131817</v>
      </c>
      <c r="AK197" s="269">
        <f t="shared" ref="AK197:AK260" si="155">AQ197*$AK$3</f>
        <v>504.42613310932796</v>
      </c>
      <c r="AL197" s="269">
        <f t="shared" ref="AL197:AL260" si="156">AQ197*$AL$3</f>
        <v>371.99567338446013</v>
      </c>
      <c r="AM197" s="269">
        <f t="shared" ref="AM197:AM260" si="157">AQ197*$AM$3</f>
        <v>178.55792322454087</v>
      </c>
      <c r="AN197" s="269">
        <f t="shared" ref="AN197:AN260" si="158">AQ197*$AN$3</f>
        <v>22.319740403067609</v>
      </c>
      <c r="AO197" s="269">
        <f t="shared" ref="AO197:AO260" si="159">AQ197*$AO$3</f>
        <v>44.639480806135218</v>
      </c>
      <c r="AP197" s="269">
        <f t="shared" ref="AP197:AP260" si="160">AQ197*$AP$3</f>
        <v>5490.656139154632</v>
      </c>
      <c r="AQ197" s="269">
        <f t="shared" ref="AQ197:AQ260" si="161">E197*$AQ$1</f>
        <v>12297.377632544138</v>
      </c>
      <c r="AR197" s="285">
        <f t="shared" si="126"/>
        <v>12084.133334831222</v>
      </c>
      <c r="AS197" s="273">
        <f t="shared" ref="AS197:AS260" si="162">L197/1.21</f>
        <v>5141.8782854188485</v>
      </c>
      <c r="AT197" s="108"/>
      <c r="AU197" s="108"/>
      <c r="AV197" s="108"/>
      <c r="AW197" s="108"/>
      <c r="AX197" s="108"/>
      <c r="AY197" s="108"/>
    </row>
    <row r="198" spans="1:51">
      <c r="A198" s="472">
        <v>6327</v>
      </c>
      <c r="B198" s="472" t="s">
        <v>781</v>
      </c>
      <c r="C198" s="472" t="s">
        <v>782</v>
      </c>
      <c r="D198" s="472">
        <v>4550</v>
      </c>
      <c r="E198" s="242">
        <f t="shared" si="127"/>
        <v>5548.7804878048773</v>
      </c>
      <c r="F198" s="222">
        <f t="shared" si="128"/>
        <v>246.45932416098856</v>
      </c>
      <c r="G198" s="222">
        <f t="shared" si="129"/>
        <v>150.2104659797829</v>
      </c>
      <c r="H198" s="222">
        <f t="shared" si="130"/>
        <v>72.101023670295788</v>
      </c>
      <c r="I198" s="222">
        <f t="shared" si="131"/>
        <v>9.0126279587869735</v>
      </c>
      <c r="J198" s="222">
        <f t="shared" si="132"/>
        <v>18.025255917573947</v>
      </c>
      <c r="K198" s="222">
        <f t="shared" si="133"/>
        <v>6008.4186391913154</v>
      </c>
      <c r="L198" s="257">
        <f t="shared" ref="L198:L261" si="163">F198+H198+J198+E198</f>
        <v>5885.3660915537357</v>
      </c>
      <c r="M198" s="212">
        <f t="shared" si="134"/>
        <v>298.22480968686517</v>
      </c>
      <c r="N198" s="213">
        <f t="shared" si="135"/>
        <v>181.76016582977718</v>
      </c>
      <c r="O198" s="213">
        <f t="shared" si="136"/>
        <v>87.244879598293039</v>
      </c>
      <c r="P198" s="213">
        <f t="shared" si="137"/>
        <v>10.90560994978663</v>
      </c>
      <c r="Q198" s="213">
        <f t="shared" si="138"/>
        <v>21.81121989957326</v>
      </c>
      <c r="R198" s="213">
        <f t="shared" si="139"/>
        <v>1165.6279434663609</v>
      </c>
      <c r="S198" s="213">
        <f t="shared" si="140"/>
        <v>7270.4066331910863</v>
      </c>
      <c r="T198" s="260">
        <f t="shared" ref="T198:T261" si="164">R198+Q198+O198+M198+E198</f>
        <v>7121.6893404559696</v>
      </c>
      <c r="U198" s="191">
        <f t="shared" si="141"/>
        <v>344.69964734998217</v>
      </c>
      <c r="V198" s="191">
        <f t="shared" si="142"/>
        <v>254.20327975662403</v>
      </c>
      <c r="W198" s="191">
        <f t="shared" si="143"/>
        <v>122.01757428317953</v>
      </c>
      <c r="X198" s="191">
        <f t="shared" si="144"/>
        <v>15.252196785397441</v>
      </c>
      <c r="Y198" s="191">
        <f t="shared" si="145"/>
        <v>30.504393570794882</v>
      </c>
      <c r="Z198" s="192">
        <f t="shared" si="146"/>
        <v>2211.5685338826288</v>
      </c>
      <c r="AA198" s="191">
        <f t="shared" si="147"/>
        <v>8403.4142068305464</v>
      </c>
      <c r="AB198" s="280">
        <f t="shared" ref="AB198:AB261" si="165">U198+W198+Y198+Z198+E198</f>
        <v>8257.5706368914616</v>
      </c>
      <c r="AC198" s="240">
        <f t="shared" si="148"/>
        <v>408.26040572111128</v>
      </c>
      <c r="AD198" s="240">
        <f t="shared" si="149"/>
        <v>301.07699536955107</v>
      </c>
      <c r="AE198" s="240">
        <f t="shared" si="150"/>
        <v>144.51695777738453</v>
      </c>
      <c r="AF198" s="240">
        <f t="shared" si="151"/>
        <v>18.064619722173067</v>
      </c>
      <c r="AG198" s="240">
        <f t="shared" si="152"/>
        <v>36.129239444346133</v>
      </c>
      <c r="AH198" s="240">
        <f t="shared" si="153"/>
        <v>3643.031643971568</v>
      </c>
      <c r="AI198" s="232">
        <f t="shared" si="154"/>
        <v>9952.9585246132592</v>
      </c>
      <c r="AJ198" s="283">
        <f t="shared" ref="AJ198:AJ261" si="166">AC198+AE198+AG198+AH198+E198</f>
        <v>9780.7187347192885</v>
      </c>
      <c r="AK198" s="269">
        <f t="shared" si="155"/>
        <v>477.15985564395891</v>
      </c>
      <c r="AL198" s="269">
        <f t="shared" si="156"/>
        <v>351.88779914746232</v>
      </c>
      <c r="AM198" s="269">
        <f t="shared" si="157"/>
        <v>168.90614359078191</v>
      </c>
      <c r="AN198" s="269">
        <f t="shared" si="158"/>
        <v>21.113267948847739</v>
      </c>
      <c r="AO198" s="269">
        <f t="shared" si="159"/>
        <v>42.226535897695477</v>
      </c>
      <c r="AP198" s="269">
        <f t="shared" si="160"/>
        <v>5193.8639154165439</v>
      </c>
      <c r="AQ198" s="269">
        <f t="shared" si="161"/>
        <v>11632.654517271481</v>
      </c>
      <c r="AR198" s="285">
        <f t="shared" ref="AR198:AR261" si="167">AK198+AM198+AO198+AP198+E198</f>
        <v>11430.936938353858</v>
      </c>
      <c r="AS198" s="273">
        <f t="shared" si="162"/>
        <v>4863.938918639451</v>
      </c>
      <c r="AT198" s="108"/>
      <c r="AU198" s="108"/>
      <c r="AV198" s="108"/>
      <c r="AW198" s="108"/>
      <c r="AX198" s="108"/>
      <c r="AY198" s="108"/>
    </row>
    <row r="199" spans="1:51">
      <c r="A199" s="472">
        <v>9766</v>
      </c>
      <c r="B199" s="472" t="s">
        <v>783</v>
      </c>
      <c r="C199" s="472" t="s">
        <v>784</v>
      </c>
      <c r="D199" s="472">
        <v>4485</v>
      </c>
      <c r="E199" s="242">
        <f t="shared" si="127"/>
        <v>5469.5121951219508</v>
      </c>
      <c r="F199" s="222">
        <f t="shared" si="128"/>
        <v>242.93847667297445</v>
      </c>
      <c r="G199" s="222">
        <f t="shared" si="129"/>
        <v>148.06460218007172</v>
      </c>
      <c r="H199" s="222">
        <f t="shared" si="130"/>
        <v>71.071009046434426</v>
      </c>
      <c r="I199" s="222">
        <f t="shared" si="131"/>
        <v>8.8838761308043033</v>
      </c>
      <c r="J199" s="222">
        <f t="shared" si="132"/>
        <v>17.767752261608607</v>
      </c>
      <c r="K199" s="222">
        <f t="shared" si="133"/>
        <v>5922.5840872028684</v>
      </c>
      <c r="L199" s="257">
        <f t="shared" si="163"/>
        <v>5801.2894331029684</v>
      </c>
      <c r="M199" s="212">
        <f t="shared" si="134"/>
        <v>293.9644552627671</v>
      </c>
      <c r="N199" s="213">
        <f t="shared" si="135"/>
        <v>179.16359203220895</v>
      </c>
      <c r="O199" s="213">
        <f t="shared" si="136"/>
        <v>85.99852417546029</v>
      </c>
      <c r="P199" s="213">
        <f t="shared" si="137"/>
        <v>10.749815521932536</v>
      </c>
      <c r="Q199" s="213">
        <f t="shared" si="138"/>
        <v>21.499631043865072</v>
      </c>
      <c r="R199" s="213">
        <f t="shared" si="139"/>
        <v>1148.9761157025559</v>
      </c>
      <c r="S199" s="213">
        <f t="shared" si="140"/>
        <v>7166.5436812883572</v>
      </c>
      <c r="T199" s="260">
        <f t="shared" si="164"/>
        <v>7019.9509213065994</v>
      </c>
      <c r="U199" s="191">
        <f t="shared" si="141"/>
        <v>339.77536667355389</v>
      </c>
      <c r="V199" s="191">
        <f t="shared" si="142"/>
        <v>250.57180433152942</v>
      </c>
      <c r="W199" s="191">
        <f t="shared" si="143"/>
        <v>120.27446607913413</v>
      </c>
      <c r="X199" s="191">
        <f t="shared" si="144"/>
        <v>15.034308259891766</v>
      </c>
      <c r="Y199" s="191">
        <f t="shared" si="145"/>
        <v>30.068616519783532</v>
      </c>
      <c r="Z199" s="192">
        <f t="shared" si="146"/>
        <v>2179.9746976843057</v>
      </c>
      <c r="AA199" s="191">
        <f t="shared" si="147"/>
        <v>8283.3654324472536</v>
      </c>
      <c r="AB199" s="280">
        <f t="shared" si="165"/>
        <v>8139.6053420787284</v>
      </c>
      <c r="AC199" s="240">
        <f t="shared" si="148"/>
        <v>402.42811421080972</v>
      </c>
      <c r="AD199" s="240">
        <f t="shared" si="149"/>
        <v>296.77589543570036</v>
      </c>
      <c r="AE199" s="240">
        <f t="shared" si="150"/>
        <v>142.45242980913619</v>
      </c>
      <c r="AF199" s="240">
        <f t="shared" si="151"/>
        <v>17.806553726142024</v>
      </c>
      <c r="AG199" s="240">
        <f t="shared" si="152"/>
        <v>35.613107452284048</v>
      </c>
      <c r="AH199" s="240">
        <f t="shared" si="153"/>
        <v>3590.9883347719747</v>
      </c>
      <c r="AI199" s="232">
        <f t="shared" si="154"/>
        <v>9810.7734028330706</v>
      </c>
      <c r="AJ199" s="283">
        <f t="shared" si="166"/>
        <v>9640.9941813661553</v>
      </c>
      <c r="AK199" s="269">
        <f t="shared" si="155"/>
        <v>470.34328627761664</v>
      </c>
      <c r="AL199" s="269">
        <f t="shared" si="156"/>
        <v>346.86083058821288</v>
      </c>
      <c r="AM199" s="269">
        <f t="shared" si="157"/>
        <v>166.49319868234218</v>
      </c>
      <c r="AN199" s="269">
        <f t="shared" si="158"/>
        <v>20.811649835292773</v>
      </c>
      <c r="AO199" s="269">
        <f t="shared" si="159"/>
        <v>41.623299670585546</v>
      </c>
      <c r="AP199" s="269">
        <f t="shared" si="160"/>
        <v>5119.6658594820219</v>
      </c>
      <c r="AQ199" s="269">
        <f t="shared" si="161"/>
        <v>11466.473738453318</v>
      </c>
      <c r="AR199" s="285">
        <f t="shared" si="167"/>
        <v>11267.637839234518</v>
      </c>
      <c r="AS199" s="273">
        <f t="shared" si="162"/>
        <v>4794.4540769446021</v>
      </c>
      <c r="AT199" s="108"/>
      <c r="AU199" s="108"/>
      <c r="AV199" s="108"/>
      <c r="AW199" s="108"/>
      <c r="AX199" s="108"/>
      <c r="AY199" s="108"/>
    </row>
    <row r="200" spans="1:51">
      <c r="A200" s="472">
        <v>5141</v>
      </c>
      <c r="B200" s="472" t="s">
        <v>594</v>
      </c>
      <c r="C200" s="472" t="s">
        <v>595</v>
      </c>
      <c r="D200" s="472">
        <v>3900</v>
      </c>
      <c r="E200" s="242">
        <f t="shared" si="127"/>
        <v>4756.0975609756097</v>
      </c>
      <c r="F200" s="222">
        <f t="shared" si="128"/>
        <v>211.25084928084738</v>
      </c>
      <c r="G200" s="222">
        <f t="shared" si="129"/>
        <v>128.75182798267107</v>
      </c>
      <c r="H200" s="222">
        <f t="shared" si="130"/>
        <v>61.80087743168211</v>
      </c>
      <c r="I200" s="222">
        <f t="shared" si="131"/>
        <v>7.7251096789602638</v>
      </c>
      <c r="J200" s="222">
        <f t="shared" si="132"/>
        <v>15.450219357920528</v>
      </c>
      <c r="K200" s="222">
        <f t="shared" si="133"/>
        <v>5150.0731193068423</v>
      </c>
      <c r="L200" s="257">
        <f t="shared" si="163"/>
        <v>5044.5995070460594</v>
      </c>
      <c r="M200" s="212">
        <f t="shared" si="134"/>
        <v>255.62126544588443</v>
      </c>
      <c r="N200" s="213">
        <f t="shared" si="135"/>
        <v>155.79442785409472</v>
      </c>
      <c r="O200" s="213">
        <f t="shared" si="136"/>
        <v>74.781325369965458</v>
      </c>
      <c r="P200" s="213">
        <f t="shared" si="137"/>
        <v>9.3476656712456823</v>
      </c>
      <c r="Q200" s="213">
        <f t="shared" si="138"/>
        <v>18.695331342491365</v>
      </c>
      <c r="R200" s="213">
        <f t="shared" si="139"/>
        <v>999.1096658283094</v>
      </c>
      <c r="S200" s="213">
        <f t="shared" si="140"/>
        <v>6231.7771141637886</v>
      </c>
      <c r="T200" s="260">
        <f t="shared" si="164"/>
        <v>6104.3051489622603</v>
      </c>
      <c r="U200" s="191">
        <f t="shared" si="141"/>
        <v>295.45684058569907</v>
      </c>
      <c r="V200" s="191">
        <f t="shared" si="142"/>
        <v>217.88852550567776</v>
      </c>
      <c r="W200" s="191">
        <f t="shared" si="143"/>
        <v>104.58649224272533</v>
      </c>
      <c r="X200" s="191">
        <f t="shared" si="144"/>
        <v>13.073311530340666</v>
      </c>
      <c r="Y200" s="191">
        <f t="shared" si="145"/>
        <v>26.146623060681332</v>
      </c>
      <c r="Z200" s="192">
        <f t="shared" si="146"/>
        <v>1895.6301718993966</v>
      </c>
      <c r="AA200" s="191">
        <f t="shared" si="147"/>
        <v>7202.9264629976124</v>
      </c>
      <c r="AB200" s="280">
        <f t="shared" si="165"/>
        <v>7077.9176887641115</v>
      </c>
      <c r="AC200" s="240">
        <f t="shared" si="148"/>
        <v>349.93749061809541</v>
      </c>
      <c r="AD200" s="240">
        <f t="shared" si="149"/>
        <v>258.06599603104382</v>
      </c>
      <c r="AE200" s="240">
        <f t="shared" si="150"/>
        <v>123.87167809490103</v>
      </c>
      <c r="AF200" s="240">
        <f t="shared" si="151"/>
        <v>15.483959761862629</v>
      </c>
      <c r="AG200" s="240">
        <f t="shared" si="152"/>
        <v>30.967919523725257</v>
      </c>
      <c r="AH200" s="240">
        <f t="shared" si="153"/>
        <v>3122.59855197563</v>
      </c>
      <c r="AI200" s="232">
        <f t="shared" si="154"/>
        <v>8531.1073068113656</v>
      </c>
      <c r="AJ200" s="283">
        <f t="shared" si="166"/>
        <v>8383.4732011879605</v>
      </c>
      <c r="AK200" s="269">
        <f t="shared" si="155"/>
        <v>408.99416198053626</v>
      </c>
      <c r="AL200" s="269">
        <f t="shared" si="156"/>
        <v>301.61811355496775</v>
      </c>
      <c r="AM200" s="269">
        <f t="shared" si="157"/>
        <v>144.7766945063845</v>
      </c>
      <c r="AN200" s="269">
        <f t="shared" si="158"/>
        <v>18.097086813298063</v>
      </c>
      <c r="AO200" s="269">
        <f t="shared" si="159"/>
        <v>36.194173626596125</v>
      </c>
      <c r="AP200" s="269">
        <f t="shared" si="160"/>
        <v>4451.8833560713238</v>
      </c>
      <c r="AQ200" s="269">
        <f t="shared" si="161"/>
        <v>9970.8467290898425</v>
      </c>
      <c r="AR200" s="285">
        <f t="shared" si="167"/>
        <v>9797.9459471604496</v>
      </c>
      <c r="AS200" s="273">
        <f t="shared" si="162"/>
        <v>4169.0905016909583</v>
      </c>
      <c r="AT200" s="108"/>
      <c r="AU200" s="108"/>
      <c r="AV200" s="108"/>
      <c r="AW200" s="108"/>
      <c r="AX200" s="108"/>
      <c r="AY200" s="108"/>
    </row>
    <row r="201" spans="1:51">
      <c r="A201" s="472">
        <v>9584</v>
      </c>
      <c r="B201" s="472" t="s">
        <v>403</v>
      </c>
      <c r="C201" s="472" t="s">
        <v>1036</v>
      </c>
      <c r="D201" s="472">
        <v>3500</v>
      </c>
      <c r="E201" s="242">
        <f t="shared" si="127"/>
        <v>4268.292682926829</v>
      </c>
      <c r="F201" s="222">
        <f t="shared" si="128"/>
        <v>189.58409550845275</v>
      </c>
      <c r="G201" s="222">
        <f t="shared" si="129"/>
        <v>115.54651229214069</v>
      </c>
      <c r="H201" s="222">
        <f t="shared" si="130"/>
        <v>55.462325900227533</v>
      </c>
      <c r="I201" s="222">
        <f t="shared" si="131"/>
        <v>6.9327907375284417</v>
      </c>
      <c r="J201" s="222">
        <f t="shared" si="132"/>
        <v>13.865581475056883</v>
      </c>
      <c r="K201" s="222">
        <f t="shared" si="133"/>
        <v>4621.8604916856275</v>
      </c>
      <c r="L201" s="257">
        <f t="shared" si="163"/>
        <v>4527.2046858105659</v>
      </c>
      <c r="M201" s="212">
        <f t="shared" si="134"/>
        <v>229.40369975912708</v>
      </c>
      <c r="N201" s="213">
        <f t="shared" si="135"/>
        <v>139.81551217675167</v>
      </c>
      <c r="O201" s="213">
        <f t="shared" si="136"/>
        <v>67.111445844840802</v>
      </c>
      <c r="P201" s="213">
        <f t="shared" si="137"/>
        <v>8.3889307306051002</v>
      </c>
      <c r="Q201" s="213">
        <f t="shared" si="138"/>
        <v>16.7778614612102</v>
      </c>
      <c r="R201" s="213">
        <f t="shared" si="139"/>
        <v>896.63687958950845</v>
      </c>
      <c r="S201" s="213">
        <f t="shared" si="140"/>
        <v>5592.6204870700667</v>
      </c>
      <c r="T201" s="260">
        <f t="shared" si="164"/>
        <v>5478.2225695815159</v>
      </c>
      <c r="U201" s="191">
        <f t="shared" si="141"/>
        <v>265.15357488460171</v>
      </c>
      <c r="V201" s="191">
        <f t="shared" si="142"/>
        <v>195.54098442817235</v>
      </c>
      <c r="W201" s="191">
        <f t="shared" si="143"/>
        <v>93.85967252552274</v>
      </c>
      <c r="X201" s="191">
        <f t="shared" si="144"/>
        <v>11.732459065690342</v>
      </c>
      <c r="Y201" s="191">
        <f t="shared" si="145"/>
        <v>23.464918131380685</v>
      </c>
      <c r="Z201" s="192">
        <f t="shared" si="146"/>
        <v>1701.2065645250996</v>
      </c>
      <c r="AA201" s="191">
        <f t="shared" si="147"/>
        <v>6464.164774485037</v>
      </c>
      <c r="AB201" s="280">
        <f t="shared" si="165"/>
        <v>6351.977412993434</v>
      </c>
      <c r="AC201" s="240">
        <f t="shared" si="148"/>
        <v>314.04646593931642</v>
      </c>
      <c r="AD201" s="240">
        <f t="shared" si="149"/>
        <v>231.59768874580857</v>
      </c>
      <c r="AE201" s="240">
        <f t="shared" si="150"/>
        <v>111.16689059798811</v>
      </c>
      <c r="AF201" s="240">
        <f t="shared" si="151"/>
        <v>13.895861324748514</v>
      </c>
      <c r="AG201" s="240">
        <f t="shared" si="152"/>
        <v>27.791722649497029</v>
      </c>
      <c r="AH201" s="240">
        <f t="shared" si="153"/>
        <v>2802.3320338242838</v>
      </c>
      <c r="AI201" s="232">
        <f t="shared" si="154"/>
        <v>7656.1219420102007</v>
      </c>
      <c r="AJ201" s="283">
        <f t="shared" si="166"/>
        <v>7523.6297959379144</v>
      </c>
      <c r="AK201" s="269">
        <f t="shared" si="155"/>
        <v>367.04604280304534</v>
      </c>
      <c r="AL201" s="269">
        <f t="shared" si="156"/>
        <v>270.68292242112489</v>
      </c>
      <c r="AM201" s="269">
        <f t="shared" si="157"/>
        <v>129.92780276213995</v>
      </c>
      <c r="AN201" s="269">
        <f t="shared" si="158"/>
        <v>16.240975345267493</v>
      </c>
      <c r="AO201" s="269">
        <f t="shared" si="159"/>
        <v>32.481950690534987</v>
      </c>
      <c r="AP201" s="269">
        <f t="shared" si="160"/>
        <v>3995.2799349358029</v>
      </c>
      <c r="AQ201" s="269">
        <f t="shared" si="161"/>
        <v>8948.1957825165246</v>
      </c>
      <c r="AR201" s="285">
        <f t="shared" si="167"/>
        <v>8793.0284141183511</v>
      </c>
      <c r="AS201" s="273">
        <f t="shared" si="162"/>
        <v>3741.4914758765008</v>
      </c>
      <c r="AT201" s="108"/>
      <c r="AU201" s="108"/>
      <c r="AV201" s="108"/>
      <c r="AW201" s="108"/>
      <c r="AX201" s="108"/>
      <c r="AY201" s="108"/>
    </row>
    <row r="202" spans="1:51">
      <c r="A202" s="472">
        <v>4957</v>
      </c>
      <c r="B202" s="472" t="s">
        <v>842</v>
      </c>
      <c r="C202" s="472" t="s">
        <v>843</v>
      </c>
      <c r="D202" s="472">
        <v>858</v>
      </c>
      <c r="E202" s="242">
        <f t="shared" si="127"/>
        <v>1046.3414634146341</v>
      </c>
      <c r="F202" s="222">
        <f t="shared" si="128"/>
        <v>46.475186841786417</v>
      </c>
      <c r="G202" s="222">
        <f t="shared" si="129"/>
        <v>28.325402156187632</v>
      </c>
      <c r="H202" s="222">
        <f t="shared" si="130"/>
        <v>13.596193034970062</v>
      </c>
      <c r="I202" s="222">
        <f t="shared" si="131"/>
        <v>1.6995241293712577</v>
      </c>
      <c r="J202" s="222">
        <f t="shared" si="132"/>
        <v>3.3990482587425155</v>
      </c>
      <c r="K202" s="222">
        <f t="shared" si="133"/>
        <v>1133.0160862475052</v>
      </c>
      <c r="L202" s="257">
        <f t="shared" si="163"/>
        <v>1109.8118915501332</v>
      </c>
      <c r="M202" s="212">
        <f t="shared" si="134"/>
        <v>56.236678398094575</v>
      </c>
      <c r="N202" s="213">
        <f t="shared" si="135"/>
        <v>34.274774127900841</v>
      </c>
      <c r="O202" s="213">
        <f t="shared" si="136"/>
        <v>16.451891581392402</v>
      </c>
      <c r="P202" s="213">
        <f t="shared" si="137"/>
        <v>2.0564864476740503</v>
      </c>
      <c r="Q202" s="213">
        <f t="shared" si="138"/>
        <v>4.1129728953481006</v>
      </c>
      <c r="R202" s="213">
        <f t="shared" si="139"/>
        <v>219.80412648222807</v>
      </c>
      <c r="S202" s="213">
        <f t="shared" si="140"/>
        <v>1370.9909651160335</v>
      </c>
      <c r="T202" s="260">
        <f t="shared" si="164"/>
        <v>1342.9471327716972</v>
      </c>
      <c r="U202" s="191">
        <f t="shared" si="141"/>
        <v>65.000504928853786</v>
      </c>
      <c r="V202" s="191">
        <f t="shared" si="142"/>
        <v>47.93547561124911</v>
      </c>
      <c r="W202" s="191">
        <f t="shared" si="143"/>
        <v>23.00902829339957</v>
      </c>
      <c r="X202" s="191">
        <f t="shared" si="144"/>
        <v>2.8761285366749463</v>
      </c>
      <c r="Y202" s="191">
        <f t="shared" si="145"/>
        <v>5.7522570733498926</v>
      </c>
      <c r="Z202" s="192">
        <f t="shared" si="146"/>
        <v>417.03863781786725</v>
      </c>
      <c r="AA202" s="191">
        <f t="shared" si="147"/>
        <v>1584.6438218594747</v>
      </c>
      <c r="AB202" s="280">
        <f t="shared" si="165"/>
        <v>1557.1418915281047</v>
      </c>
      <c r="AC202" s="240">
        <f t="shared" si="148"/>
        <v>76.986247935980984</v>
      </c>
      <c r="AD202" s="240">
        <f t="shared" si="149"/>
        <v>56.774519126829638</v>
      </c>
      <c r="AE202" s="240">
        <f t="shared" si="150"/>
        <v>27.251769180878227</v>
      </c>
      <c r="AF202" s="240">
        <f t="shared" si="151"/>
        <v>3.4064711476097784</v>
      </c>
      <c r="AG202" s="240">
        <f t="shared" si="152"/>
        <v>6.8129422952195569</v>
      </c>
      <c r="AH202" s="240">
        <f t="shared" si="153"/>
        <v>686.97168143463864</v>
      </c>
      <c r="AI202" s="232">
        <f t="shared" si="154"/>
        <v>1876.8436074985004</v>
      </c>
      <c r="AJ202" s="283">
        <f t="shared" si="166"/>
        <v>1844.3641042613515</v>
      </c>
      <c r="AK202" s="269">
        <f t="shared" si="155"/>
        <v>89.978715635717975</v>
      </c>
      <c r="AL202" s="269">
        <f t="shared" si="156"/>
        <v>66.355984982092892</v>
      </c>
      <c r="AM202" s="269">
        <f t="shared" si="157"/>
        <v>31.850872791404591</v>
      </c>
      <c r="AN202" s="269">
        <f t="shared" si="158"/>
        <v>3.9813590989255738</v>
      </c>
      <c r="AO202" s="269">
        <f t="shared" si="159"/>
        <v>7.9627181978511477</v>
      </c>
      <c r="AP202" s="269">
        <f t="shared" si="160"/>
        <v>979.41433833569113</v>
      </c>
      <c r="AQ202" s="269">
        <f t="shared" si="161"/>
        <v>2193.5862803997652</v>
      </c>
      <c r="AR202" s="285">
        <f t="shared" si="167"/>
        <v>2155.5481083752989</v>
      </c>
      <c r="AS202" s="273">
        <f t="shared" si="162"/>
        <v>917.19991037201089</v>
      </c>
      <c r="AT202" s="108"/>
      <c r="AU202" s="108"/>
      <c r="AV202" s="108"/>
      <c r="AW202" s="108"/>
      <c r="AX202" s="108"/>
      <c r="AY202" s="108"/>
    </row>
    <row r="203" spans="1:51">
      <c r="A203" s="472">
        <v>5158</v>
      </c>
      <c r="B203" s="472" t="s">
        <v>655</v>
      </c>
      <c r="C203" s="472" t="s">
        <v>656</v>
      </c>
      <c r="D203" s="472">
        <v>2800</v>
      </c>
      <c r="E203" s="242">
        <f t="shared" si="127"/>
        <v>3414.6341463414633</v>
      </c>
      <c r="F203" s="222">
        <f t="shared" si="128"/>
        <v>151.6672764067622</v>
      </c>
      <c r="G203" s="222">
        <f t="shared" si="129"/>
        <v>92.437209833712558</v>
      </c>
      <c r="H203" s="222">
        <f t="shared" si="130"/>
        <v>44.369860720182025</v>
      </c>
      <c r="I203" s="222">
        <f t="shared" si="131"/>
        <v>5.5462325900227532</v>
      </c>
      <c r="J203" s="222">
        <f t="shared" si="132"/>
        <v>11.092465180045506</v>
      </c>
      <c r="K203" s="222">
        <f t="shared" si="133"/>
        <v>3697.4883933485021</v>
      </c>
      <c r="L203" s="257">
        <f t="shared" si="163"/>
        <v>3621.7637486484532</v>
      </c>
      <c r="M203" s="212">
        <f t="shared" si="134"/>
        <v>183.52295980730165</v>
      </c>
      <c r="N203" s="213">
        <f t="shared" si="135"/>
        <v>111.85240974140135</v>
      </c>
      <c r="O203" s="213">
        <f t="shared" si="136"/>
        <v>53.689156675872638</v>
      </c>
      <c r="P203" s="213">
        <f t="shared" si="137"/>
        <v>6.7111445844840798</v>
      </c>
      <c r="Q203" s="213">
        <f t="shared" si="138"/>
        <v>13.42228916896816</v>
      </c>
      <c r="R203" s="213">
        <f t="shared" si="139"/>
        <v>717.30950367160676</v>
      </c>
      <c r="S203" s="213">
        <f t="shared" si="140"/>
        <v>4474.0963896560534</v>
      </c>
      <c r="T203" s="260">
        <f t="shared" si="164"/>
        <v>4382.5780556652126</v>
      </c>
      <c r="U203" s="191">
        <f t="shared" si="141"/>
        <v>212.12285990768137</v>
      </c>
      <c r="V203" s="191">
        <f t="shared" si="142"/>
        <v>156.43278754253788</v>
      </c>
      <c r="W203" s="191">
        <f t="shared" si="143"/>
        <v>75.087738020418186</v>
      </c>
      <c r="X203" s="191">
        <f t="shared" si="144"/>
        <v>9.3859672525522733</v>
      </c>
      <c r="Y203" s="191">
        <f t="shared" si="145"/>
        <v>18.771934505104547</v>
      </c>
      <c r="Z203" s="192">
        <f t="shared" si="146"/>
        <v>1360.9652516200795</v>
      </c>
      <c r="AA203" s="191">
        <f t="shared" si="147"/>
        <v>5171.3318195880292</v>
      </c>
      <c r="AB203" s="280">
        <f t="shared" si="165"/>
        <v>5081.5819303947465</v>
      </c>
      <c r="AC203" s="240">
        <f t="shared" si="148"/>
        <v>251.23717275145313</v>
      </c>
      <c r="AD203" s="240">
        <f t="shared" si="149"/>
        <v>185.27815099664684</v>
      </c>
      <c r="AE203" s="240">
        <f t="shared" si="150"/>
        <v>88.933512478390497</v>
      </c>
      <c r="AF203" s="240">
        <f t="shared" si="151"/>
        <v>11.116689059798812</v>
      </c>
      <c r="AG203" s="240">
        <f t="shared" si="152"/>
        <v>22.233378119597624</v>
      </c>
      <c r="AH203" s="240">
        <f t="shared" si="153"/>
        <v>2241.865627059427</v>
      </c>
      <c r="AI203" s="232">
        <f t="shared" si="154"/>
        <v>6124.8975536081607</v>
      </c>
      <c r="AJ203" s="283">
        <f t="shared" si="166"/>
        <v>6018.9038367503308</v>
      </c>
      <c r="AK203" s="269">
        <f t="shared" si="155"/>
        <v>293.63683424243629</v>
      </c>
      <c r="AL203" s="269">
        <f t="shared" si="156"/>
        <v>216.5463379368999</v>
      </c>
      <c r="AM203" s="269">
        <f t="shared" si="157"/>
        <v>103.94224220971195</v>
      </c>
      <c r="AN203" s="269">
        <f t="shared" si="158"/>
        <v>12.992780276213994</v>
      </c>
      <c r="AO203" s="269">
        <f t="shared" si="159"/>
        <v>25.985560552427987</v>
      </c>
      <c r="AP203" s="269">
        <f t="shared" si="160"/>
        <v>3196.2239479486425</v>
      </c>
      <c r="AQ203" s="269">
        <f t="shared" si="161"/>
        <v>7158.55662601322</v>
      </c>
      <c r="AR203" s="285">
        <f t="shared" si="167"/>
        <v>7034.4227312946823</v>
      </c>
      <c r="AS203" s="273">
        <f t="shared" si="162"/>
        <v>2993.1931807012011</v>
      </c>
      <c r="AT203" s="108"/>
      <c r="AU203" s="108"/>
      <c r="AV203" s="108"/>
      <c r="AW203" s="108"/>
      <c r="AX203" s="108"/>
      <c r="AY203" s="108"/>
    </row>
    <row r="204" spans="1:51">
      <c r="A204" s="472">
        <v>3255</v>
      </c>
      <c r="B204" s="472" t="s">
        <v>822</v>
      </c>
      <c r="C204" s="472" t="s">
        <v>823</v>
      </c>
      <c r="D204" s="472">
        <v>2600</v>
      </c>
      <c r="E204" s="242">
        <f t="shared" si="127"/>
        <v>3170.731707317073</v>
      </c>
      <c r="F204" s="222">
        <f t="shared" si="128"/>
        <v>140.8338995205649</v>
      </c>
      <c r="G204" s="222">
        <f t="shared" si="129"/>
        <v>85.834551988447373</v>
      </c>
      <c r="H204" s="222">
        <f t="shared" si="130"/>
        <v>41.20058495445474</v>
      </c>
      <c r="I204" s="222">
        <f t="shared" si="131"/>
        <v>5.1500731193068425</v>
      </c>
      <c r="J204" s="222">
        <f t="shared" si="132"/>
        <v>10.300146238613685</v>
      </c>
      <c r="K204" s="222">
        <f t="shared" si="133"/>
        <v>3433.3820795378947</v>
      </c>
      <c r="L204" s="257">
        <f t="shared" si="163"/>
        <v>3363.0663380307064</v>
      </c>
      <c r="M204" s="212">
        <f t="shared" si="134"/>
        <v>170.41417696392296</v>
      </c>
      <c r="N204" s="213">
        <f t="shared" si="135"/>
        <v>103.86295190272982</v>
      </c>
      <c r="O204" s="213">
        <f t="shared" si="136"/>
        <v>49.85421691331031</v>
      </c>
      <c r="P204" s="213">
        <f t="shared" si="137"/>
        <v>6.2317771141637888</v>
      </c>
      <c r="Q204" s="213">
        <f t="shared" si="138"/>
        <v>12.463554228327578</v>
      </c>
      <c r="R204" s="213">
        <f t="shared" si="139"/>
        <v>666.07311055220623</v>
      </c>
      <c r="S204" s="213">
        <f t="shared" si="140"/>
        <v>4154.5180761091924</v>
      </c>
      <c r="T204" s="260">
        <f t="shared" si="164"/>
        <v>4069.5367659748399</v>
      </c>
      <c r="U204" s="191">
        <f t="shared" si="141"/>
        <v>196.97122705713269</v>
      </c>
      <c r="V204" s="191">
        <f t="shared" si="142"/>
        <v>145.25901700378517</v>
      </c>
      <c r="W204" s="191">
        <f t="shared" si="143"/>
        <v>69.724328161816885</v>
      </c>
      <c r="X204" s="191">
        <f t="shared" si="144"/>
        <v>8.7155410202271106</v>
      </c>
      <c r="Y204" s="191">
        <f t="shared" si="145"/>
        <v>17.431082040454221</v>
      </c>
      <c r="Z204" s="192">
        <f t="shared" si="146"/>
        <v>1263.7534479329311</v>
      </c>
      <c r="AA204" s="191">
        <f t="shared" si="147"/>
        <v>4801.9509753317416</v>
      </c>
      <c r="AB204" s="280">
        <f t="shared" si="165"/>
        <v>4718.6117925094077</v>
      </c>
      <c r="AC204" s="240">
        <f t="shared" si="148"/>
        <v>233.29166041206361</v>
      </c>
      <c r="AD204" s="240">
        <f t="shared" si="149"/>
        <v>172.04399735402922</v>
      </c>
      <c r="AE204" s="240">
        <f t="shared" si="150"/>
        <v>82.581118729934019</v>
      </c>
      <c r="AF204" s="240">
        <f t="shared" si="151"/>
        <v>10.322639841241752</v>
      </c>
      <c r="AG204" s="240">
        <f t="shared" si="152"/>
        <v>20.645279682483505</v>
      </c>
      <c r="AH204" s="240">
        <f t="shared" si="153"/>
        <v>2081.7323679837536</v>
      </c>
      <c r="AI204" s="232">
        <f t="shared" si="154"/>
        <v>5687.4048712075773</v>
      </c>
      <c r="AJ204" s="283">
        <f t="shared" si="166"/>
        <v>5588.9821341253082</v>
      </c>
      <c r="AK204" s="269">
        <f t="shared" si="155"/>
        <v>272.6627746536908</v>
      </c>
      <c r="AL204" s="269">
        <f t="shared" si="156"/>
        <v>201.07874236997847</v>
      </c>
      <c r="AM204" s="269">
        <f t="shared" si="157"/>
        <v>96.517796337589672</v>
      </c>
      <c r="AN204" s="269">
        <f t="shared" si="158"/>
        <v>12.064724542198709</v>
      </c>
      <c r="AO204" s="269">
        <f t="shared" si="159"/>
        <v>24.129449084397418</v>
      </c>
      <c r="AP204" s="269">
        <f t="shared" si="160"/>
        <v>2967.9222373808821</v>
      </c>
      <c r="AQ204" s="269">
        <f t="shared" si="161"/>
        <v>6647.231152726561</v>
      </c>
      <c r="AR204" s="285">
        <f t="shared" si="167"/>
        <v>6531.9639647736331</v>
      </c>
      <c r="AS204" s="273">
        <f t="shared" si="162"/>
        <v>2779.3936677939723</v>
      </c>
      <c r="AT204" s="108"/>
      <c r="AU204" s="108"/>
      <c r="AV204" s="108"/>
      <c r="AW204" s="108"/>
      <c r="AX204" s="108"/>
      <c r="AY204" s="108"/>
    </row>
    <row r="205" spans="1:51">
      <c r="A205" s="472">
        <v>3787</v>
      </c>
      <c r="B205" s="472" t="s">
        <v>828</v>
      </c>
      <c r="C205" s="472" t="s">
        <v>829</v>
      </c>
      <c r="D205" s="472">
        <v>2600</v>
      </c>
      <c r="E205" s="242">
        <f t="shared" si="127"/>
        <v>3170.731707317073</v>
      </c>
      <c r="F205" s="222">
        <f t="shared" si="128"/>
        <v>140.8338995205649</v>
      </c>
      <c r="G205" s="222">
        <f t="shared" si="129"/>
        <v>85.834551988447373</v>
      </c>
      <c r="H205" s="222">
        <f t="shared" si="130"/>
        <v>41.20058495445474</v>
      </c>
      <c r="I205" s="222">
        <f t="shared" si="131"/>
        <v>5.1500731193068425</v>
      </c>
      <c r="J205" s="222">
        <f t="shared" si="132"/>
        <v>10.300146238613685</v>
      </c>
      <c r="K205" s="222">
        <f t="shared" si="133"/>
        <v>3433.3820795378947</v>
      </c>
      <c r="L205" s="257">
        <f t="shared" si="163"/>
        <v>3363.0663380307064</v>
      </c>
      <c r="M205" s="212">
        <f t="shared" si="134"/>
        <v>170.41417696392296</v>
      </c>
      <c r="N205" s="213">
        <f t="shared" si="135"/>
        <v>103.86295190272982</v>
      </c>
      <c r="O205" s="213">
        <f t="shared" si="136"/>
        <v>49.85421691331031</v>
      </c>
      <c r="P205" s="213">
        <f t="shared" si="137"/>
        <v>6.2317771141637888</v>
      </c>
      <c r="Q205" s="213">
        <f t="shared" si="138"/>
        <v>12.463554228327578</v>
      </c>
      <c r="R205" s="213">
        <f t="shared" si="139"/>
        <v>666.07311055220623</v>
      </c>
      <c r="S205" s="213">
        <f t="shared" si="140"/>
        <v>4154.5180761091924</v>
      </c>
      <c r="T205" s="260">
        <f t="shared" si="164"/>
        <v>4069.5367659748399</v>
      </c>
      <c r="U205" s="191">
        <f t="shared" si="141"/>
        <v>196.97122705713269</v>
      </c>
      <c r="V205" s="191">
        <f t="shared" si="142"/>
        <v>145.25901700378517</v>
      </c>
      <c r="W205" s="191">
        <f t="shared" si="143"/>
        <v>69.724328161816885</v>
      </c>
      <c r="X205" s="191">
        <f t="shared" si="144"/>
        <v>8.7155410202271106</v>
      </c>
      <c r="Y205" s="191">
        <f t="shared" si="145"/>
        <v>17.431082040454221</v>
      </c>
      <c r="Z205" s="192">
        <f t="shared" si="146"/>
        <v>1263.7534479329311</v>
      </c>
      <c r="AA205" s="191">
        <f t="shared" si="147"/>
        <v>4801.9509753317416</v>
      </c>
      <c r="AB205" s="280">
        <f t="shared" si="165"/>
        <v>4718.6117925094077</v>
      </c>
      <c r="AC205" s="240">
        <f t="shared" si="148"/>
        <v>233.29166041206361</v>
      </c>
      <c r="AD205" s="240">
        <f t="shared" si="149"/>
        <v>172.04399735402922</v>
      </c>
      <c r="AE205" s="240">
        <f t="shared" si="150"/>
        <v>82.581118729934019</v>
      </c>
      <c r="AF205" s="240">
        <f t="shared" si="151"/>
        <v>10.322639841241752</v>
      </c>
      <c r="AG205" s="240">
        <f t="shared" si="152"/>
        <v>20.645279682483505</v>
      </c>
      <c r="AH205" s="240">
        <f t="shared" si="153"/>
        <v>2081.7323679837536</v>
      </c>
      <c r="AI205" s="232">
        <f t="shared" si="154"/>
        <v>5687.4048712075773</v>
      </c>
      <c r="AJ205" s="283">
        <f t="shared" si="166"/>
        <v>5588.9821341253082</v>
      </c>
      <c r="AK205" s="269">
        <f t="shared" si="155"/>
        <v>272.6627746536908</v>
      </c>
      <c r="AL205" s="269">
        <f t="shared" si="156"/>
        <v>201.07874236997847</v>
      </c>
      <c r="AM205" s="269">
        <f t="shared" si="157"/>
        <v>96.517796337589672</v>
      </c>
      <c r="AN205" s="269">
        <f t="shared" si="158"/>
        <v>12.064724542198709</v>
      </c>
      <c r="AO205" s="269">
        <f t="shared" si="159"/>
        <v>24.129449084397418</v>
      </c>
      <c r="AP205" s="269">
        <f t="shared" si="160"/>
        <v>2967.9222373808821</v>
      </c>
      <c r="AQ205" s="269">
        <f t="shared" si="161"/>
        <v>6647.231152726561</v>
      </c>
      <c r="AR205" s="285">
        <f t="shared" si="167"/>
        <v>6531.9639647736331</v>
      </c>
      <c r="AS205" s="273">
        <f t="shared" si="162"/>
        <v>2779.3936677939723</v>
      </c>
      <c r="AT205" s="108"/>
      <c r="AU205" s="108"/>
      <c r="AV205" s="108"/>
      <c r="AW205" s="108"/>
      <c r="AX205" s="108"/>
      <c r="AY205" s="108"/>
    </row>
    <row r="206" spans="1:51">
      <c r="A206" s="472">
        <v>6318</v>
      </c>
      <c r="B206" s="472" t="s">
        <v>405</v>
      </c>
      <c r="C206" s="472" t="s">
        <v>406</v>
      </c>
      <c r="D206" s="472">
        <v>2390.46</v>
      </c>
      <c r="E206" s="242">
        <f t="shared" si="127"/>
        <v>2915.1951219512193</v>
      </c>
      <c r="F206" s="222">
        <f t="shared" si="128"/>
        <v>129.48377055689599</v>
      </c>
      <c r="G206" s="222">
        <f t="shared" si="129"/>
        <v>78.916947363963047</v>
      </c>
      <c r="H206" s="222">
        <f t="shared" si="130"/>
        <v>37.88013473470226</v>
      </c>
      <c r="I206" s="222">
        <f t="shared" si="131"/>
        <v>4.7350168418377825</v>
      </c>
      <c r="J206" s="222">
        <f t="shared" si="132"/>
        <v>9.470033683675565</v>
      </c>
      <c r="K206" s="222">
        <f t="shared" si="133"/>
        <v>3156.6778945585215</v>
      </c>
      <c r="L206" s="257">
        <f t="shared" si="163"/>
        <v>3092.029060926493</v>
      </c>
      <c r="M206" s="212">
        <f t="shared" si="134"/>
        <v>156.68010517891511</v>
      </c>
      <c r="N206" s="213">
        <f t="shared" si="135"/>
        <v>95.492396925153656</v>
      </c>
      <c r="O206" s="213">
        <f t="shared" si="136"/>
        <v>45.836350524073751</v>
      </c>
      <c r="P206" s="213">
        <f t="shared" si="137"/>
        <v>5.7295438155092189</v>
      </c>
      <c r="Q206" s="213">
        <f t="shared" si="138"/>
        <v>11.459087631018438</v>
      </c>
      <c r="R206" s="213">
        <f t="shared" si="139"/>
        <v>612.39274148101038</v>
      </c>
      <c r="S206" s="213">
        <f t="shared" si="140"/>
        <v>3819.695877006146</v>
      </c>
      <c r="T206" s="260">
        <f t="shared" si="164"/>
        <v>3741.5634067662368</v>
      </c>
      <c r="U206" s="191">
        <f t="shared" si="141"/>
        <v>181.09686131961286</v>
      </c>
      <c r="V206" s="191">
        <f t="shared" si="142"/>
        <v>133.55225761033398</v>
      </c>
      <c r="W206" s="191">
        <f t="shared" si="143"/>
        <v>64.105083652960303</v>
      </c>
      <c r="X206" s="191">
        <f t="shared" si="144"/>
        <v>8.0131354566200379</v>
      </c>
      <c r="Y206" s="191">
        <f t="shared" si="145"/>
        <v>16.026270913240076</v>
      </c>
      <c r="Z206" s="192">
        <f t="shared" si="146"/>
        <v>1161.9046412099055</v>
      </c>
      <c r="AA206" s="191">
        <f t="shared" si="147"/>
        <v>4414.9506648044289</v>
      </c>
      <c r="AB206" s="280">
        <f t="shared" si="165"/>
        <v>4338.3279790469387</v>
      </c>
      <c r="AC206" s="240">
        <f t="shared" si="148"/>
        <v>214.49014713408522</v>
      </c>
      <c r="AD206" s="240">
        <f t="shared" si="149"/>
        <v>158.17857458265871</v>
      </c>
      <c r="AE206" s="240">
        <f t="shared" si="150"/>
        <v>75.925715799676183</v>
      </c>
      <c r="AF206" s="240">
        <f t="shared" si="151"/>
        <v>9.4907144749595229</v>
      </c>
      <c r="AG206" s="240">
        <f t="shared" si="152"/>
        <v>18.981428949919046</v>
      </c>
      <c r="AH206" s="240">
        <f t="shared" si="153"/>
        <v>1913.9607524501703</v>
      </c>
      <c r="AI206" s="232">
        <f t="shared" si="154"/>
        <v>5229.0437878564862</v>
      </c>
      <c r="AJ206" s="283">
        <f t="shared" si="166"/>
        <v>5138.5531662850699</v>
      </c>
      <c r="AK206" s="269">
        <f t="shared" si="155"/>
        <v>250.68825242256221</v>
      </c>
      <c r="AL206" s="269">
        <f t="shared" si="156"/>
        <v>184.8733424945149</v>
      </c>
      <c r="AM206" s="269">
        <f t="shared" si="157"/>
        <v>88.73920439736716</v>
      </c>
      <c r="AN206" s="269">
        <f t="shared" si="158"/>
        <v>11.092400549670895</v>
      </c>
      <c r="AO206" s="269">
        <f t="shared" si="159"/>
        <v>22.18480109934179</v>
      </c>
      <c r="AP206" s="269">
        <f t="shared" si="160"/>
        <v>2728.7305352190401</v>
      </c>
      <c r="AQ206" s="269">
        <f t="shared" si="161"/>
        <v>6111.5154543641293</v>
      </c>
      <c r="AR206" s="285">
        <f t="shared" si="167"/>
        <v>6005.5379150895305</v>
      </c>
      <c r="AS206" s="273">
        <f t="shared" si="162"/>
        <v>2555.3959181210685</v>
      </c>
      <c r="AT206" s="108"/>
      <c r="AU206" s="108"/>
      <c r="AV206" s="108"/>
      <c r="AW206" s="108"/>
      <c r="AX206" s="108"/>
      <c r="AY206" s="108"/>
    </row>
    <row r="207" spans="1:51">
      <c r="A207" s="472">
        <v>3722</v>
      </c>
      <c r="B207" s="472" t="s">
        <v>943</v>
      </c>
      <c r="C207" s="472" t="s">
        <v>944</v>
      </c>
      <c r="D207" s="472">
        <v>2339.9899999999998</v>
      </c>
      <c r="E207" s="242">
        <f t="shared" si="127"/>
        <v>2853.646341463414</v>
      </c>
      <c r="F207" s="222">
        <f t="shared" si="128"/>
        <v>126.74996789966409</v>
      </c>
      <c r="G207" s="222">
        <f t="shared" si="129"/>
        <v>77.250766656710368</v>
      </c>
      <c r="H207" s="222">
        <f t="shared" si="130"/>
        <v>37.080367995220975</v>
      </c>
      <c r="I207" s="222">
        <f t="shared" si="131"/>
        <v>4.6350459994026219</v>
      </c>
      <c r="J207" s="222">
        <f t="shared" si="132"/>
        <v>9.2700919988052437</v>
      </c>
      <c r="K207" s="222">
        <f t="shared" si="133"/>
        <v>3090.0306662684143</v>
      </c>
      <c r="L207" s="257">
        <f t="shared" si="163"/>
        <v>3026.7467693571043</v>
      </c>
      <c r="M207" s="212">
        <f t="shared" si="134"/>
        <v>153.37210382838848</v>
      </c>
      <c r="N207" s="213">
        <f t="shared" si="135"/>
        <v>93.476257239564887</v>
      </c>
      <c r="O207" s="213">
        <f t="shared" si="136"/>
        <v>44.868603474991147</v>
      </c>
      <c r="P207" s="213">
        <f t="shared" si="137"/>
        <v>5.6085754343738934</v>
      </c>
      <c r="Q207" s="213">
        <f t="shared" si="138"/>
        <v>11.217150868747787</v>
      </c>
      <c r="R207" s="213">
        <f t="shared" si="139"/>
        <v>599.46323767732952</v>
      </c>
      <c r="S207" s="213">
        <f t="shared" si="140"/>
        <v>3739.0502895825953</v>
      </c>
      <c r="T207" s="260">
        <f t="shared" si="164"/>
        <v>3662.5674373128709</v>
      </c>
      <c r="U207" s="191">
        <f t="shared" si="141"/>
        <v>177.27334676977688</v>
      </c>
      <c r="V207" s="191">
        <f t="shared" si="142"/>
        <v>130.73255661487971</v>
      </c>
      <c r="W207" s="191">
        <f t="shared" si="143"/>
        <v>62.751627175142261</v>
      </c>
      <c r="X207" s="191">
        <f t="shared" si="144"/>
        <v>7.8439533968927826</v>
      </c>
      <c r="Y207" s="191">
        <f t="shared" si="145"/>
        <v>15.687906793785565</v>
      </c>
      <c r="Z207" s="192">
        <f t="shared" si="146"/>
        <v>1137.3732425494534</v>
      </c>
      <c r="AA207" s="191">
        <f t="shared" si="147"/>
        <v>4321.7374087563539</v>
      </c>
      <c r="AB207" s="280">
        <f t="shared" si="165"/>
        <v>4246.7324647515725</v>
      </c>
      <c r="AC207" s="240">
        <f t="shared" si="148"/>
        <v>209.96159709524025</v>
      </c>
      <c r="AD207" s="240">
        <f t="shared" si="149"/>
        <v>154.83893591094412</v>
      </c>
      <c r="AE207" s="240">
        <f t="shared" si="150"/>
        <v>74.322689237253186</v>
      </c>
      <c r="AF207" s="240">
        <f t="shared" si="151"/>
        <v>9.2903361546566483</v>
      </c>
      <c r="AG207" s="240">
        <f t="shared" si="152"/>
        <v>18.580672309313297</v>
      </c>
      <c r="AH207" s="240">
        <f t="shared" si="153"/>
        <v>1873.5511245224238</v>
      </c>
      <c r="AI207" s="232">
        <f t="shared" si="154"/>
        <v>5118.6425094526985</v>
      </c>
      <c r="AJ207" s="283">
        <f t="shared" si="166"/>
        <v>5030.0624246276448</v>
      </c>
      <c r="AK207" s="269">
        <f t="shared" si="155"/>
        <v>245.39544848534223</v>
      </c>
      <c r="AL207" s="269">
        <f t="shared" si="156"/>
        <v>180.97009475320223</v>
      </c>
      <c r="AM207" s="269">
        <f t="shared" si="157"/>
        <v>86.865645481537072</v>
      </c>
      <c r="AN207" s="269">
        <f t="shared" si="158"/>
        <v>10.858205685192134</v>
      </c>
      <c r="AO207" s="269">
        <f t="shared" si="159"/>
        <v>21.716411370384268</v>
      </c>
      <c r="AP207" s="269">
        <f t="shared" si="160"/>
        <v>2671.1185985572652</v>
      </c>
      <c r="AQ207" s="269">
        <f t="shared" si="161"/>
        <v>5982.4824711802394</v>
      </c>
      <c r="AR207" s="285">
        <f t="shared" si="167"/>
        <v>5878.7424453579424</v>
      </c>
      <c r="AS207" s="273">
        <f t="shared" si="162"/>
        <v>2501.4436110389292</v>
      </c>
      <c r="AT207" s="108"/>
      <c r="AU207" s="108"/>
      <c r="AV207" s="108"/>
      <c r="AW207" s="108"/>
      <c r="AX207" s="108"/>
      <c r="AY207" s="108"/>
    </row>
    <row r="208" spans="1:51">
      <c r="A208" s="472">
        <v>6302</v>
      </c>
      <c r="B208" s="472" t="s">
        <v>714</v>
      </c>
      <c r="C208" s="472" t="s">
        <v>715</v>
      </c>
      <c r="D208" s="472">
        <v>2266.69</v>
      </c>
      <c r="E208" s="242">
        <f t="shared" si="127"/>
        <v>2764.2560975609754</v>
      </c>
      <c r="F208" s="222">
        <f t="shared" si="128"/>
        <v>122.7795352708728</v>
      </c>
      <c r="G208" s="222">
        <f t="shared" si="129"/>
        <v>74.830892556420679</v>
      </c>
      <c r="H208" s="222">
        <f t="shared" si="130"/>
        <v>35.918828427081927</v>
      </c>
      <c r="I208" s="222">
        <f t="shared" si="131"/>
        <v>4.4898535533852408</v>
      </c>
      <c r="J208" s="222">
        <f t="shared" si="132"/>
        <v>8.9797071067704817</v>
      </c>
      <c r="K208" s="222">
        <f t="shared" si="133"/>
        <v>2993.2357022568272</v>
      </c>
      <c r="L208" s="257">
        <f t="shared" si="163"/>
        <v>2931.9341683657008</v>
      </c>
      <c r="M208" s="212">
        <f t="shared" si="134"/>
        <v>148.56773491629022</v>
      </c>
      <c r="N208" s="213">
        <f t="shared" si="135"/>
        <v>90.548120941691792</v>
      </c>
      <c r="O208" s="213">
        <f t="shared" si="136"/>
        <v>43.463098052012057</v>
      </c>
      <c r="P208" s="213">
        <f t="shared" si="137"/>
        <v>5.4328872565015072</v>
      </c>
      <c r="Q208" s="213">
        <f t="shared" si="138"/>
        <v>10.865774513003014</v>
      </c>
      <c r="R208" s="213">
        <f t="shared" si="139"/>
        <v>580.68509959906942</v>
      </c>
      <c r="S208" s="213">
        <f t="shared" si="140"/>
        <v>3621.9248376676715</v>
      </c>
      <c r="T208" s="260">
        <f t="shared" si="164"/>
        <v>3547.83780464135</v>
      </c>
      <c r="U208" s="191">
        <f t="shared" si="141"/>
        <v>171.72027333005082</v>
      </c>
      <c r="V208" s="191">
        <f t="shared" si="142"/>
        <v>126.63736971242685</v>
      </c>
      <c r="W208" s="191">
        <f t="shared" si="143"/>
        <v>60.785937461964885</v>
      </c>
      <c r="X208" s="191">
        <f t="shared" si="144"/>
        <v>7.5982421827456106</v>
      </c>
      <c r="Y208" s="191">
        <f t="shared" si="145"/>
        <v>15.196484365491221</v>
      </c>
      <c r="Z208" s="192">
        <f t="shared" si="146"/>
        <v>1101.7451164981135</v>
      </c>
      <c r="AA208" s="191">
        <f t="shared" si="147"/>
        <v>4186.3593293364247</v>
      </c>
      <c r="AB208" s="280">
        <f t="shared" si="165"/>
        <v>4113.703909216596</v>
      </c>
      <c r="AC208" s="240">
        <f t="shared" si="148"/>
        <v>203.38456682285405</v>
      </c>
      <c r="AD208" s="240">
        <f t="shared" si="149"/>
        <v>149.98861860092481</v>
      </c>
      <c r="AE208" s="240">
        <f t="shared" si="150"/>
        <v>71.994536928443907</v>
      </c>
      <c r="AF208" s="240">
        <f t="shared" si="151"/>
        <v>8.9993171160554883</v>
      </c>
      <c r="AG208" s="240">
        <f t="shared" si="152"/>
        <v>17.998634232110977</v>
      </c>
      <c r="AH208" s="240">
        <f t="shared" si="153"/>
        <v>1814.8622850711902</v>
      </c>
      <c r="AI208" s="232">
        <f t="shared" si="154"/>
        <v>4958.3014413528863</v>
      </c>
      <c r="AJ208" s="283">
        <f t="shared" si="166"/>
        <v>4872.4961206155749</v>
      </c>
      <c r="AK208" s="269">
        <f t="shared" si="155"/>
        <v>237.70845564606708</v>
      </c>
      <c r="AL208" s="269">
        <f t="shared" si="156"/>
        <v>175.30122097792557</v>
      </c>
      <c r="AM208" s="269">
        <f t="shared" si="157"/>
        <v>84.144586069404269</v>
      </c>
      <c r="AN208" s="269">
        <f t="shared" si="158"/>
        <v>10.518073258675534</v>
      </c>
      <c r="AO208" s="269">
        <f t="shared" si="159"/>
        <v>21.036146517351067</v>
      </c>
      <c r="AP208" s="269">
        <f t="shared" si="160"/>
        <v>2587.4460216341813</v>
      </c>
      <c r="AQ208" s="269">
        <f t="shared" si="161"/>
        <v>5795.0816852206799</v>
      </c>
      <c r="AR208" s="285">
        <f t="shared" si="167"/>
        <v>5694.5913074279797</v>
      </c>
      <c r="AS208" s="273">
        <f t="shared" si="162"/>
        <v>2423.0860895584306</v>
      </c>
      <c r="AT208" s="108"/>
      <c r="AU208" s="108"/>
      <c r="AV208" s="108"/>
      <c r="AW208" s="108"/>
      <c r="AX208" s="108"/>
      <c r="AY208" s="108"/>
    </row>
    <row r="209" spans="1:51">
      <c r="A209" s="472">
        <v>3660</v>
      </c>
      <c r="B209" s="472" t="s">
        <v>838</v>
      </c>
      <c r="C209" s="472" t="s">
        <v>839</v>
      </c>
      <c r="D209" s="472">
        <v>1989</v>
      </c>
      <c r="E209" s="242">
        <f t="shared" si="127"/>
        <v>2425.6097560975609</v>
      </c>
      <c r="F209" s="222">
        <f t="shared" si="128"/>
        <v>107.73793313323216</v>
      </c>
      <c r="G209" s="222">
        <f t="shared" si="129"/>
        <v>65.66343227116225</v>
      </c>
      <c r="H209" s="222">
        <f t="shared" si="130"/>
        <v>31.518447490157875</v>
      </c>
      <c r="I209" s="222">
        <f t="shared" si="131"/>
        <v>3.9398059362697344</v>
      </c>
      <c r="J209" s="222">
        <f t="shared" si="132"/>
        <v>7.8796118725394688</v>
      </c>
      <c r="K209" s="222">
        <f t="shared" si="133"/>
        <v>2626.5372908464897</v>
      </c>
      <c r="L209" s="257">
        <f t="shared" si="163"/>
        <v>2572.7457485934906</v>
      </c>
      <c r="M209" s="212">
        <f t="shared" si="134"/>
        <v>130.36684537740106</v>
      </c>
      <c r="N209" s="213">
        <f t="shared" si="135"/>
        <v>79.455158205588305</v>
      </c>
      <c r="O209" s="213">
        <f t="shared" si="136"/>
        <v>38.13847593868239</v>
      </c>
      <c r="P209" s="213">
        <f t="shared" si="137"/>
        <v>4.7673094923352988</v>
      </c>
      <c r="Q209" s="213">
        <f t="shared" si="138"/>
        <v>9.5346189846705975</v>
      </c>
      <c r="R209" s="213">
        <f t="shared" si="139"/>
        <v>509.54592957243779</v>
      </c>
      <c r="S209" s="213">
        <f t="shared" si="140"/>
        <v>3178.2063282235322</v>
      </c>
      <c r="T209" s="260">
        <f t="shared" si="164"/>
        <v>3113.1956259707526</v>
      </c>
      <c r="U209" s="191">
        <f t="shared" si="141"/>
        <v>150.68298869870654</v>
      </c>
      <c r="V209" s="191">
        <f t="shared" si="142"/>
        <v>111.12314800789567</v>
      </c>
      <c r="W209" s="191">
        <f t="shared" si="143"/>
        <v>53.33911104378992</v>
      </c>
      <c r="X209" s="191">
        <f t="shared" si="144"/>
        <v>6.66738888047374</v>
      </c>
      <c r="Y209" s="191">
        <f t="shared" si="145"/>
        <v>13.33477776094748</v>
      </c>
      <c r="Z209" s="192">
        <f t="shared" si="146"/>
        <v>966.77138766869234</v>
      </c>
      <c r="AA209" s="191">
        <f t="shared" si="147"/>
        <v>3673.4924961287825</v>
      </c>
      <c r="AB209" s="280">
        <f t="shared" si="165"/>
        <v>3609.7380212696971</v>
      </c>
      <c r="AC209" s="240">
        <f t="shared" si="148"/>
        <v>178.46812021522865</v>
      </c>
      <c r="AD209" s="240">
        <f t="shared" si="149"/>
        <v>131.61365797583235</v>
      </c>
      <c r="AE209" s="240">
        <f t="shared" si="150"/>
        <v>63.174555828399527</v>
      </c>
      <c r="AF209" s="240">
        <f t="shared" si="151"/>
        <v>7.8968194785499408</v>
      </c>
      <c r="AG209" s="240">
        <f t="shared" si="152"/>
        <v>15.793638957099882</v>
      </c>
      <c r="AH209" s="240">
        <f t="shared" si="153"/>
        <v>1592.5252615075713</v>
      </c>
      <c r="AI209" s="232">
        <f t="shared" si="154"/>
        <v>4350.8647264737965</v>
      </c>
      <c r="AJ209" s="283">
        <f t="shared" si="166"/>
        <v>4275.5713326058603</v>
      </c>
      <c r="AK209" s="269">
        <f t="shared" si="155"/>
        <v>208.58702261007346</v>
      </c>
      <c r="AL209" s="269">
        <f t="shared" si="156"/>
        <v>153.82523791303353</v>
      </c>
      <c r="AM209" s="269">
        <f t="shared" si="157"/>
        <v>73.836114198256084</v>
      </c>
      <c r="AN209" s="269">
        <f t="shared" si="158"/>
        <v>9.2295142747820105</v>
      </c>
      <c r="AO209" s="269">
        <f t="shared" si="159"/>
        <v>18.459028549564021</v>
      </c>
      <c r="AP209" s="269">
        <f t="shared" si="160"/>
        <v>2270.460511596375</v>
      </c>
      <c r="AQ209" s="269">
        <f t="shared" si="161"/>
        <v>5085.131831835819</v>
      </c>
      <c r="AR209" s="285">
        <f t="shared" si="167"/>
        <v>4996.9524330518288</v>
      </c>
      <c r="AS209" s="273">
        <f t="shared" si="162"/>
        <v>2126.2361558623888</v>
      </c>
      <c r="AT209" s="108"/>
      <c r="AU209" s="108"/>
      <c r="AV209" s="108"/>
      <c r="AW209" s="108"/>
      <c r="AX209" s="108"/>
      <c r="AY209" s="108"/>
    </row>
    <row r="210" spans="1:51">
      <c r="A210" s="472">
        <v>8539</v>
      </c>
      <c r="B210" s="472" t="s">
        <v>840</v>
      </c>
      <c r="C210" s="472" t="s">
        <v>841</v>
      </c>
      <c r="D210" s="472">
        <v>1729.01</v>
      </c>
      <c r="E210" s="242">
        <f t="shared" si="127"/>
        <v>2108.5487804878048</v>
      </c>
      <c r="F210" s="222">
        <f t="shared" si="128"/>
        <v>93.655084850019961</v>
      </c>
      <c r="G210" s="222">
        <f t="shared" si="129"/>
        <v>57.080307205209763</v>
      </c>
      <c r="H210" s="222">
        <f t="shared" si="130"/>
        <v>27.398547458500687</v>
      </c>
      <c r="I210" s="222">
        <f t="shared" si="131"/>
        <v>3.4248184323125859</v>
      </c>
      <c r="J210" s="222">
        <f t="shared" si="132"/>
        <v>6.8496368646251717</v>
      </c>
      <c r="K210" s="222">
        <f t="shared" si="133"/>
        <v>2283.2122882083904</v>
      </c>
      <c r="L210" s="257">
        <f t="shared" si="163"/>
        <v>2236.4520496609507</v>
      </c>
      <c r="M210" s="212">
        <f t="shared" si="134"/>
        <v>113.32608312015095</v>
      </c>
      <c r="N210" s="213">
        <f t="shared" si="135"/>
        <v>69.069262488207272</v>
      </c>
      <c r="O210" s="213">
        <f t="shared" si="136"/>
        <v>33.153245994339485</v>
      </c>
      <c r="P210" s="213">
        <f t="shared" si="137"/>
        <v>4.1441557492924357</v>
      </c>
      <c r="Q210" s="213">
        <f t="shared" si="138"/>
        <v>8.2883114985848714</v>
      </c>
      <c r="R210" s="213">
        <f t="shared" si="139"/>
        <v>442.94118033687317</v>
      </c>
      <c r="S210" s="213">
        <f t="shared" si="140"/>
        <v>2762.7704995282907</v>
      </c>
      <c r="T210" s="260">
        <f t="shared" si="164"/>
        <v>2706.2576014377532</v>
      </c>
      <c r="U210" s="191">
        <f t="shared" si="141"/>
        <v>130.98662357463579</v>
      </c>
      <c r="V210" s="191">
        <f t="shared" si="142"/>
        <v>96.59780499604409</v>
      </c>
      <c r="W210" s="191">
        <f t="shared" si="143"/>
        <v>46.366946398101163</v>
      </c>
      <c r="X210" s="191">
        <f t="shared" si="144"/>
        <v>5.7958682997626454</v>
      </c>
      <c r="Y210" s="191">
        <f t="shared" si="145"/>
        <v>11.591736599525291</v>
      </c>
      <c r="Z210" s="192">
        <f t="shared" si="146"/>
        <v>840.40090346558361</v>
      </c>
      <c r="AA210" s="191">
        <f t="shared" si="147"/>
        <v>3193.3158676378212</v>
      </c>
      <c r="AB210" s="280">
        <f t="shared" si="165"/>
        <v>3137.8949905256504</v>
      </c>
      <c r="AC210" s="240">
        <f t="shared" si="148"/>
        <v>155.13985144963928</v>
      </c>
      <c r="AD210" s="240">
        <f t="shared" si="149"/>
        <v>114.40991994811155</v>
      </c>
      <c r="AE210" s="240">
        <f t="shared" si="150"/>
        <v>54.916761575093545</v>
      </c>
      <c r="AF210" s="240">
        <f t="shared" si="151"/>
        <v>6.8645951968866932</v>
      </c>
      <c r="AG210" s="240">
        <f t="shared" si="152"/>
        <v>13.729190393773386</v>
      </c>
      <c r="AH210" s="240">
        <f t="shared" si="153"/>
        <v>1384.3600313721499</v>
      </c>
      <c r="AI210" s="232">
        <f t="shared" si="154"/>
        <v>3782.146113987159</v>
      </c>
      <c r="AJ210" s="283">
        <f t="shared" si="166"/>
        <v>3716.6946152784612</v>
      </c>
      <c r="AK210" s="269">
        <f t="shared" si="155"/>
        <v>181.32179384768381</v>
      </c>
      <c r="AL210" s="269">
        <f t="shared" si="156"/>
        <v>133.71813705581403</v>
      </c>
      <c r="AM210" s="269">
        <f t="shared" si="157"/>
        <v>64.18470578679073</v>
      </c>
      <c r="AN210" s="269">
        <f t="shared" si="158"/>
        <v>8.0230882233488412</v>
      </c>
      <c r="AO210" s="269">
        <f t="shared" si="159"/>
        <v>16.046176446697682</v>
      </c>
      <c r="AP210" s="269">
        <f t="shared" si="160"/>
        <v>1973.6797029438148</v>
      </c>
      <c r="AQ210" s="269">
        <f t="shared" si="161"/>
        <v>4420.4342828368272</v>
      </c>
      <c r="AR210" s="285">
        <f t="shared" si="167"/>
        <v>4343.7811595127914</v>
      </c>
      <c r="AS210" s="273">
        <f t="shared" si="162"/>
        <v>1848.307479058637</v>
      </c>
      <c r="AT210" s="108"/>
      <c r="AU210" s="108"/>
      <c r="AV210" s="108"/>
      <c r="AW210" s="108"/>
      <c r="AX210" s="108"/>
      <c r="AY210" s="108"/>
    </row>
    <row r="211" spans="1:51">
      <c r="A211" s="447"/>
      <c r="B211" s="447"/>
      <c r="C211" s="447"/>
      <c r="D211" s="447"/>
      <c r="E211" s="242">
        <f t="shared" si="127"/>
        <v>0</v>
      </c>
      <c r="F211" s="222">
        <f t="shared" si="128"/>
        <v>0</v>
      </c>
      <c r="G211" s="222">
        <f t="shared" si="129"/>
        <v>0</v>
      </c>
      <c r="H211" s="222">
        <f t="shared" si="130"/>
        <v>0</v>
      </c>
      <c r="I211" s="222">
        <f t="shared" si="131"/>
        <v>0</v>
      </c>
      <c r="J211" s="222">
        <f t="shared" si="132"/>
        <v>0</v>
      </c>
      <c r="K211" s="222">
        <f t="shared" si="133"/>
        <v>0</v>
      </c>
      <c r="L211" s="257">
        <f t="shared" si="163"/>
        <v>0</v>
      </c>
      <c r="M211" s="212">
        <f t="shared" si="134"/>
        <v>0</v>
      </c>
      <c r="N211" s="213">
        <f t="shared" si="135"/>
        <v>0</v>
      </c>
      <c r="O211" s="213">
        <f t="shared" si="136"/>
        <v>0</v>
      </c>
      <c r="P211" s="213">
        <f t="shared" si="137"/>
        <v>0</v>
      </c>
      <c r="Q211" s="213">
        <f t="shared" si="138"/>
        <v>0</v>
      </c>
      <c r="R211" s="213">
        <f t="shared" si="139"/>
        <v>0</v>
      </c>
      <c r="S211" s="213">
        <f t="shared" si="140"/>
        <v>0</v>
      </c>
      <c r="T211" s="260">
        <f t="shared" si="164"/>
        <v>0</v>
      </c>
      <c r="U211" s="191">
        <f t="shared" si="141"/>
        <v>0</v>
      </c>
      <c r="V211" s="191">
        <f t="shared" si="142"/>
        <v>0</v>
      </c>
      <c r="W211" s="191">
        <f t="shared" si="143"/>
        <v>0</v>
      </c>
      <c r="X211" s="191">
        <f t="shared" si="144"/>
        <v>0</v>
      </c>
      <c r="Y211" s="191">
        <f t="shared" si="145"/>
        <v>0</v>
      </c>
      <c r="Z211" s="192">
        <f t="shared" si="146"/>
        <v>0</v>
      </c>
      <c r="AA211" s="191">
        <f t="shared" si="147"/>
        <v>0</v>
      </c>
      <c r="AB211" s="280">
        <f t="shared" si="165"/>
        <v>0</v>
      </c>
      <c r="AC211" s="240">
        <f t="shared" si="148"/>
        <v>0</v>
      </c>
      <c r="AD211" s="240">
        <f t="shared" si="149"/>
        <v>0</v>
      </c>
      <c r="AE211" s="240">
        <f t="shared" si="150"/>
        <v>0</v>
      </c>
      <c r="AF211" s="240">
        <f t="shared" si="151"/>
        <v>0</v>
      </c>
      <c r="AG211" s="240">
        <f t="shared" si="152"/>
        <v>0</v>
      </c>
      <c r="AH211" s="240">
        <f t="shared" si="153"/>
        <v>0</v>
      </c>
      <c r="AI211" s="232">
        <f t="shared" si="154"/>
        <v>0</v>
      </c>
      <c r="AJ211" s="283">
        <f t="shared" si="166"/>
        <v>0</v>
      </c>
      <c r="AK211" s="269">
        <f t="shared" si="155"/>
        <v>0</v>
      </c>
      <c r="AL211" s="269">
        <f t="shared" si="156"/>
        <v>0</v>
      </c>
      <c r="AM211" s="269">
        <f t="shared" si="157"/>
        <v>0</v>
      </c>
      <c r="AN211" s="269">
        <f t="shared" si="158"/>
        <v>0</v>
      </c>
      <c r="AO211" s="269">
        <f t="shared" si="159"/>
        <v>0</v>
      </c>
      <c r="AP211" s="269">
        <f t="shared" si="160"/>
        <v>0</v>
      </c>
      <c r="AQ211" s="269">
        <f t="shared" si="161"/>
        <v>0</v>
      </c>
      <c r="AR211" s="285">
        <f t="shared" si="167"/>
        <v>0</v>
      </c>
      <c r="AS211" s="273">
        <f t="shared" si="162"/>
        <v>0</v>
      </c>
      <c r="AT211" s="108"/>
      <c r="AU211" s="108"/>
      <c r="AV211" s="108"/>
      <c r="AW211" s="108"/>
      <c r="AX211" s="108"/>
      <c r="AY211" s="108"/>
    </row>
    <row r="212" spans="1:51">
      <c r="A212" s="447"/>
      <c r="B212" s="447"/>
      <c r="C212" s="447"/>
      <c r="D212" s="447"/>
      <c r="E212" s="242">
        <f t="shared" si="127"/>
        <v>0</v>
      </c>
      <c r="F212" s="222">
        <f t="shared" si="128"/>
        <v>0</v>
      </c>
      <c r="G212" s="222">
        <f t="shared" si="129"/>
        <v>0</v>
      </c>
      <c r="H212" s="222">
        <f t="shared" si="130"/>
        <v>0</v>
      </c>
      <c r="I212" s="222">
        <f t="shared" si="131"/>
        <v>0</v>
      </c>
      <c r="J212" s="222">
        <f t="shared" si="132"/>
        <v>0</v>
      </c>
      <c r="K212" s="222">
        <f t="shared" si="133"/>
        <v>0</v>
      </c>
      <c r="L212" s="257">
        <f t="shared" si="163"/>
        <v>0</v>
      </c>
      <c r="M212" s="212">
        <f t="shared" si="134"/>
        <v>0</v>
      </c>
      <c r="N212" s="213">
        <f t="shared" si="135"/>
        <v>0</v>
      </c>
      <c r="O212" s="213">
        <f t="shared" si="136"/>
        <v>0</v>
      </c>
      <c r="P212" s="213">
        <f t="shared" si="137"/>
        <v>0</v>
      </c>
      <c r="Q212" s="213">
        <f t="shared" si="138"/>
        <v>0</v>
      </c>
      <c r="R212" s="213">
        <f t="shared" si="139"/>
        <v>0</v>
      </c>
      <c r="S212" s="213">
        <f t="shared" si="140"/>
        <v>0</v>
      </c>
      <c r="T212" s="260">
        <f t="shared" si="164"/>
        <v>0</v>
      </c>
      <c r="U212" s="191">
        <f t="shared" si="141"/>
        <v>0</v>
      </c>
      <c r="V212" s="191">
        <f t="shared" si="142"/>
        <v>0</v>
      </c>
      <c r="W212" s="191">
        <f t="shared" si="143"/>
        <v>0</v>
      </c>
      <c r="X212" s="191">
        <f t="shared" si="144"/>
        <v>0</v>
      </c>
      <c r="Y212" s="191">
        <f t="shared" si="145"/>
        <v>0</v>
      </c>
      <c r="Z212" s="192">
        <f t="shared" si="146"/>
        <v>0</v>
      </c>
      <c r="AA212" s="191">
        <f t="shared" si="147"/>
        <v>0</v>
      </c>
      <c r="AB212" s="280">
        <f t="shared" si="165"/>
        <v>0</v>
      </c>
      <c r="AC212" s="240">
        <f t="shared" si="148"/>
        <v>0</v>
      </c>
      <c r="AD212" s="240">
        <f t="shared" si="149"/>
        <v>0</v>
      </c>
      <c r="AE212" s="240">
        <f t="shared" si="150"/>
        <v>0</v>
      </c>
      <c r="AF212" s="240">
        <f t="shared" si="151"/>
        <v>0</v>
      </c>
      <c r="AG212" s="240">
        <f t="shared" si="152"/>
        <v>0</v>
      </c>
      <c r="AH212" s="240">
        <f t="shared" si="153"/>
        <v>0</v>
      </c>
      <c r="AI212" s="232">
        <f t="shared" si="154"/>
        <v>0</v>
      </c>
      <c r="AJ212" s="283">
        <f t="shared" si="166"/>
        <v>0</v>
      </c>
      <c r="AK212" s="269">
        <f t="shared" si="155"/>
        <v>0</v>
      </c>
      <c r="AL212" s="269">
        <f t="shared" si="156"/>
        <v>0</v>
      </c>
      <c r="AM212" s="269">
        <f t="shared" si="157"/>
        <v>0</v>
      </c>
      <c r="AN212" s="269">
        <f t="shared" si="158"/>
        <v>0</v>
      </c>
      <c r="AO212" s="269">
        <f t="shared" si="159"/>
        <v>0</v>
      </c>
      <c r="AP212" s="269">
        <f t="shared" si="160"/>
        <v>0</v>
      </c>
      <c r="AQ212" s="269">
        <f t="shared" si="161"/>
        <v>0</v>
      </c>
      <c r="AR212" s="285">
        <f t="shared" si="167"/>
        <v>0</v>
      </c>
      <c r="AS212" s="273">
        <f t="shared" si="162"/>
        <v>0</v>
      </c>
      <c r="AT212" s="108"/>
      <c r="AU212" s="108"/>
      <c r="AV212" s="108"/>
      <c r="AW212" s="108"/>
      <c r="AX212" s="108"/>
      <c r="AY212" s="108"/>
    </row>
    <row r="213" spans="1:51">
      <c r="A213" s="419"/>
      <c r="B213" s="419"/>
      <c r="C213" s="419"/>
      <c r="D213" s="419"/>
      <c r="E213" s="242">
        <f t="shared" si="127"/>
        <v>0</v>
      </c>
      <c r="F213" s="222">
        <f t="shared" si="128"/>
        <v>0</v>
      </c>
      <c r="G213" s="222">
        <f t="shared" si="129"/>
        <v>0</v>
      </c>
      <c r="H213" s="222">
        <f t="shared" si="130"/>
        <v>0</v>
      </c>
      <c r="I213" s="222">
        <f t="shared" si="131"/>
        <v>0</v>
      </c>
      <c r="J213" s="222">
        <f t="shared" si="132"/>
        <v>0</v>
      </c>
      <c r="K213" s="222">
        <f t="shared" si="133"/>
        <v>0</v>
      </c>
      <c r="L213" s="257">
        <f t="shared" si="163"/>
        <v>0</v>
      </c>
      <c r="M213" s="212">
        <f t="shared" si="134"/>
        <v>0</v>
      </c>
      <c r="N213" s="213">
        <f t="shared" si="135"/>
        <v>0</v>
      </c>
      <c r="O213" s="213">
        <f t="shared" si="136"/>
        <v>0</v>
      </c>
      <c r="P213" s="213">
        <f t="shared" si="137"/>
        <v>0</v>
      </c>
      <c r="Q213" s="213">
        <f t="shared" si="138"/>
        <v>0</v>
      </c>
      <c r="R213" s="213">
        <f t="shared" si="139"/>
        <v>0</v>
      </c>
      <c r="S213" s="213">
        <f t="shared" si="140"/>
        <v>0</v>
      </c>
      <c r="T213" s="260">
        <f t="shared" si="164"/>
        <v>0</v>
      </c>
      <c r="U213" s="191">
        <f t="shared" si="141"/>
        <v>0</v>
      </c>
      <c r="V213" s="191">
        <f t="shared" si="142"/>
        <v>0</v>
      </c>
      <c r="W213" s="191">
        <f t="shared" si="143"/>
        <v>0</v>
      </c>
      <c r="X213" s="191">
        <f t="shared" si="144"/>
        <v>0</v>
      </c>
      <c r="Y213" s="191">
        <f t="shared" si="145"/>
        <v>0</v>
      </c>
      <c r="Z213" s="192">
        <f t="shared" si="146"/>
        <v>0</v>
      </c>
      <c r="AA213" s="191">
        <f t="shared" si="147"/>
        <v>0</v>
      </c>
      <c r="AB213" s="280">
        <f t="shared" si="165"/>
        <v>0</v>
      </c>
      <c r="AC213" s="240">
        <f t="shared" si="148"/>
        <v>0</v>
      </c>
      <c r="AD213" s="240">
        <f t="shared" si="149"/>
        <v>0</v>
      </c>
      <c r="AE213" s="240">
        <f t="shared" si="150"/>
        <v>0</v>
      </c>
      <c r="AF213" s="240">
        <f t="shared" si="151"/>
        <v>0</v>
      </c>
      <c r="AG213" s="240">
        <f t="shared" si="152"/>
        <v>0</v>
      </c>
      <c r="AH213" s="240">
        <f t="shared" si="153"/>
        <v>0</v>
      </c>
      <c r="AI213" s="232">
        <f t="shared" si="154"/>
        <v>0</v>
      </c>
      <c r="AJ213" s="283">
        <f t="shared" si="166"/>
        <v>0</v>
      </c>
      <c r="AK213" s="269">
        <f t="shared" si="155"/>
        <v>0</v>
      </c>
      <c r="AL213" s="269">
        <f t="shared" si="156"/>
        <v>0</v>
      </c>
      <c r="AM213" s="269">
        <f t="shared" si="157"/>
        <v>0</v>
      </c>
      <c r="AN213" s="269">
        <f t="shared" si="158"/>
        <v>0</v>
      </c>
      <c r="AO213" s="269">
        <f t="shared" si="159"/>
        <v>0</v>
      </c>
      <c r="AP213" s="269">
        <f t="shared" si="160"/>
        <v>0</v>
      </c>
      <c r="AQ213" s="269">
        <f t="shared" si="161"/>
        <v>0</v>
      </c>
      <c r="AR213" s="285">
        <f t="shared" si="167"/>
        <v>0</v>
      </c>
      <c r="AS213" s="273">
        <f t="shared" si="162"/>
        <v>0</v>
      </c>
      <c r="AT213" s="108"/>
      <c r="AU213" s="108"/>
      <c r="AV213" s="108"/>
      <c r="AW213" s="108"/>
      <c r="AX213" s="108"/>
      <c r="AY213" s="108"/>
    </row>
    <row r="214" spans="1:51">
      <c r="A214" s="419"/>
      <c r="B214" s="419"/>
      <c r="C214" s="419"/>
      <c r="D214" s="419"/>
      <c r="E214" s="242">
        <f t="shared" si="127"/>
        <v>0</v>
      </c>
      <c r="F214" s="222">
        <f t="shared" si="128"/>
        <v>0</v>
      </c>
      <c r="G214" s="222">
        <f t="shared" si="129"/>
        <v>0</v>
      </c>
      <c r="H214" s="222">
        <f t="shared" si="130"/>
        <v>0</v>
      </c>
      <c r="I214" s="222">
        <f t="shared" si="131"/>
        <v>0</v>
      </c>
      <c r="J214" s="222">
        <f t="shared" si="132"/>
        <v>0</v>
      </c>
      <c r="K214" s="222">
        <f t="shared" si="133"/>
        <v>0</v>
      </c>
      <c r="L214" s="257">
        <f t="shared" si="163"/>
        <v>0</v>
      </c>
      <c r="M214" s="212">
        <f t="shared" si="134"/>
        <v>0</v>
      </c>
      <c r="N214" s="213">
        <f t="shared" si="135"/>
        <v>0</v>
      </c>
      <c r="O214" s="213">
        <f t="shared" si="136"/>
        <v>0</v>
      </c>
      <c r="P214" s="213">
        <f t="shared" si="137"/>
        <v>0</v>
      </c>
      <c r="Q214" s="213">
        <f t="shared" si="138"/>
        <v>0</v>
      </c>
      <c r="R214" s="213">
        <f t="shared" si="139"/>
        <v>0</v>
      </c>
      <c r="S214" s="213">
        <f t="shared" si="140"/>
        <v>0</v>
      </c>
      <c r="T214" s="260">
        <f t="shared" si="164"/>
        <v>0</v>
      </c>
      <c r="U214" s="191">
        <f t="shared" si="141"/>
        <v>0</v>
      </c>
      <c r="V214" s="191">
        <f t="shared" si="142"/>
        <v>0</v>
      </c>
      <c r="W214" s="191">
        <f t="shared" si="143"/>
        <v>0</v>
      </c>
      <c r="X214" s="191">
        <f t="shared" si="144"/>
        <v>0</v>
      </c>
      <c r="Y214" s="191">
        <f t="shared" si="145"/>
        <v>0</v>
      </c>
      <c r="Z214" s="192">
        <f t="shared" si="146"/>
        <v>0</v>
      </c>
      <c r="AA214" s="191">
        <f t="shared" si="147"/>
        <v>0</v>
      </c>
      <c r="AB214" s="280">
        <f t="shared" si="165"/>
        <v>0</v>
      </c>
      <c r="AC214" s="240">
        <f t="shared" si="148"/>
        <v>0</v>
      </c>
      <c r="AD214" s="240">
        <f t="shared" si="149"/>
        <v>0</v>
      </c>
      <c r="AE214" s="240">
        <f t="shared" si="150"/>
        <v>0</v>
      </c>
      <c r="AF214" s="240">
        <f t="shared" si="151"/>
        <v>0</v>
      </c>
      <c r="AG214" s="240">
        <f t="shared" si="152"/>
        <v>0</v>
      </c>
      <c r="AH214" s="240">
        <f t="shared" si="153"/>
        <v>0</v>
      </c>
      <c r="AI214" s="232">
        <f t="shared" si="154"/>
        <v>0</v>
      </c>
      <c r="AJ214" s="283">
        <f t="shared" si="166"/>
        <v>0</v>
      </c>
      <c r="AK214" s="269">
        <f t="shared" si="155"/>
        <v>0</v>
      </c>
      <c r="AL214" s="269">
        <f t="shared" si="156"/>
        <v>0</v>
      </c>
      <c r="AM214" s="269">
        <f t="shared" si="157"/>
        <v>0</v>
      </c>
      <c r="AN214" s="269">
        <f t="shared" si="158"/>
        <v>0</v>
      </c>
      <c r="AO214" s="269">
        <f t="shared" si="159"/>
        <v>0</v>
      </c>
      <c r="AP214" s="269">
        <f t="shared" si="160"/>
        <v>0</v>
      </c>
      <c r="AQ214" s="269">
        <f t="shared" si="161"/>
        <v>0</v>
      </c>
      <c r="AR214" s="285">
        <f t="shared" si="167"/>
        <v>0</v>
      </c>
      <c r="AS214" s="273">
        <f t="shared" si="162"/>
        <v>0</v>
      </c>
      <c r="AT214" s="108"/>
      <c r="AU214" s="108"/>
      <c r="AV214" s="108"/>
      <c r="AW214" s="108"/>
      <c r="AX214" s="108"/>
      <c r="AY214" s="108"/>
    </row>
    <row r="215" spans="1:51">
      <c r="A215" s="386"/>
      <c r="B215" s="386"/>
      <c r="C215" s="386"/>
      <c r="E215" s="242">
        <f t="shared" si="127"/>
        <v>0</v>
      </c>
      <c r="F215" s="222">
        <f t="shared" si="128"/>
        <v>0</v>
      </c>
      <c r="G215" s="222">
        <f t="shared" si="129"/>
        <v>0</v>
      </c>
      <c r="H215" s="222">
        <f t="shared" si="130"/>
        <v>0</v>
      </c>
      <c r="I215" s="222">
        <f t="shared" si="131"/>
        <v>0</v>
      </c>
      <c r="J215" s="222">
        <f t="shared" si="132"/>
        <v>0</v>
      </c>
      <c r="K215" s="222">
        <f t="shared" si="133"/>
        <v>0</v>
      </c>
      <c r="L215" s="257">
        <f t="shared" si="163"/>
        <v>0</v>
      </c>
      <c r="M215" s="212">
        <f t="shared" si="134"/>
        <v>0</v>
      </c>
      <c r="N215" s="213">
        <f t="shared" si="135"/>
        <v>0</v>
      </c>
      <c r="O215" s="213">
        <f t="shared" si="136"/>
        <v>0</v>
      </c>
      <c r="P215" s="213">
        <f t="shared" si="137"/>
        <v>0</v>
      </c>
      <c r="Q215" s="213">
        <f t="shared" si="138"/>
        <v>0</v>
      </c>
      <c r="R215" s="213">
        <f t="shared" si="139"/>
        <v>0</v>
      </c>
      <c r="S215" s="213">
        <f t="shared" si="140"/>
        <v>0</v>
      </c>
      <c r="T215" s="260">
        <f t="shared" si="164"/>
        <v>0</v>
      </c>
      <c r="U215" s="191">
        <f t="shared" si="141"/>
        <v>0</v>
      </c>
      <c r="V215" s="191">
        <f t="shared" si="142"/>
        <v>0</v>
      </c>
      <c r="W215" s="191">
        <f t="shared" si="143"/>
        <v>0</v>
      </c>
      <c r="X215" s="191">
        <f t="shared" si="144"/>
        <v>0</v>
      </c>
      <c r="Y215" s="191">
        <f t="shared" si="145"/>
        <v>0</v>
      </c>
      <c r="Z215" s="192">
        <f t="shared" si="146"/>
        <v>0</v>
      </c>
      <c r="AA215" s="191">
        <f t="shared" si="147"/>
        <v>0</v>
      </c>
      <c r="AB215" s="280">
        <f t="shared" si="165"/>
        <v>0</v>
      </c>
      <c r="AC215" s="240">
        <f t="shared" si="148"/>
        <v>0</v>
      </c>
      <c r="AD215" s="240">
        <f t="shared" si="149"/>
        <v>0</v>
      </c>
      <c r="AE215" s="240">
        <f t="shared" si="150"/>
        <v>0</v>
      </c>
      <c r="AF215" s="240">
        <f t="shared" si="151"/>
        <v>0</v>
      </c>
      <c r="AG215" s="240">
        <f t="shared" si="152"/>
        <v>0</v>
      </c>
      <c r="AH215" s="240">
        <f t="shared" si="153"/>
        <v>0</v>
      </c>
      <c r="AI215" s="232">
        <f t="shared" si="154"/>
        <v>0</v>
      </c>
      <c r="AJ215" s="283">
        <f t="shared" si="166"/>
        <v>0</v>
      </c>
      <c r="AK215" s="269">
        <f t="shared" si="155"/>
        <v>0</v>
      </c>
      <c r="AL215" s="269">
        <f t="shared" si="156"/>
        <v>0</v>
      </c>
      <c r="AM215" s="269">
        <f t="shared" si="157"/>
        <v>0</v>
      </c>
      <c r="AN215" s="269">
        <f t="shared" si="158"/>
        <v>0</v>
      </c>
      <c r="AO215" s="269">
        <f t="shared" si="159"/>
        <v>0</v>
      </c>
      <c r="AP215" s="269">
        <f t="shared" si="160"/>
        <v>0</v>
      </c>
      <c r="AQ215" s="269">
        <f t="shared" si="161"/>
        <v>0</v>
      </c>
      <c r="AR215" s="285">
        <f t="shared" si="167"/>
        <v>0</v>
      </c>
      <c r="AS215" s="273">
        <f t="shared" si="162"/>
        <v>0</v>
      </c>
      <c r="AT215" s="108"/>
      <c r="AU215" s="108"/>
      <c r="AV215" s="108"/>
      <c r="AW215" s="108"/>
      <c r="AX215" s="108"/>
      <c r="AY215" s="108"/>
    </row>
    <row r="216" spans="1:51">
      <c r="A216" s="386"/>
      <c r="B216" s="386"/>
      <c r="C216" s="386"/>
      <c r="E216" s="242">
        <f t="shared" si="127"/>
        <v>0</v>
      </c>
      <c r="F216" s="222">
        <f t="shared" si="128"/>
        <v>0</v>
      </c>
      <c r="G216" s="222">
        <f t="shared" si="129"/>
        <v>0</v>
      </c>
      <c r="H216" s="222">
        <f t="shared" si="130"/>
        <v>0</v>
      </c>
      <c r="I216" s="222">
        <f t="shared" si="131"/>
        <v>0</v>
      </c>
      <c r="J216" s="222">
        <f t="shared" si="132"/>
        <v>0</v>
      </c>
      <c r="K216" s="222">
        <f t="shared" si="133"/>
        <v>0</v>
      </c>
      <c r="L216" s="257">
        <f t="shared" si="163"/>
        <v>0</v>
      </c>
      <c r="M216" s="212">
        <f t="shared" si="134"/>
        <v>0</v>
      </c>
      <c r="N216" s="213">
        <f t="shared" si="135"/>
        <v>0</v>
      </c>
      <c r="O216" s="213">
        <f t="shared" si="136"/>
        <v>0</v>
      </c>
      <c r="P216" s="213">
        <f t="shared" si="137"/>
        <v>0</v>
      </c>
      <c r="Q216" s="213">
        <f t="shared" si="138"/>
        <v>0</v>
      </c>
      <c r="R216" s="213">
        <f t="shared" si="139"/>
        <v>0</v>
      </c>
      <c r="S216" s="213">
        <f t="shared" si="140"/>
        <v>0</v>
      </c>
      <c r="T216" s="260">
        <f t="shared" si="164"/>
        <v>0</v>
      </c>
      <c r="U216" s="191">
        <f t="shared" si="141"/>
        <v>0</v>
      </c>
      <c r="V216" s="191">
        <f t="shared" si="142"/>
        <v>0</v>
      </c>
      <c r="W216" s="191">
        <f t="shared" si="143"/>
        <v>0</v>
      </c>
      <c r="X216" s="191">
        <f t="shared" si="144"/>
        <v>0</v>
      </c>
      <c r="Y216" s="191">
        <f t="shared" si="145"/>
        <v>0</v>
      </c>
      <c r="Z216" s="192">
        <f t="shared" si="146"/>
        <v>0</v>
      </c>
      <c r="AA216" s="191">
        <f t="shared" si="147"/>
        <v>0</v>
      </c>
      <c r="AB216" s="280">
        <f t="shared" si="165"/>
        <v>0</v>
      </c>
      <c r="AC216" s="240">
        <f t="shared" si="148"/>
        <v>0</v>
      </c>
      <c r="AD216" s="240">
        <f t="shared" si="149"/>
        <v>0</v>
      </c>
      <c r="AE216" s="240">
        <f t="shared" si="150"/>
        <v>0</v>
      </c>
      <c r="AF216" s="240">
        <f t="shared" si="151"/>
        <v>0</v>
      </c>
      <c r="AG216" s="240">
        <f t="shared" si="152"/>
        <v>0</v>
      </c>
      <c r="AH216" s="240">
        <f t="shared" si="153"/>
        <v>0</v>
      </c>
      <c r="AI216" s="232">
        <f t="shared" si="154"/>
        <v>0</v>
      </c>
      <c r="AJ216" s="283">
        <f t="shared" si="166"/>
        <v>0</v>
      </c>
      <c r="AK216" s="269">
        <f t="shared" si="155"/>
        <v>0</v>
      </c>
      <c r="AL216" s="269">
        <f t="shared" si="156"/>
        <v>0</v>
      </c>
      <c r="AM216" s="269">
        <f t="shared" si="157"/>
        <v>0</v>
      </c>
      <c r="AN216" s="269">
        <f t="shared" si="158"/>
        <v>0</v>
      </c>
      <c r="AO216" s="269">
        <f t="shared" si="159"/>
        <v>0</v>
      </c>
      <c r="AP216" s="269">
        <f t="shared" si="160"/>
        <v>0</v>
      </c>
      <c r="AQ216" s="269">
        <f t="shared" si="161"/>
        <v>0</v>
      </c>
      <c r="AR216" s="285">
        <f t="shared" si="167"/>
        <v>0</v>
      </c>
      <c r="AS216" s="273">
        <f t="shared" si="162"/>
        <v>0</v>
      </c>
      <c r="AT216" s="108"/>
      <c r="AU216" s="108"/>
      <c r="AV216" s="108"/>
      <c r="AW216" s="108"/>
      <c r="AX216" s="108"/>
      <c r="AY216" s="108"/>
    </row>
    <row r="217" spans="1:51">
      <c r="B217" s="159"/>
      <c r="C217" s="160"/>
      <c r="D217" s="376"/>
      <c r="E217" s="242">
        <f t="shared" si="127"/>
        <v>0</v>
      </c>
      <c r="F217" s="222">
        <f t="shared" si="128"/>
        <v>0</v>
      </c>
      <c r="G217" s="222">
        <f t="shared" si="129"/>
        <v>0</v>
      </c>
      <c r="H217" s="222">
        <f t="shared" si="130"/>
        <v>0</v>
      </c>
      <c r="I217" s="222">
        <f t="shared" si="131"/>
        <v>0</v>
      </c>
      <c r="J217" s="222">
        <f t="shared" si="132"/>
        <v>0</v>
      </c>
      <c r="K217" s="222">
        <f t="shared" si="133"/>
        <v>0</v>
      </c>
      <c r="L217" s="257">
        <f t="shared" si="163"/>
        <v>0</v>
      </c>
      <c r="M217" s="212">
        <f t="shared" si="134"/>
        <v>0</v>
      </c>
      <c r="N217" s="213">
        <f t="shared" si="135"/>
        <v>0</v>
      </c>
      <c r="O217" s="213">
        <f t="shared" si="136"/>
        <v>0</v>
      </c>
      <c r="P217" s="213">
        <f t="shared" si="137"/>
        <v>0</v>
      </c>
      <c r="Q217" s="213">
        <f t="shared" si="138"/>
        <v>0</v>
      </c>
      <c r="R217" s="213">
        <f t="shared" si="139"/>
        <v>0</v>
      </c>
      <c r="S217" s="213">
        <f t="shared" si="140"/>
        <v>0</v>
      </c>
      <c r="T217" s="260">
        <f t="shared" si="164"/>
        <v>0</v>
      </c>
      <c r="U217" s="191">
        <f t="shared" si="141"/>
        <v>0</v>
      </c>
      <c r="V217" s="191">
        <f t="shared" si="142"/>
        <v>0</v>
      </c>
      <c r="W217" s="191">
        <f t="shared" si="143"/>
        <v>0</v>
      </c>
      <c r="X217" s="191">
        <f t="shared" si="144"/>
        <v>0</v>
      </c>
      <c r="Y217" s="191">
        <f t="shared" si="145"/>
        <v>0</v>
      </c>
      <c r="Z217" s="192">
        <f t="shared" si="146"/>
        <v>0</v>
      </c>
      <c r="AA217" s="191">
        <f t="shared" si="147"/>
        <v>0</v>
      </c>
      <c r="AB217" s="280">
        <f t="shared" si="165"/>
        <v>0</v>
      </c>
      <c r="AC217" s="240">
        <f t="shared" si="148"/>
        <v>0</v>
      </c>
      <c r="AD217" s="240">
        <f t="shared" si="149"/>
        <v>0</v>
      </c>
      <c r="AE217" s="240">
        <f t="shared" si="150"/>
        <v>0</v>
      </c>
      <c r="AF217" s="240">
        <f t="shared" si="151"/>
        <v>0</v>
      </c>
      <c r="AG217" s="240">
        <f t="shared" si="152"/>
        <v>0</v>
      </c>
      <c r="AH217" s="240">
        <f t="shared" si="153"/>
        <v>0</v>
      </c>
      <c r="AI217" s="232">
        <f t="shared" si="154"/>
        <v>0</v>
      </c>
      <c r="AJ217" s="283">
        <f t="shared" si="166"/>
        <v>0</v>
      </c>
      <c r="AK217" s="269">
        <f t="shared" si="155"/>
        <v>0</v>
      </c>
      <c r="AL217" s="269">
        <f t="shared" si="156"/>
        <v>0</v>
      </c>
      <c r="AM217" s="269">
        <f t="shared" si="157"/>
        <v>0</v>
      </c>
      <c r="AN217" s="269">
        <f t="shared" si="158"/>
        <v>0</v>
      </c>
      <c r="AO217" s="269">
        <f t="shared" si="159"/>
        <v>0</v>
      </c>
      <c r="AP217" s="269">
        <f t="shared" si="160"/>
        <v>0</v>
      </c>
      <c r="AQ217" s="269">
        <f t="shared" si="161"/>
        <v>0</v>
      </c>
      <c r="AR217" s="285">
        <f t="shared" si="167"/>
        <v>0</v>
      </c>
      <c r="AS217" s="273">
        <f t="shared" si="162"/>
        <v>0</v>
      </c>
      <c r="AT217" s="108"/>
      <c r="AU217" s="108"/>
      <c r="AV217" s="108"/>
      <c r="AW217" s="108"/>
      <c r="AX217" s="108"/>
      <c r="AY217" s="108"/>
    </row>
    <row r="218" spans="1:51">
      <c r="B218" s="159"/>
      <c r="C218" s="160"/>
      <c r="D218" s="376"/>
      <c r="E218" s="242">
        <f t="shared" si="127"/>
        <v>0</v>
      </c>
      <c r="F218" s="222">
        <f t="shared" si="128"/>
        <v>0</v>
      </c>
      <c r="G218" s="222">
        <f t="shared" si="129"/>
        <v>0</v>
      </c>
      <c r="H218" s="222">
        <f t="shared" si="130"/>
        <v>0</v>
      </c>
      <c r="I218" s="222">
        <f t="shared" si="131"/>
        <v>0</v>
      </c>
      <c r="J218" s="222">
        <f t="shared" si="132"/>
        <v>0</v>
      </c>
      <c r="K218" s="222">
        <f t="shared" si="133"/>
        <v>0</v>
      </c>
      <c r="L218" s="257">
        <f t="shared" si="163"/>
        <v>0</v>
      </c>
      <c r="M218" s="212">
        <f t="shared" si="134"/>
        <v>0</v>
      </c>
      <c r="N218" s="213">
        <f t="shared" si="135"/>
        <v>0</v>
      </c>
      <c r="O218" s="213">
        <f t="shared" si="136"/>
        <v>0</v>
      </c>
      <c r="P218" s="213">
        <f t="shared" si="137"/>
        <v>0</v>
      </c>
      <c r="Q218" s="213">
        <f t="shared" si="138"/>
        <v>0</v>
      </c>
      <c r="R218" s="213">
        <f t="shared" si="139"/>
        <v>0</v>
      </c>
      <c r="S218" s="213">
        <f t="shared" si="140"/>
        <v>0</v>
      </c>
      <c r="T218" s="260">
        <f t="shared" si="164"/>
        <v>0</v>
      </c>
      <c r="U218" s="191">
        <f t="shared" si="141"/>
        <v>0</v>
      </c>
      <c r="V218" s="191">
        <f t="shared" si="142"/>
        <v>0</v>
      </c>
      <c r="W218" s="191">
        <f t="shared" si="143"/>
        <v>0</v>
      </c>
      <c r="X218" s="191">
        <f t="shared" si="144"/>
        <v>0</v>
      </c>
      <c r="Y218" s="191">
        <f t="shared" si="145"/>
        <v>0</v>
      </c>
      <c r="Z218" s="192">
        <f t="shared" si="146"/>
        <v>0</v>
      </c>
      <c r="AA218" s="191">
        <f t="shared" si="147"/>
        <v>0</v>
      </c>
      <c r="AB218" s="280">
        <f t="shared" si="165"/>
        <v>0</v>
      </c>
      <c r="AC218" s="240">
        <f t="shared" si="148"/>
        <v>0</v>
      </c>
      <c r="AD218" s="240">
        <f t="shared" si="149"/>
        <v>0</v>
      </c>
      <c r="AE218" s="240">
        <f t="shared" si="150"/>
        <v>0</v>
      </c>
      <c r="AF218" s="240">
        <f t="shared" si="151"/>
        <v>0</v>
      </c>
      <c r="AG218" s="240">
        <f t="shared" si="152"/>
        <v>0</v>
      </c>
      <c r="AH218" s="240">
        <f t="shared" si="153"/>
        <v>0</v>
      </c>
      <c r="AI218" s="232">
        <f t="shared" si="154"/>
        <v>0</v>
      </c>
      <c r="AJ218" s="283">
        <f t="shared" si="166"/>
        <v>0</v>
      </c>
      <c r="AK218" s="269">
        <f t="shared" si="155"/>
        <v>0</v>
      </c>
      <c r="AL218" s="269">
        <f t="shared" si="156"/>
        <v>0</v>
      </c>
      <c r="AM218" s="269">
        <f t="shared" si="157"/>
        <v>0</v>
      </c>
      <c r="AN218" s="269">
        <f t="shared" si="158"/>
        <v>0</v>
      </c>
      <c r="AO218" s="269">
        <f t="shared" si="159"/>
        <v>0</v>
      </c>
      <c r="AP218" s="269">
        <f t="shared" si="160"/>
        <v>0</v>
      </c>
      <c r="AQ218" s="269">
        <f t="shared" si="161"/>
        <v>0</v>
      </c>
      <c r="AR218" s="285">
        <f t="shared" si="167"/>
        <v>0</v>
      </c>
      <c r="AS218" s="273">
        <f t="shared" si="162"/>
        <v>0</v>
      </c>
      <c r="AT218" s="108"/>
      <c r="AU218" s="108"/>
      <c r="AV218" s="108"/>
      <c r="AW218" s="108"/>
      <c r="AX218" s="108"/>
      <c r="AY218" s="108"/>
    </row>
    <row r="219" spans="1:51">
      <c r="B219" s="159"/>
      <c r="C219" s="160"/>
      <c r="D219" s="376"/>
      <c r="E219" s="242">
        <f t="shared" si="127"/>
        <v>0</v>
      </c>
      <c r="F219" s="222">
        <f t="shared" si="128"/>
        <v>0</v>
      </c>
      <c r="G219" s="222">
        <f t="shared" si="129"/>
        <v>0</v>
      </c>
      <c r="H219" s="222">
        <f t="shared" si="130"/>
        <v>0</v>
      </c>
      <c r="I219" s="222">
        <f t="shared" si="131"/>
        <v>0</v>
      </c>
      <c r="J219" s="222">
        <f t="shared" si="132"/>
        <v>0</v>
      </c>
      <c r="K219" s="222">
        <f t="shared" si="133"/>
        <v>0</v>
      </c>
      <c r="L219" s="257">
        <f t="shared" si="163"/>
        <v>0</v>
      </c>
      <c r="M219" s="212">
        <f t="shared" si="134"/>
        <v>0</v>
      </c>
      <c r="N219" s="213">
        <f t="shared" si="135"/>
        <v>0</v>
      </c>
      <c r="O219" s="213">
        <f t="shared" si="136"/>
        <v>0</v>
      </c>
      <c r="P219" s="213">
        <f t="shared" si="137"/>
        <v>0</v>
      </c>
      <c r="Q219" s="213">
        <f t="shared" si="138"/>
        <v>0</v>
      </c>
      <c r="R219" s="213">
        <f t="shared" si="139"/>
        <v>0</v>
      </c>
      <c r="S219" s="213">
        <f t="shared" si="140"/>
        <v>0</v>
      </c>
      <c r="T219" s="260">
        <f t="shared" si="164"/>
        <v>0</v>
      </c>
      <c r="U219" s="191">
        <f t="shared" si="141"/>
        <v>0</v>
      </c>
      <c r="V219" s="191">
        <f t="shared" si="142"/>
        <v>0</v>
      </c>
      <c r="W219" s="191">
        <f t="shared" si="143"/>
        <v>0</v>
      </c>
      <c r="X219" s="191">
        <f t="shared" si="144"/>
        <v>0</v>
      </c>
      <c r="Y219" s="191">
        <f t="shared" si="145"/>
        <v>0</v>
      </c>
      <c r="Z219" s="192">
        <f t="shared" si="146"/>
        <v>0</v>
      </c>
      <c r="AA219" s="191">
        <f t="shared" si="147"/>
        <v>0</v>
      </c>
      <c r="AB219" s="280">
        <f t="shared" si="165"/>
        <v>0</v>
      </c>
      <c r="AC219" s="240">
        <f t="shared" si="148"/>
        <v>0</v>
      </c>
      <c r="AD219" s="240">
        <f t="shared" si="149"/>
        <v>0</v>
      </c>
      <c r="AE219" s="240">
        <f t="shared" si="150"/>
        <v>0</v>
      </c>
      <c r="AF219" s="240">
        <f t="shared" si="151"/>
        <v>0</v>
      </c>
      <c r="AG219" s="240">
        <f t="shared" si="152"/>
        <v>0</v>
      </c>
      <c r="AH219" s="240">
        <f t="shared" si="153"/>
        <v>0</v>
      </c>
      <c r="AI219" s="232">
        <f t="shared" si="154"/>
        <v>0</v>
      </c>
      <c r="AJ219" s="283">
        <f t="shared" si="166"/>
        <v>0</v>
      </c>
      <c r="AK219" s="269">
        <f t="shared" si="155"/>
        <v>0</v>
      </c>
      <c r="AL219" s="269">
        <f t="shared" si="156"/>
        <v>0</v>
      </c>
      <c r="AM219" s="269">
        <f t="shared" si="157"/>
        <v>0</v>
      </c>
      <c r="AN219" s="269">
        <f t="shared" si="158"/>
        <v>0</v>
      </c>
      <c r="AO219" s="269">
        <f t="shared" si="159"/>
        <v>0</v>
      </c>
      <c r="AP219" s="269">
        <f t="shared" si="160"/>
        <v>0</v>
      </c>
      <c r="AQ219" s="269">
        <f t="shared" si="161"/>
        <v>0</v>
      </c>
      <c r="AR219" s="285">
        <f t="shared" si="167"/>
        <v>0</v>
      </c>
      <c r="AS219" s="273">
        <f t="shared" si="162"/>
        <v>0</v>
      </c>
      <c r="AT219" s="108"/>
      <c r="AU219" s="108"/>
      <c r="AV219" s="108"/>
      <c r="AW219" s="108"/>
      <c r="AX219" s="108"/>
      <c r="AY219" s="108"/>
    </row>
    <row r="220" spans="1:51">
      <c r="B220" s="159"/>
      <c r="C220" s="160"/>
      <c r="D220" s="376"/>
      <c r="E220" s="242">
        <f t="shared" si="127"/>
        <v>0</v>
      </c>
      <c r="F220" s="222">
        <f t="shared" si="128"/>
        <v>0</v>
      </c>
      <c r="G220" s="222">
        <f t="shared" si="129"/>
        <v>0</v>
      </c>
      <c r="H220" s="222">
        <f t="shared" si="130"/>
        <v>0</v>
      </c>
      <c r="I220" s="222">
        <f t="shared" si="131"/>
        <v>0</v>
      </c>
      <c r="J220" s="222">
        <f t="shared" si="132"/>
        <v>0</v>
      </c>
      <c r="K220" s="222">
        <f t="shared" si="133"/>
        <v>0</v>
      </c>
      <c r="L220" s="257">
        <f t="shared" si="163"/>
        <v>0</v>
      </c>
      <c r="M220" s="212">
        <f t="shared" si="134"/>
        <v>0</v>
      </c>
      <c r="N220" s="213">
        <f t="shared" si="135"/>
        <v>0</v>
      </c>
      <c r="O220" s="213">
        <f t="shared" si="136"/>
        <v>0</v>
      </c>
      <c r="P220" s="213">
        <f t="shared" si="137"/>
        <v>0</v>
      </c>
      <c r="Q220" s="213">
        <f t="shared" si="138"/>
        <v>0</v>
      </c>
      <c r="R220" s="213">
        <f t="shared" si="139"/>
        <v>0</v>
      </c>
      <c r="S220" s="213">
        <f t="shared" si="140"/>
        <v>0</v>
      </c>
      <c r="T220" s="260">
        <f t="shared" si="164"/>
        <v>0</v>
      </c>
      <c r="U220" s="191">
        <f t="shared" si="141"/>
        <v>0</v>
      </c>
      <c r="V220" s="191">
        <f t="shared" si="142"/>
        <v>0</v>
      </c>
      <c r="W220" s="191">
        <f t="shared" si="143"/>
        <v>0</v>
      </c>
      <c r="X220" s="191">
        <f t="shared" si="144"/>
        <v>0</v>
      </c>
      <c r="Y220" s="191">
        <f t="shared" si="145"/>
        <v>0</v>
      </c>
      <c r="Z220" s="192">
        <f t="shared" si="146"/>
        <v>0</v>
      </c>
      <c r="AA220" s="191">
        <f t="shared" si="147"/>
        <v>0</v>
      </c>
      <c r="AB220" s="280">
        <f t="shared" si="165"/>
        <v>0</v>
      </c>
      <c r="AC220" s="240">
        <f t="shared" si="148"/>
        <v>0</v>
      </c>
      <c r="AD220" s="240">
        <f t="shared" si="149"/>
        <v>0</v>
      </c>
      <c r="AE220" s="240">
        <f t="shared" si="150"/>
        <v>0</v>
      </c>
      <c r="AF220" s="240">
        <f t="shared" si="151"/>
        <v>0</v>
      </c>
      <c r="AG220" s="240">
        <f t="shared" si="152"/>
        <v>0</v>
      </c>
      <c r="AH220" s="240">
        <f t="shared" si="153"/>
        <v>0</v>
      </c>
      <c r="AI220" s="232">
        <f t="shared" si="154"/>
        <v>0</v>
      </c>
      <c r="AJ220" s="283">
        <f t="shared" si="166"/>
        <v>0</v>
      </c>
      <c r="AK220" s="269">
        <f t="shared" si="155"/>
        <v>0</v>
      </c>
      <c r="AL220" s="269">
        <f t="shared" si="156"/>
        <v>0</v>
      </c>
      <c r="AM220" s="269">
        <f t="shared" si="157"/>
        <v>0</v>
      </c>
      <c r="AN220" s="269">
        <f t="shared" si="158"/>
        <v>0</v>
      </c>
      <c r="AO220" s="269">
        <f t="shared" si="159"/>
        <v>0</v>
      </c>
      <c r="AP220" s="269">
        <f t="shared" si="160"/>
        <v>0</v>
      </c>
      <c r="AQ220" s="269">
        <f t="shared" si="161"/>
        <v>0</v>
      </c>
      <c r="AR220" s="285">
        <f t="shared" si="167"/>
        <v>0</v>
      </c>
      <c r="AS220" s="273">
        <f t="shared" si="162"/>
        <v>0</v>
      </c>
      <c r="AT220" s="108"/>
      <c r="AU220" s="108"/>
      <c r="AV220" s="108"/>
      <c r="AW220" s="108"/>
      <c r="AX220" s="108"/>
      <c r="AY220" s="108"/>
    </row>
    <row r="221" spans="1:51">
      <c r="B221" s="159"/>
      <c r="C221" s="160"/>
      <c r="D221" s="376"/>
      <c r="E221" s="242">
        <f t="shared" si="127"/>
        <v>0</v>
      </c>
      <c r="F221" s="222">
        <f t="shared" si="128"/>
        <v>0</v>
      </c>
      <c r="G221" s="222">
        <f t="shared" si="129"/>
        <v>0</v>
      </c>
      <c r="H221" s="222">
        <f t="shared" si="130"/>
        <v>0</v>
      </c>
      <c r="I221" s="222">
        <f t="shared" si="131"/>
        <v>0</v>
      </c>
      <c r="J221" s="222">
        <f t="shared" si="132"/>
        <v>0</v>
      </c>
      <c r="K221" s="222">
        <f t="shared" si="133"/>
        <v>0</v>
      </c>
      <c r="L221" s="257">
        <f t="shared" si="163"/>
        <v>0</v>
      </c>
      <c r="M221" s="212">
        <f t="shared" si="134"/>
        <v>0</v>
      </c>
      <c r="N221" s="213">
        <f t="shared" si="135"/>
        <v>0</v>
      </c>
      <c r="O221" s="213">
        <f t="shared" si="136"/>
        <v>0</v>
      </c>
      <c r="P221" s="213">
        <f t="shared" si="137"/>
        <v>0</v>
      </c>
      <c r="Q221" s="213">
        <f t="shared" si="138"/>
        <v>0</v>
      </c>
      <c r="R221" s="213">
        <f t="shared" si="139"/>
        <v>0</v>
      </c>
      <c r="S221" s="213">
        <f t="shared" si="140"/>
        <v>0</v>
      </c>
      <c r="T221" s="260">
        <f t="shared" si="164"/>
        <v>0</v>
      </c>
      <c r="U221" s="191">
        <f t="shared" si="141"/>
        <v>0</v>
      </c>
      <c r="V221" s="191">
        <f t="shared" si="142"/>
        <v>0</v>
      </c>
      <c r="W221" s="191">
        <f t="shared" si="143"/>
        <v>0</v>
      </c>
      <c r="X221" s="191">
        <f t="shared" si="144"/>
        <v>0</v>
      </c>
      <c r="Y221" s="191">
        <f t="shared" si="145"/>
        <v>0</v>
      </c>
      <c r="Z221" s="192">
        <f t="shared" si="146"/>
        <v>0</v>
      </c>
      <c r="AA221" s="191">
        <f t="shared" si="147"/>
        <v>0</v>
      </c>
      <c r="AB221" s="280">
        <f t="shared" si="165"/>
        <v>0</v>
      </c>
      <c r="AC221" s="240">
        <f t="shared" si="148"/>
        <v>0</v>
      </c>
      <c r="AD221" s="240">
        <f t="shared" si="149"/>
        <v>0</v>
      </c>
      <c r="AE221" s="240">
        <f t="shared" si="150"/>
        <v>0</v>
      </c>
      <c r="AF221" s="240">
        <f t="shared" si="151"/>
        <v>0</v>
      </c>
      <c r="AG221" s="240">
        <f t="shared" si="152"/>
        <v>0</v>
      </c>
      <c r="AH221" s="240">
        <f t="shared" si="153"/>
        <v>0</v>
      </c>
      <c r="AI221" s="232">
        <f t="shared" si="154"/>
        <v>0</v>
      </c>
      <c r="AJ221" s="283">
        <f t="shared" si="166"/>
        <v>0</v>
      </c>
      <c r="AK221" s="269">
        <f t="shared" si="155"/>
        <v>0</v>
      </c>
      <c r="AL221" s="269">
        <f t="shared" si="156"/>
        <v>0</v>
      </c>
      <c r="AM221" s="269">
        <f t="shared" si="157"/>
        <v>0</v>
      </c>
      <c r="AN221" s="269">
        <f t="shared" si="158"/>
        <v>0</v>
      </c>
      <c r="AO221" s="269">
        <f t="shared" si="159"/>
        <v>0</v>
      </c>
      <c r="AP221" s="269">
        <f t="shared" si="160"/>
        <v>0</v>
      </c>
      <c r="AQ221" s="269">
        <f t="shared" si="161"/>
        <v>0</v>
      </c>
      <c r="AR221" s="285">
        <f t="shared" si="167"/>
        <v>0</v>
      </c>
      <c r="AS221" s="273">
        <f t="shared" si="162"/>
        <v>0</v>
      </c>
      <c r="AT221" s="108"/>
      <c r="AU221" s="108"/>
      <c r="AV221" s="108"/>
      <c r="AW221" s="108"/>
      <c r="AX221" s="108"/>
      <c r="AY221" s="108"/>
    </row>
    <row r="222" spans="1:51">
      <c r="B222" s="159"/>
      <c r="C222" s="160"/>
      <c r="D222" s="376"/>
      <c r="E222" s="242">
        <f t="shared" si="127"/>
        <v>0</v>
      </c>
      <c r="F222" s="222">
        <f t="shared" si="128"/>
        <v>0</v>
      </c>
      <c r="G222" s="222">
        <f t="shared" si="129"/>
        <v>0</v>
      </c>
      <c r="H222" s="222">
        <f t="shared" si="130"/>
        <v>0</v>
      </c>
      <c r="I222" s="222">
        <f t="shared" si="131"/>
        <v>0</v>
      </c>
      <c r="J222" s="222">
        <f t="shared" si="132"/>
        <v>0</v>
      </c>
      <c r="K222" s="222">
        <f t="shared" si="133"/>
        <v>0</v>
      </c>
      <c r="L222" s="257">
        <f t="shared" si="163"/>
        <v>0</v>
      </c>
      <c r="M222" s="212">
        <f t="shared" si="134"/>
        <v>0</v>
      </c>
      <c r="N222" s="213">
        <f t="shared" si="135"/>
        <v>0</v>
      </c>
      <c r="O222" s="213">
        <f t="shared" si="136"/>
        <v>0</v>
      </c>
      <c r="P222" s="213">
        <f t="shared" si="137"/>
        <v>0</v>
      </c>
      <c r="Q222" s="213">
        <f t="shared" si="138"/>
        <v>0</v>
      </c>
      <c r="R222" s="213">
        <f t="shared" si="139"/>
        <v>0</v>
      </c>
      <c r="S222" s="213">
        <f t="shared" si="140"/>
        <v>0</v>
      </c>
      <c r="T222" s="260">
        <f t="shared" si="164"/>
        <v>0</v>
      </c>
      <c r="U222" s="191">
        <f t="shared" si="141"/>
        <v>0</v>
      </c>
      <c r="V222" s="191">
        <f t="shared" si="142"/>
        <v>0</v>
      </c>
      <c r="W222" s="191">
        <f t="shared" si="143"/>
        <v>0</v>
      </c>
      <c r="X222" s="191">
        <f t="shared" si="144"/>
        <v>0</v>
      </c>
      <c r="Y222" s="191">
        <f t="shared" si="145"/>
        <v>0</v>
      </c>
      <c r="Z222" s="192">
        <f t="shared" si="146"/>
        <v>0</v>
      </c>
      <c r="AA222" s="191">
        <f t="shared" si="147"/>
        <v>0</v>
      </c>
      <c r="AB222" s="280">
        <f t="shared" si="165"/>
        <v>0</v>
      </c>
      <c r="AC222" s="240">
        <f t="shared" si="148"/>
        <v>0</v>
      </c>
      <c r="AD222" s="240">
        <f t="shared" si="149"/>
        <v>0</v>
      </c>
      <c r="AE222" s="240">
        <f t="shared" si="150"/>
        <v>0</v>
      </c>
      <c r="AF222" s="240">
        <f t="shared" si="151"/>
        <v>0</v>
      </c>
      <c r="AG222" s="240">
        <f t="shared" si="152"/>
        <v>0</v>
      </c>
      <c r="AH222" s="240">
        <f t="shared" si="153"/>
        <v>0</v>
      </c>
      <c r="AI222" s="232">
        <f t="shared" si="154"/>
        <v>0</v>
      </c>
      <c r="AJ222" s="283">
        <f t="shared" si="166"/>
        <v>0</v>
      </c>
      <c r="AK222" s="269">
        <f t="shared" si="155"/>
        <v>0</v>
      </c>
      <c r="AL222" s="269">
        <f t="shared" si="156"/>
        <v>0</v>
      </c>
      <c r="AM222" s="269">
        <f t="shared" si="157"/>
        <v>0</v>
      </c>
      <c r="AN222" s="269">
        <f t="shared" si="158"/>
        <v>0</v>
      </c>
      <c r="AO222" s="269">
        <f t="shared" si="159"/>
        <v>0</v>
      </c>
      <c r="AP222" s="269">
        <f t="shared" si="160"/>
        <v>0</v>
      </c>
      <c r="AQ222" s="269">
        <f t="shared" si="161"/>
        <v>0</v>
      </c>
      <c r="AR222" s="285">
        <f t="shared" si="167"/>
        <v>0</v>
      </c>
      <c r="AS222" s="273">
        <f t="shared" si="162"/>
        <v>0</v>
      </c>
      <c r="AT222" s="108"/>
      <c r="AU222" s="108"/>
      <c r="AV222" s="108"/>
      <c r="AW222" s="108"/>
      <c r="AX222" s="108"/>
      <c r="AY222" s="108"/>
    </row>
    <row r="223" spans="1:51">
      <c r="B223" s="159"/>
      <c r="C223" s="160"/>
      <c r="D223" s="376"/>
      <c r="E223" s="242">
        <f t="shared" si="127"/>
        <v>0</v>
      </c>
      <c r="F223" s="222">
        <f t="shared" si="128"/>
        <v>0</v>
      </c>
      <c r="G223" s="222">
        <f t="shared" si="129"/>
        <v>0</v>
      </c>
      <c r="H223" s="222">
        <f t="shared" si="130"/>
        <v>0</v>
      </c>
      <c r="I223" s="222">
        <f t="shared" si="131"/>
        <v>0</v>
      </c>
      <c r="J223" s="222">
        <f t="shared" si="132"/>
        <v>0</v>
      </c>
      <c r="K223" s="222">
        <f t="shared" si="133"/>
        <v>0</v>
      </c>
      <c r="L223" s="257">
        <f t="shared" si="163"/>
        <v>0</v>
      </c>
      <c r="M223" s="212">
        <f t="shared" si="134"/>
        <v>0</v>
      </c>
      <c r="N223" s="213">
        <f t="shared" si="135"/>
        <v>0</v>
      </c>
      <c r="O223" s="213">
        <f t="shared" si="136"/>
        <v>0</v>
      </c>
      <c r="P223" s="213">
        <f t="shared" si="137"/>
        <v>0</v>
      </c>
      <c r="Q223" s="213">
        <f t="shared" si="138"/>
        <v>0</v>
      </c>
      <c r="R223" s="213">
        <f t="shared" si="139"/>
        <v>0</v>
      </c>
      <c r="S223" s="213">
        <f t="shared" si="140"/>
        <v>0</v>
      </c>
      <c r="T223" s="260">
        <f t="shared" si="164"/>
        <v>0</v>
      </c>
      <c r="U223" s="191">
        <f t="shared" si="141"/>
        <v>0</v>
      </c>
      <c r="V223" s="191">
        <f t="shared" si="142"/>
        <v>0</v>
      </c>
      <c r="W223" s="191">
        <f t="shared" si="143"/>
        <v>0</v>
      </c>
      <c r="X223" s="191">
        <f t="shared" si="144"/>
        <v>0</v>
      </c>
      <c r="Y223" s="191">
        <f t="shared" si="145"/>
        <v>0</v>
      </c>
      <c r="Z223" s="192">
        <f t="shared" si="146"/>
        <v>0</v>
      </c>
      <c r="AA223" s="191">
        <f t="shared" si="147"/>
        <v>0</v>
      </c>
      <c r="AB223" s="280">
        <f t="shared" si="165"/>
        <v>0</v>
      </c>
      <c r="AC223" s="240">
        <f t="shared" si="148"/>
        <v>0</v>
      </c>
      <c r="AD223" s="240">
        <f t="shared" si="149"/>
        <v>0</v>
      </c>
      <c r="AE223" s="240">
        <f t="shared" si="150"/>
        <v>0</v>
      </c>
      <c r="AF223" s="240">
        <f t="shared" si="151"/>
        <v>0</v>
      </c>
      <c r="AG223" s="240">
        <f t="shared" si="152"/>
        <v>0</v>
      </c>
      <c r="AH223" s="240">
        <f t="shared" si="153"/>
        <v>0</v>
      </c>
      <c r="AI223" s="232">
        <f t="shared" si="154"/>
        <v>0</v>
      </c>
      <c r="AJ223" s="283">
        <f t="shared" si="166"/>
        <v>0</v>
      </c>
      <c r="AK223" s="269">
        <f t="shared" si="155"/>
        <v>0</v>
      </c>
      <c r="AL223" s="269">
        <f t="shared" si="156"/>
        <v>0</v>
      </c>
      <c r="AM223" s="269">
        <f t="shared" si="157"/>
        <v>0</v>
      </c>
      <c r="AN223" s="269">
        <f t="shared" si="158"/>
        <v>0</v>
      </c>
      <c r="AO223" s="269">
        <f t="shared" si="159"/>
        <v>0</v>
      </c>
      <c r="AP223" s="269">
        <f t="shared" si="160"/>
        <v>0</v>
      </c>
      <c r="AQ223" s="269">
        <f t="shared" si="161"/>
        <v>0</v>
      </c>
      <c r="AR223" s="285">
        <f t="shared" si="167"/>
        <v>0</v>
      </c>
      <c r="AS223" s="273">
        <f t="shared" si="162"/>
        <v>0</v>
      </c>
      <c r="AT223" s="108"/>
      <c r="AU223" s="108"/>
      <c r="AV223" s="108"/>
      <c r="AW223" s="108"/>
      <c r="AX223" s="108"/>
      <c r="AY223" s="108"/>
    </row>
    <row r="224" spans="1:51">
      <c r="B224" s="159"/>
      <c r="C224" s="160"/>
      <c r="D224" s="376"/>
      <c r="E224" s="242">
        <f t="shared" si="127"/>
        <v>0</v>
      </c>
      <c r="F224" s="222">
        <f t="shared" si="128"/>
        <v>0</v>
      </c>
      <c r="G224" s="222">
        <f t="shared" si="129"/>
        <v>0</v>
      </c>
      <c r="H224" s="222">
        <f t="shared" si="130"/>
        <v>0</v>
      </c>
      <c r="I224" s="222">
        <f t="shared" si="131"/>
        <v>0</v>
      </c>
      <c r="J224" s="222">
        <f t="shared" si="132"/>
        <v>0</v>
      </c>
      <c r="K224" s="222">
        <f t="shared" si="133"/>
        <v>0</v>
      </c>
      <c r="L224" s="257">
        <f t="shared" si="163"/>
        <v>0</v>
      </c>
      <c r="M224" s="212">
        <f t="shared" si="134"/>
        <v>0</v>
      </c>
      <c r="N224" s="213">
        <f t="shared" si="135"/>
        <v>0</v>
      </c>
      <c r="O224" s="213">
        <f t="shared" si="136"/>
        <v>0</v>
      </c>
      <c r="P224" s="213">
        <f t="shared" si="137"/>
        <v>0</v>
      </c>
      <c r="Q224" s="213">
        <f t="shared" si="138"/>
        <v>0</v>
      </c>
      <c r="R224" s="213">
        <f t="shared" si="139"/>
        <v>0</v>
      </c>
      <c r="S224" s="213">
        <f t="shared" si="140"/>
        <v>0</v>
      </c>
      <c r="T224" s="260">
        <f t="shared" si="164"/>
        <v>0</v>
      </c>
      <c r="U224" s="191">
        <f t="shared" si="141"/>
        <v>0</v>
      </c>
      <c r="V224" s="191">
        <f t="shared" si="142"/>
        <v>0</v>
      </c>
      <c r="W224" s="191">
        <f t="shared" si="143"/>
        <v>0</v>
      </c>
      <c r="X224" s="191">
        <f t="shared" si="144"/>
        <v>0</v>
      </c>
      <c r="Y224" s="191">
        <f t="shared" si="145"/>
        <v>0</v>
      </c>
      <c r="Z224" s="192">
        <f t="shared" si="146"/>
        <v>0</v>
      </c>
      <c r="AA224" s="191">
        <f t="shared" si="147"/>
        <v>0</v>
      </c>
      <c r="AB224" s="280">
        <f t="shared" si="165"/>
        <v>0</v>
      </c>
      <c r="AC224" s="240">
        <f t="shared" si="148"/>
        <v>0</v>
      </c>
      <c r="AD224" s="240">
        <f t="shared" si="149"/>
        <v>0</v>
      </c>
      <c r="AE224" s="240">
        <f t="shared" si="150"/>
        <v>0</v>
      </c>
      <c r="AF224" s="240">
        <f t="shared" si="151"/>
        <v>0</v>
      </c>
      <c r="AG224" s="240">
        <f t="shared" si="152"/>
        <v>0</v>
      </c>
      <c r="AH224" s="240">
        <f t="shared" si="153"/>
        <v>0</v>
      </c>
      <c r="AI224" s="232">
        <f t="shared" si="154"/>
        <v>0</v>
      </c>
      <c r="AJ224" s="283">
        <f t="shared" si="166"/>
        <v>0</v>
      </c>
      <c r="AK224" s="269">
        <f t="shared" si="155"/>
        <v>0</v>
      </c>
      <c r="AL224" s="269">
        <f t="shared" si="156"/>
        <v>0</v>
      </c>
      <c r="AM224" s="269">
        <f t="shared" si="157"/>
        <v>0</v>
      </c>
      <c r="AN224" s="269">
        <f t="shared" si="158"/>
        <v>0</v>
      </c>
      <c r="AO224" s="269">
        <f t="shared" si="159"/>
        <v>0</v>
      </c>
      <c r="AP224" s="269">
        <f t="shared" si="160"/>
        <v>0</v>
      </c>
      <c r="AQ224" s="269">
        <f t="shared" si="161"/>
        <v>0</v>
      </c>
      <c r="AR224" s="285">
        <f t="shared" si="167"/>
        <v>0</v>
      </c>
      <c r="AS224" s="273">
        <f t="shared" si="162"/>
        <v>0</v>
      </c>
      <c r="AT224" s="108"/>
      <c r="AU224" s="108"/>
      <c r="AV224" s="108"/>
      <c r="AW224" s="108"/>
      <c r="AX224" s="108"/>
      <c r="AY224" s="108"/>
    </row>
    <row r="225" spans="2:51">
      <c r="B225" s="159"/>
      <c r="C225" s="160"/>
      <c r="D225" s="376"/>
      <c r="E225" s="242">
        <f t="shared" si="127"/>
        <v>0</v>
      </c>
      <c r="F225" s="222">
        <f t="shared" si="128"/>
        <v>0</v>
      </c>
      <c r="G225" s="222">
        <f t="shared" si="129"/>
        <v>0</v>
      </c>
      <c r="H225" s="222">
        <f t="shared" si="130"/>
        <v>0</v>
      </c>
      <c r="I225" s="222">
        <f t="shared" si="131"/>
        <v>0</v>
      </c>
      <c r="J225" s="222">
        <f t="shared" si="132"/>
        <v>0</v>
      </c>
      <c r="K225" s="222">
        <f t="shared" si="133"/>
        <v>0</v>
      </c>
      <c r="L225" s="257">
        <f t="shared" si="163"/>
        <v>0</v>
      </c>
      <c r="M225" s="212">
        <f t="shared" si="134"/>
        <v>0</v>
      </c>
      <c r="N225" s="213">
        <f t="shared" si="135"/>
        <v>0</v>
      </c>
      <c r="O225" s="213">
        <f t="shared" si="136"/>
        <v>0</v>
      </c>
      <c r="P225" s="213">
        <f t="shared" si="137"/>
        <v>0</v>
      </c>
      <c r="Q225" s="213">
        <f t="shared" si="138"/>
        <v>0</v>
      </c>
      <c r="R225" s="213">
        <f t="shared" si="139"/>
        <v>0</v>
      </c>
      <c r="S225" s="213">
        <f t="shared" si="140"/>
        <v>0</v>
      </c>
      <c r="T225" s="260">
        <f t="shared" si="164"/>
        <v>0</v>
      </c>
      <c r="U225" s="191">
        <f t="shared" si="141"/>
        <v>0</v>
      </c>
      <c r="V225" s="191">
        <f t="shared" si="142"/>
        <v>0</v>
      </c>
      <c r="W225" s="191">
        <f t="shared" si="143"/>
        <v>0</v>
      </c>
      <c r="X225" s="191">
        <f t="shared" si="144"/>
        <v>0</v>
      </c>
      <c r="Y225" s="191">
        <f t="shared" si="145"/>
        <v>0</v>
      </c>
      <c r="Z225" s="192">
        <f t="shared" si="146"/>
        <v>0</v>
      </c>
      <c r="AA225" s="191">
        <f t="shared" si="147"/>
        <v>0</v>
      </c>
      <c r="AB225" s="280">
        <f t="shared" si="165"/>
        <v>0</v>
      </c>
      <c r="AC225" s="240">
        <f t="shared" si="148"/>
        <v>0</v>
      </c>
      <c r="AD225" s="240">
        <f t="shared" si="149"/>
        <v>0</v>
      </c>
      <c r="AE225" s="240">
        <f t="shared" si="150"/>
        <v>0</v>
      </c>
      <c r="AF225" s="240">
        <f t="shared" si="151"/>
        <v>0</v>
      </c>
      <c r="AG225" s="240">
        <f t="shared" si="152"/>
        <v>0</v>
      </c>
      <c r="AH225" s="240">
        <f t="shared" si="153"/>
        <v>0</v>
      </c>
      <c r="AI225" s="232">
        <f t="shared" si="154"/>
        <v>0</v>
      </c>
      <c r="AJ225" s="283">
        <f t="shared" si="166"/>
        <v>0</v>
      </c>
      <c r="AK225" s="269">
        <f t="shared" si="155"/>
        <v>0</v>
      </c>
      <c r="AL225" s="269">
        <f t="shared" si="156"/>
        <v>0</v>
      </c>
      <c r="AM225" s="269">
        <f t="shared" si="157"/>
        <v>0</v>
      </c>
      <c r="AN225" s="269">
        <f t="shared" si="158"/>
        <v>0</v>
      </c>
      <c r="AO225" s="269">
        <f t="shared" si="159"/>
        <v>0</v>
      </c>
      <c r="AP225" s="269">
        <f t="shared" si="160"/>
        <v>0</v>
      </c>
      <c r="AQ225" s="269">
        <f t="shared" si="161"/>
        <v>0</v>
      </c>
      <c r="AR225" s="285">
        <f t="shared" si="167"/>
        <v>0</v>
      </c>
      <c r="AS225" s="273">
        <f t="shared" si="162"/>
        <v>0</v>
      </c>
      <c r="AT225" s="108"/>
      <c r="AU225" s="108"/>
      <c r="AV225" s="108"/>
      <c r="AW225" s="108"/>
      <c r="AX225" s="108"/>
      <c r="AY225" s="108"/>
    </row>
    <row r="226" spans="2:51">
      <c r="B226" s="159"/>
      <c r="C226" s="160"/>
      <c r="D226" s="376"/>
      <c r="E226" s="242">
        <f t="shared" si="127"/>
        <v>0</v>
      </c>
      <c r="F226" s="222">
        <f t="shared" si="128"/>
        <v>0</v>
      </c>
      <c r="G226" s="222">
        <f t="shared" si="129"/>
        <v>0</v>
      </c>
      <c r="H226" s="222">
        <f t="shared" si="130"/>
        <v>0</v>
      </c>
      <c r="I226" s="222">
        <f t="shared" si="131"/>
        <v>0</v>
      </c>
      <c r="J226" s="222">
        <f t="shared" si="132"/>
        <v>0</v>
      </c>
      <c r="K226" s="222">
        <f t="shared" si="133"/>
        <v>0</v>
      </c>
      <c r="L226" s="257">
        <f t="shared" si="163"/>
        <v>0</v>
      </c>
      <c r="M226" s="212">
        <f t="shared" si="134"/>
        <v>0</v>
      </c>
      <c r="N226" s="213">
        <f t="shared" si="135"/>
        <v>0</v>
      </c>
      <c r="O226" s="213">
        <f t="shared" si="136"/>
        <v>0</v>
      </c>
      <c r="P226" s="213">
        <f t="shared" si="137"/>
        <v>0</v>
      </c>
      <c r="Q226" s="213">
        <f t="shared" si="138"/>
        <v>0</v>
      </c>
      <c r="R226" s="213">
        <f t="shared" si="139"/>
        <v>0</v>
      </c>
      <c r="S226" s="213">
        <f t="shared" si="140"/>
        <v>0</v>
      </c>
      <c r="T226" s="260">
        <f t="shared" si="164"/>
        <v>0</v>
      </c>
      <c r="U226" s="191">
        <f t="shared" si="141"/>
        <v>0</v>
      </c>
      <c r="V226" s="191">
        <f t="shared" si="142"/>
        <v>0</v>
      </c>
      <c r="W226" s="191">
        <f t="shared" si="143"/>
        <v>0</v>
      </c>
      <c r="X226" s="191">
        <f t="shared" si="144"/>
        <v>0</v>
      </c>
      <c r="Y226" s="191">
        <f t="shared" si="145"/>
        <v>0</v>
      </c>
      <c r="Z226" s="192">
        <f t="shared" si="146"/>
        <v>0</v>
      </c>
      <c r="AA226" s="191">
        <f t="shared" si="147"/>
        <v>0</v>
      </c>
      <c r="AB226" s="280">
        <f t="shared" si="165"/>
        <v>0</v>
      </c>
      <c r="AC226" s="240">
        <f t="shared" si="148"/>
        <v>0</v>
      </c>
      <c r="AD226" s="240">
        <f t="shared" si="149"/>
        <v>0</v>
      </c>
      <c r="AE226" s="240">
        <f t="shared" si="150"/>
        <v>0</v>
      </c>
      <c r="AF226" s="240">
        <f t="shared" si="151"/>
        <v>0</v>
      </c>
      <c r="AG226" s="240">
        <f t="shared" si="152"/>
        <v>0</v>
      </c>
      <c r="AH226" s="240">
        <f t="shared" si="153"/>
        <v>0</v>
      </c>
      <c r="AI226" s="232">
        <f t="shared" si="154"/>
        <v>0</v>
      </c>
      <c r="AJ226" s="283">
        <f t="shared" si="166"/>
        <v>0</v>
      </c>
      <c r="AK226" s="269">
        <f t="shared" si="155"/>
        <v>0</v>
      </c>
      <c r="AL226" s="269">
        <f t="shared" si="156"/>
        <v>0</v>
      </c>
      <c r="AM226" s="269">
        <f t="shared" si="157"/>
        <v>0</v>
      </c>
      <c r="AN226" s="269">
        <f t="shared" si="158"/>
        <v>0</v>
      </c>
      <c r="AO226" s="269">
        <f t="shared" si="159"/>
        <v>0</v>
      </c>
      <c r="AP226" s="269">
        <f t="shared" si="160"/>
        <v>0</v>
      </c>
      <c r="AQ226" s="269">
        <f t="shared" si="161"/>
        <v>0</v>
      </c>
      <c r="AR226" s="285">
        <f t="shared" si="167"/>
        <v>0</v>
      </c>
      <c r="AS226" s="273">
        <f t="shared" si="162"/>
        <v>0</v>
      </c>
      <c r="AT226" s="108"/>
      <c r="AU226" s="108"/>
      <c r="AV226" s="108"/>
      <c r="AW226" s="108"/>
      <c r="AX226" s="108"/>
      <c r="AY226" s="108"/>
    </row>
    <row r="227" spans="2:51">
      <c r="B227" s="159"/>
      <c r="C227" s="160"/>
      <c r="D227" s="376"/>
      <c r="E227" s="242">
        <f t="shared" si="127"/>
        <v>0</v>
      </c>
      <c r="F227" s="222">
        <f t="shared" si="128"/>
        <v>0</v>
      </c>
      <c r="G227" s="222">
        <f t="shared" si="129"/>
        <v>0</v>
      </c>
      <c r="H227" s="222">
        <f t="shared" si="130"/>
        <v>0</v>
      </c>
      <c r="I227" s="222">
        <f t="shared" si="131"/>
        <v>0</v>
      </c>
      <c r="J227" s="222">
        <f t="shared" si="132"/>
        <v>0</v>
      </c>
      <c r="K227" s="222">
        <f t="shared" si="133"/>
        <v>0</v>
      </c>
      <c r="L227" s="257">
        <f t="shared" si="163"/>
        <v>0</v>
      </c>
      <c r="M227" s="212">
        <f t="shared" si="134"/>
        <v>0</v>
      </c>
      <c r="N227" s="213">
        <f t="shared" si="135"/>
        <v>0</v>
      </c>
      <c r="O227" s="213">
        <f t="shared" si="136"/>
        <v>0</v>
      </c>
      <c r="P227" s="213">
        <f t="shared" si="137"/>
        <v>0</v>
      </c>
      <c r="Q227" s="213">
        <f t="shared" si="138"/>
        <v>0</v>
      </c>
      <c r="R227" s="213">
        <f t="shared" si="139"/>
        <v>0</v>
      </c>
      <c r="S227" s="213">
        <f t="shared" si="140"/>
        <v>0</v>
      </c>
      <c r="T227" s="260">
        <f t="shared" si="164"/>
        <v>0</v>
      </c>
      <c r="U227" s="191">
        <f t="shared" si="141"/>
        <v>0</v>
      </c>
      <c r="V227" s="191">
        <f t="shared" si="142"/>
        <v>0</v>
      </c>
      <c r="W227" s="191">
        <f t="shared" si="143"/>
        <v>0</v>
      </c>
      <c r="X227" s="191">
        <f t="shared" si="144"/>
        <v>0</v>
      </c>
      <c r="Y227" s="191">
        <f t="shared" si="145"/>
        <v>0</v>
      </c>
      <c r="Z227" s="192">
        <f t="shared" si="146"/>
        <v>0</v>
      </c>
      <c r="AA227" s="191">
        <f t="shared" si="147"/>
        <v>0</v>
      </c>
      <c r="AB227" s="280">
        <f t="shared" si="165"/>
        <v>0</v>
      </c>
      <c r="AC227" s="240">
        <f t="shared" si="148"/>
        <v>0</v>
      </c>
      <c r="AD227" s="240">
        <f t="shared" si="149"/>
        <v>0</v>
      </c>
      <c r="AE227" s="240">
        <f t="shared" si="150"/>
        <v>0</v>
      </c>
      <c r="AF227" s="240">
        <f t="shared" si="151"/>
        <v>0</v>
      </c>
      <c r="AG227" s="240">
        <f t="shared" si="152"/>
        <v>0</v>
      </c>
      <c r="AH227" s="240">
        <f t="shared" si="153"/>
        <v>0</v>
      </c>
      <c r="AI227" s="232">
        <f t="shared" si="154"/>
        <v>0</v>
      </c>
      <c r="AJ227" s="283">
        <f t="shared" si="166"/>
        <v>0</v>
      </c>
      <c r="AK227" s="269">
        <f t="shared" si="155"/>
        <v>0</v>
      </c>
      <c r="AL227" s="269">
        <f t="shared" si="156"/>
        <v>0</v>
      </c>
      <c r="AM227" s="269">
        <f t="shared" si="157"/>
        <v>0</v>
      </c>
      <c r="AN227" s="269">
        <f t="shared" si="158"/>
        <v>0</v>
      </c>
      <c r="AO227" s="269">
        <f t="shared" si="159"/>
        <v>0</v>
      </c>
      <c r="AP227" s="269">
        <f t="shared" si="160"/>
        <v>0</v>
      </c>
      <c r="AQ227" s="269">
        <f t="shared" si="161"/>
        <v>0</v>
      </c>
      <c r="AR227" s="285">
        <f t="shared" si="167"/>
        <v>0</v>
      </c>
      <c r="AS227" s="273">
        <f t="shared" si="162"/>
        <v>0</v>
      </c>
      <c r="AT227" s="108"/>
      <c r="AU227" s="108"/>
      <c r="AV227" s="108"/>
      <c r="AW227" s="108"/>
      <c r="AX227" s="108"/>
      <c r="AY227" s="108"/>
    </row>
    <row r="228" spans="2:51">
      <c r="B228" s="159"/>
      <c r="C228" s="160"/>
      <c r="D228" s="376"/>
      <c r="E228" s="242">
        <f t="shared" si="127"/>
        <v>0</v>
      </c>
      <c r="F228" s="222">
        <f t="shared" si="128"/>
        <v>0</v>
      </c>
      <c r="G228" s="222">
        <f t="shared" si="129"/>
        <v>0</v>
      </c>
      <c r="H228" s="222">
        <f t="shared" si="130"/>
        <v>0</v>
      </c>
      <c r="I228" s="222">
        <f t="shared" si="131"/>
        <v>0</v>
      </c>
      <c r="J228" s="222">
        <f t="shared" si="132"/>
        <v>0</v>
      </c>
      <c r="K228" s="222">
        <f t="shared" si="133"/>
        <v>0</v>
      </c>
      <c r="L228" s="257">
        <f t="shared" si="163"/>
        <v>0</v>
      </c>
      <c r="M228" s="212">
        <f t="shared" si="134"/>
        <v>0</v>
      </c>
      <c r="N228" s="213">
        <f t="shared" si="135"/>
        <v>0</v>
      </c>
      <c r="O228" s="213">
        <f t="shared" si="136"/>
        <v>0</v>
      </c>
      <c r="P228" s="213">
        <f t="shared" si="137"/>
        <v>0</v>
      </c>
      <c r="Q228" s="213">
        <f t="shared" si="138"/>
        <v>0</v>
      </c>
      <c r="R228" s="213">
        <f t="shared" si="139"/>
        <v>0</v>
      </c>
      <c r="S228" s="213">
        <f t="shared" si="140"/>
        <v>0</v>
      </c>
      <c r="T228" s="260">
        <f t="shared" si="164"/>
        <v>0</v>
      </c>
      <c r="U228" s="191">
        <f t="shared" si="141"/>
        <v>0</v>
      </c>
      <c r="V228" s="191">
        <f t="shared" si="142"/>
        <v>0</v>
      </c>
      <c r="W228" s="191">
        <f t="shared" si="143"/>
        <v>0</v>
      </c>
      <c r="X228" s="191">
        <f t="shared" si="144"/>
        <v>0</v>
      </c>
      <c r="Y228" s="191">
        <f t="shared" si="145"/>
        <v>0</v>
      </c>
      <c r="Z228" s="192">
        <f t="shared" si="146"/>
        <v>0</v>
      </c>
      <c r="AA228" s="191">
        <f t="shared" si="147"/>
        <v>0</v>
      </c>
      <c r="AB228" s="280">
        <f t="shared" si="165"/>
        <v>0</v>
      </c>
      <c r="AC228" s="240">
        <f t="shared" si="148"/>
        <v>0</v>
      </c>
      <c r="AD228" s="240">
        <f t="shared" si="149"/>
        <v>0</v>
      </c>
      <c r="AE228" s="240">
        <f t="shared" si="150"/>
        <v>0</v>
      </c>
      <c r="AF228" s="240">
        <f t="shared" si="151"/>
        <v>0</v>
      </c>
      <c r="AG228" s="240">
        <f t="shared" si="152"/>
        <v>0</v>
      </c>
      <c r="AH228" s="240">
        <f t="shared" si="153"/>
        <v>0</v>
      </c>
      <c r="AI228" s="232">
        <f t="shared" si="154"/>
        <v>0</v>
      </c>
      <c r="AJ228" s="283">
        <f t="shared" si="166"/>
        <v>0</v>
      </c>
      <c r="AK228" s="269">
        <f t="shared" si="155"/>
        <v>0</v>
      </c>
      <c r="AL228" s="269">
        <f t="shared" si="156"/>
        <v>0</v>
      </c>
      <c r="AM228" s="269">
        <f t="shared" si="157"/>
        <v>0</v>
      </c>
      <c r="AN228" s="269">
        <f t="shared" si="158"/>
        <v>0</v>
      </c>
      <c r="AO228" s="269">
        <f t="shared" si="159"/>
        <v>0</v>
      </c>
      <c r="AP228" s="269">
        <f t="shared" si="160"/>
        <v>0</v>
      </c>
      <c r="AQ228" s="269">
        <f t="shared" si="161"/>
        <v>0</v>
      </c>
      <c r="AR228" s="285">
        <f t="shared" si="167"/>
        <v>0</v>
      </c>
      <c r="AS228" s="273">
        <f t="shared" si="162"/>
        <v>0</v>
      </c>
      <c r="AT228" s="108"/>
      <c r="AU228" s="108"/>
      <c r="AV228" s="108"/>
      <c r="AW228" s="108"/>
      <c r="AX228" s="108"/>
      <c r="AY228" s="108"/>
    </row>
    <row r="229" spans="2:51">
      <c r="B229" s="159"/>
      <c r="C229" s="160"/>
      <c r="D229" s="376"/>
      <c r="E229" s="242">
        <f t="shared" si="127"/>
        <v>0</v>
      </c>
      <c r="F229" s="222">
        <f t="shared" si="128"/>
        <v>0</v>
      </c>
      <c r="G229" s="222">
        <f t="shared" si="129"/>
        <v>0</v>
      </c>
      <c r="H229" s="222">
        <f t="shared" si="130"/>
        <v>0</v>
      </c>
      <c r="I229" s="222">
        <f t="shared" si="131"/>
        <v>0</v>
      </c>
      <c r="J229" s="222">
        <f t="shared" si="132"/>
        <v>0</v>
      </c>
      <c r="K229" s="222">
        <f t="shared" si="133"/>
        <v>0</v>
      </c>
      <c r="L229" s="257">
        <f t="shared" si="163"/>
        <v>0</v>
      </c>
      <c r="M229" s="212">
        <f t="shared" si="134"/>
        <v>0</v>
      </c>
      <c r="N229" s="213">
        <f t="shared" si="135"/>
        <v>0</v>
      </c>
      <c r="O229" s="213">
        <f t="shared" si="136"/>
        <v>0</v>
      </c>
      <c r="P229" s="213">
        <f t="shared" si="137"/>
        <v>0</v>
      </c>
      <c r="Q229" s="213">
        <f t="shared" si="138"/>
        <v>0</v>
      </c>
      <c r="R229" s="213">
        <f t="shared" si="139"/>
        <v>0</v>
      </c>
      <c r="S229" s="213">
        <f t="shared" si="140"/>
        <v>0</v>
      </c>
      <c r="T229" s="260">
        <f t="shared" si="164"/>
        <v>0</v>
      </c>
      <c r="U229" s="191">
        <f t="shared" si="141"/>
        <v>0</v>
      </c>
      <c r="V229" s="191">
        <f t="shared" si="142"/>
        <v>0</v>
      </c>
      <c r="W229" s="191">
        <f t="shared" si="143"/>
        <v>0</v>
      </c>
      <c r="X229" s="191">
        <f t="shared" si="144"/>
        <v>0</v>
      </c>
      <c r="Y229" s="191">
        <f t="shared" si="145"/>
        <v>0</v>
      </c>
      <c r="Z229" s="192">
        <f t="shared" si="146"/>
        <v>0</v>
      </c>
      <c r="AA229" s="191">
        <f t="shared" si="147"/>
        <v>0</v>
      </c>
      <c r="AB229" s="280">
        <f t="shared" si="165"/>
        <v>0</v>
      </c>
      <c r="AC229" s="240">
        <f t="shared" si="148"/>
        <v>0</v>
      </c>
      <c r="AD229" s="240">
        <f t="shared" si="149"/>
        <v>0</v>
      </c>
      <c r="AE229" s="240">
        <f t="shared" si="150"/>
        <v>0</v>
      </c>
      <c r="AF229" s="240">
        <f t="shared" si="151"/>
        <v>0</v>
      </c>
      <c r="AG229" s="240">
        <f t="shared" si="152"/>
        <v>0</v>
      </c>
      <c r="AH229" s="240">
        <f t="shared" si="153"/>
        <v>0</v>
      </c>
      <c r="AI229" s="232">
        <f t="shared" si="154"/>
        <v>0</v>
      </c>
      <c r="AJ229" s="283">
        <f t="shared" si="166"/>
        <v>0</v>
      </c>
      <c r="AK229" s="269">
        <f t="shared" si="155"/>
        <v>0</v>
      </c>
      <c r="AL229" s="269">
        <f t="shared" si="156"/>
        <v>0</v>
      </c>
      <c r="AM229" s="269">
        <f t="shared" si="157"/>
        <v>0</v>
      </c>
      <c r="AN229" s="269">
        <f t="shared" si="158"/>
        <v>0</v>
      </c>
      <c r="AO229" s="269">
        <f t="shared" si="159"/>
        <v>0</v>
      </c>
      <c r="AP229" s="269">
        <f t="shared" si="160"/>
        <v>0</v>
      </c>
      <c r="AQ229" s="269">
        <f t="shared" si="161"/>
        <v>0</v>
      </c>
      <c r="AR229" s="285">
        <f t="shared" si="167"/>
        <v>0</v>
      </c>
      <c r="AS229" s="273">
        <f t="shared" si="162"/>
        <v>0</v>
      </c>
      <c r="AT229" s="108"/>
      <c r="AU229" s="108"/>
      <c r="AV229" s="108"/>
      <c r="AW229" s="108"/>
      <c r="AX229" s="108"/>
      <c r="AY229" s="108"/>
    </row>
    <row r="230" spans="2:51">
      <c r="B230" s="159"/>
      <c r="C230" s="160"/>
      <c r="D230" s="376"/>
      <c r="E230" s="242">
        <f t="shared" si="127"/>
        <v>0</v>
      </c>
      <c r="F230" s="222">
        <f t="shared" si="128"/>
        <v>0</v>
      </c>
      <c r="G230" s="222">
        <f t="shared" si="129"/>
        <v>0</v>
      </c>
      <c r="H230" s="222">
        <f t="shared" si="130"/>
        <v>0</v>
      </c>
      <c r="I230" s="222">
        <f t="shared" si="131"/>
        <v>0</v>
      </c>
      <c r="J230" s="222">
        <f t="shared" si="132"/>
        <v>0</v>
      </c>
      <c r="K230" s="222">
        <f t="shared" si="133"/>
        <v>0</v>
      </c>
      <c r="L230" s="257">
        <f t="shared" si="163"/>
        <v>0</v>
      </c>
      <c r="M230" s="212">
        <f t="shared" si="134"/>
        <v>0</v>
      </c>
      <c r="N230" s="213">
        <f t="shared" si="135"/>
        <v>0</v>
      </c>
      <c r="O230" s="213">
        <f t="shared" si="136"/>
        <v>0</v>
      </c>
      <c r="P230" s="213">
        <f t="shared" si="137"/>
        <v>0</v>
      </c>
      <c r="Q230" s="213">
        <f t="shared" si="138"/>
        <v>0</v>
      </c>
      <c r="R230" s="213">
        <f t="shared" si="139"/>
        <v>0</v>
      </c>
      <c r="S230" s="213">
        <f t="shared" si="140"/>
        <v>0</v>
      </c>
      <c r="T230" s="260">
        <f t="shared" si="164"/>
        <v>0</v>
      </c>
      <c r="U230" s="191">
        <f t="shared" si="141"/>
        <v>0</v>
      </c>
      <c r="V230" s="191">
        <f t="shared" si="142"/>
        <v>0</v>
      </c>
      <c r="W230" s="191">
        <f t="shared" si="143"/>
        <v>0</v>
      </c>
      <c r="X230" s="191">
        <f t="shared" si="144"/>
        <v>0</v>
      </c>
      <c r="Y230" s="191">
        <f t="shared" si="145"/>
        <v>0</v>
      </c>
      <c r="Z230" s="192">
        <f t="shared" si="146"/>
        <v>0</v>
      </c>
      <c r="AA230" s="191">
        <f t="shared" si="147"/>
        <v>0</v>
      </c>
      <c r="AB230" s="280">
        <f t="shared" si="165"/>
        <v>0</v>
      </c>
      <c r="AC230" s="240">
        <f t="shared" si="148"/>
        <v>0</v>
      </c>
      <c r="AD230" s="240">
        <f t="shared" si="149"/>
        <v>0</v>
      </c>
      <c r="AE230" s="240">
        <f t="shared" si="150"/>
        <v>0</v>
      </c>
      <c r="AF230" s="240">
        <f t="shared" si="151"/>
        <v>0</v>
      </c>
      <c r="AG230" s="240">
        <f t="shared" si="152"/>
        <v>0</v>
      </c>
      <c r="AH230" s="240">
        <f t="shared" si="153"/>
        <v>0</v>
      </c>
      <c r="AI230" s="232">
        <f t="shared" si="154"/>
        <v>0</v>
      </c>
      <c r="AJ230" s="283">
        <f t="shared" si="166"/>
        <v>0</v>
      </c>
      <c r="AK230" s="269">
        <f t="shared" si="155"/>
        <v>0</v>
      </c>
      <c r="AL230" s="269">
        <f t="shared" si="156"/>
        <v>0</v>
      </c>
      <c r="AM230" s="269">
        <f t="shared" si="157"/>
        <v>0</v>
      </c>
      <c r="AN230" s="269">
        <f t="shared" si="158"/>
        <v>0</v>
      </c>
      <c r="AO230" s="269">
        <f t="shared" si="159"/>
        <v>0</v>
      </c>
      <c r="AP230" s="269">
        <f t="shared" si="160"/>
        <v>0</v>
      </c>
      <c r="AQ230" s="269">
        <f t="shared" si="161"/>
        <v>0</v>
      </c>
      <c r="AR230" s="285">
        <f t="shared" si="167"/>
        <v>0</v>
      </c>
      <c r="AS230" s="273">
        <f t="shared" si="162"/>
        <v>0</v>
      </c>
      <c r="AT230" s="108"/>
      <c r="AU230" s="108"/>
      <c r="AV230" s="108"/>
      <c r="AW230" s="108"/>
      <c r="AX230" s="108"/>
      <c r="AY230" s="108"/>
    </row>
    <row r="231" spans="2:51">
      <c r="B231" s="159"/>
      <c r="C231" s="160"/>
      <c r="D231" s="376"/>
      <c r="E231" s="242">
        <f t="shared" si="127"/>
        <v>0</v>
      </c>
      <c r="F231" s="222">
        <f t="shared" si="128"/>
        <v>0</v>
      </c>
      <c r="G231" s="222">
        <f t="shared" si="129"/>
        <v>0</v>
      </c>
      <c r="H231" s="222">
        <f t="shared" si="130"/>
        <v>0</v>
      </c>
      <c r="I231" s="222">
        <f t="shared" si="131"/>
        <v>0</v>
      </c>
      <c r="J231" s="222">
        <f t="shared" si="132"/>
        <v>0</v>
      </c>
      <c r="K231" s="222">
        <f t="shared" si="133"/>
        <v>0</v>
      </c>
      <c r="L231" s="257">
        <f t="shared" si="163"/>
        <v>0</v>
      </c>
      <c r="M231" s="212">
        <f t="shared" si="134"/>
        <v>0</v>
      </c>
      <c r="N231" s="213">
        <f t="shared" si="135"/>
        <v>0</v>
      </c>
      <c r="O231" s="213">
        <f t="shared" si="136"/>
        <v>0</v>
      </c>
      <c r="P231" s="213">
        <f t="shared" si="137"/>
        <v>0</v>
      </c>
      <c r="Q231" s="213">
        <f t="shared" si="138"/>
        <v>0</v>
      </c>
      <c r="R231" s="213">
        <f t="shared" si="139"/>
        <v>0</v>
      </c>
      <c r="S231" s="213">
        <f t="shared" si="140"/>
        <v>0</v>
      </c>
      <c r="T231" s="260">
        <f t="shared" si="164"/>
        <v>0</v>
      </c>
      <c r="U231" s="191">
        <f t="shared" si="141"/>
        <v>0</v>
      </c>
      <c r="V231" s="191">
        <f t="shared" si="142"/>
        <v>0</v>
      </c>
      <c r="W231" s="191">
        <f t="shared" si="143"/>
        <v>0</v>
      </c>
      <c r="X231" s="191">
        <f t="shared" si="144"/>
        <v>0</v>
      </c>
      <c r="Y231" s="191">
        <f t="shared" si="145"/>
        <v>0</v>
      </c>
      <c r="Z231" s="192">
        <f t="shared" si="146"/>
        <v>0</v>
      </c>
      <c r="AA231" s="191">
        <f t="shared" si="147"/>
        <v>0</v>
      </c>
      <c r="AB231" s="280">
        <f t="shared" si="165"/>
        <v>0</v>
      </c>
      <c r="AC231" s="240">
        <f t="shared" si="148"/>
        <v>0</v>
      </c>
      <c r="AD231" s="240">
        <f t="shared" si="149"/>
        <v>0</v>
      </c>
      <c r="AE231" s="240">
        <f t="shared" si="150"/>
        <v>0</v>
      </c>
      <c r="AF231" s="240">
        <f t="shared" si="151"/>
        <v>0</v>
      </c>
      <c r="AG231" s="240">
        <f t="shared" si="152"/>
        <v>0</v>
      </c>
      <c r="AH231" s="240">
        <f t="shared" si="153"/>
        <v>0</v>
      </c>
      <c r="AI231" s="232">
        <f t="shared" si="154"/>
        <v>0</v>
      </c>
      <c r="AJ231" s="283">
        <f t="shared" si="166"/>
        <v>0</v>
      </c>
      <c r="AK231" s="269">
        <f t="shared" si="155"/>
        <v>0</v>
      </c>
      <c r="AL231" s="269">
        <f t="shared" si="156"/>
        <v>0</v>
      </c>
      <c r="AM231" s="269">
        <f t="shared" si="157"/>
        <v>0</v>
      </c>
      <c r="AN231" s="269">
        <f t="shared" si="158"/>
        <v>0</v>
      </c>
      <c r="AO231" s="269">
        <f t="shared" si="159"/>
        <v>0</v>
      </c>
      <c r="AP231" s="269">
        <f t="shared" si="160"/>
        <v>0</v>
      </c>
      <c r="AQ231" s="269">
        <f t="shared" si="161"/>
        <v>0</v>
      </c>
      <c r="AR231" s="285">
        <f t="shared" si="167"/>
        <v>0</v>
      </c>
      <c r="AS231" s="273">
        <f t="shared" si="162"/>
        <v>0</v>
      </c>
      <c r="AT231" s="108"/>
      <c r="AU231" s="108"/>
      <c r="AV231" s="108"/>
      <c r="AW231" s="108"/>
      <c r="AX231" s="108"/>
      <c r="AY231" s="108"/>
    </row>
    <row r="232" spans="2:51">
      <c r="B232" s="159"/>
      <c r="C232" s="160"/>
      <c r="D232" s="376"/>
      <c r="E232" s="242">
        <f t="shared" si="127"/>
        <v>0</v>
      </c>
      <c r="F232" s="222">
        <f t="shared" si="128"/>
        <v>0</v>
      </c>
      <c r="G232" s="222">
        <f t="shared" si="129"/>
        <v>0</v>
      </c>
      <c r="H232" s="222">
        <f t="shared" si="130"/>
        <v>0</v>
      </c>
      <c r="I232" s="222">
        <f t="shared" si="131"/>
        <v>0</v>
      </c>
      <c r="J232" s="222">
        <f t="shared" si="132"/>
        <v>0</v>
      </c>
      <c r="K232" s="222">
        <f t="shared" si="133"/>
        <v>0</v>
      </c>
      <c r="L232" s="257">
        <f t="shared" si="163"/>
        <v>0</v>
      </c>
      <c r="M232" s="212">
        <f t="shared" si="134"/>
        <v>0</v>
      </c>
      <c r="N232" s="213">
        <f t="shared" si="135"/>
        <v>0</v>
      </c>
      <c r="O232" s="213">
        <f t="shared" si="136"/>
        <v>0</v>
      </c>
      <c r="P232" s="213">
        <f t="shared" si="137"/>
        <v>0</v>
      </c>
      <c r="Q232" s="213">
        <f t="shared" si="138"/>
        <v>0</v>
      </c>
      <c r="R232" s="213">
        <f t="shared" si="139"/>
        <v>0</v>
      </c>
      <c r="S232" s="213">
        <f t="shared" si="140"/>
        <v>0</v>
      </c>
      <c r="T232" s="260">
        <f t="shared" si="164"/>
        <v>0</v>
      </c>
      <c r="U232" s="191">
        <f t="shared" si="141"/>
        <v>0</v>
      </c>
      <c r="V232" s="191">
        <f t="shared" si="142"/>
        <v>0</v>
      </c>
      <c r="W232" s="191">
        <f t="shared" si="143"/>
        <v>0</v>
      </c>
      <c r="X232" s="191">
        <f t="shared" si="144"/>
        <v>0</v>
      </c>
      <c r="Y232" s="191">
        <f t="shared" si="145"/>
        <v>0</v>
      </c>
      <c r="Z232" s="192">
        <f t="shared" si="146"/>
        <v>0</v>
      </c>
      <c r="AA232" s="191">
        <f t="shared" si="147"/>
        <v>0</v>
      </c>
      <c r="AB232" s="280">
        <f t="shared" si="165"/>
        <v>0</v>
      </c>
      <c r="AC232" s="240">
        <f t="shared" si="148"/>
        <v>0</v>
      </c>
      <c r="AD232" s="240">
        <f t="shared" si="149"/>
        <v>0</v>
      </c>
      <c r="AE232" s="240">
        <f t="shared" si="150"/>
        <v>0</v>
      </c>
      <c r="AF232" s="240">
        <f t="shared" si="151"/>
        <v>0</v>
      </c>
      <c r="AG232" s="240">
        <f t="shared" si="152"/>
        <v>0</v>
      </c>
      <c r="AH232" s="240">
        <f t="shared" si="153"/>
        <v>0</v>
      </c>
      <c r="AI232" s="232">
        <f t="shared" si="154"/>
        <v>0</v>
      </c>
      <c r="AJ232" s="283">
        <f t="shared" si="166"/>
        <v>0</v>
      </c>
      <c r="AK232" s="269">
        <f t="shared" si="155"/>
        <v>0</v>
      </c>
      <c r="AL232" s="269">
        <f t="shared" si="156"/>
        <v>0</v>
      </c>
      <c r="AM232" s="269">
        <f t="shared" si="157"/>
        <v>0</v>
      </c>
      <c r="AN232" s="269">
        <f t="shared" si="158"/>
        <v>0</v>
      </c>
      <c r="AO232" s="269">
        <f t="shared" si="159"/>
        <v>0</v>
      </c>
      <c r="AP232" s="269">
        <f t="shared" si="160"/>
        <v>0</v>
      </c>
      <c r="AQ232" s="269">
        <f t="shared" si="161"/>
        <v>0</v>
      </c>
      <c r="AR232" s="285">
        <f t="shared" si="167"/>
        <v>0</v>
      </c>
      <c r="AS232" s="273">
        <f t="shared" si="162"/>
        <v>0</v>
      </c>
      <c r="AT232" s="108"/>
      <c r="AU232" s="108"/>
      <c r="AV232" s="108"/>
      <c r="AW232" s="108"/>
      <c r="AX232" s="108"/>
      <c r="AY232" s="108"/>
    </row>
    <row r="233" spans="2:51">
      <c r="B233" s="161"/>
      <c r="C233" s="162"/>
      <c r="D233" s="308"/>
      <c r="E233" s="242">
        <f t="shared" si="127"/>
        <v>0</v>
      </c>
      <c r="F233" s="222">
        <f t="shared" si="128"/>
        <v>0</v>
      </c>
      <c r="G233" s="222">
        <f t="shared" si="129"/>
        <v>0</v>
      </c>
      <c r="H233" s="222">
        <f t="shared" si="130"/>
        <v>0</v>
      </c>
      <c r="I233" s="222">
        <f t="shared" si="131"/>
        <v>0</v>
      </c>
      <c r="J233" s="222">
        <f t="shared" si="132"/>
        <v>0</v>
      </c>
      <c r="K233" s="222">
        <f t="shared" si="133"/>
        <v>0</v>
      </c>
      <c r="L233" s="257">
        <f t="shared" si="163"/>
        <v>0</v>
      </c>
      <c r="M233" s="212">
        <f t="shared" si="134"/>
        <v>0</v>
      </c>
      <c r="N233" s="213">
        <f t="shared" si="135"/>
        <v>0</v>
      </c>
      <c r="O233" s="213">
        <f t="shared" si="136"/>
        <v>0</v>
      </c>
      <c r="P233" s="213">
        <f t="shared" si="137"/>
        <v>0</v>
      </c>
      <c r="Q233" s="213">
        <f t="shared" si="138"/>
        <v>0</v>
      </c>
      <c r="R233" s="213">
        <f t="shared" si="139"/>
        <v>0</v>
      </c>
      <c r="S233" s="213">
        <f t="shared" si="140"/>
        <v>0</v>
      </c>
      <c r="T233" s="260">
        <f t="shared" si="164"/>
        <v>0</v>
      </c>
      <c r="U233" s="191">
        <f t="shared" si="141"/>
        <v>0</v>
      </c>
      <c r="V233" s="191">
        <f t="shared" si="142"/>
        <v>0</v>
      </c>
      <c r="W233" s="191">
        <f t="shared" si="143"/>
        <v>0</v>
      </c>
      <c r="X233" s="191">
        <f t="shared" si="144"/>
        <v>0</v>
      </c>
      <c r="Y233" s="191">
        <f t="shared" si="145"/>
        <v>0</v>
      </c>
      <c r="Z233" s="192">
        <f t="shared" si="146"/>
        <v>0</v>
      </c>
      <c r="AA233" s="191">
        <f t="shared" si="147"/>
        <v>0</v>
      </c>
      <c r="AB233" s="280">
        <f t="shared" si="165"/>
        <v>0</v>
      </c>
      <c r="AC233" s="240">
        <f t="shared" si="148"/>
        <v>0</v>
      </c>
      <c r="AD233" s="240">
        <f t="shared" si="149"/>
        <v>0</v>
      </c>
      <c r="AE233" s="240">
        <f t="shared" si="150"/>
        <v>0</v>
      </c>
      <c r="AF233" s="240">
        <f t="shared" si="151"/>
        <v>0</v>
      </c>
      <c r="AG233" s="240">
        <f t="shared" si="152"/>
        <v>0</v>
      </c>
      <c r="AH233" s="240">
        <f t="shared" si="153"/>
        <v>0</v>
      </c>
      <c r="AI233" s="232">
        <f t="shared" si="154"/>
        <v>0</v>
      </c>
      <c r="AJ233" s="283">
        <f t="shared" si="166"/>
        <v>0</v>
      </c>
      <c r="AK233" s="269">
        <f t="shared" si="155"/>
        <v>0</v>
      </c>
      <c r="AL233" s="269">
        <f t="shared" si="156"/>
        <v>0</v>
      </c>
      <c r="AM233" s="269">
        <f t="shared" si="157"/>
        <v>0</v>
      </c>
      <c r="AN233" s="269">
        <f t="shared" si="158"/>
        <v>0</v>
      </c>
      <c r="AO233" s="269">
        <f t="shared" si="159"/>
        <v>0</v>
      </c>
      <c r="AP233" s="269">
        <f t="shared" si="160"/>
        <v>0</v>
      </c>
      <c r="AQ233" s="269">
        <f t="shared" si="161"/>
        <v>0</v>
      </c>
      <c r="AR233" s="285">
        <f t="shared" si="167"/>
        <v>0</v>
      </c>
      <c r="AS233" s="273">
        <f t="shared" si="162"/>
        <v>0</v>
      </c>
      <c r="AT233" s="108"/>
      <c r="AU233" s="108"/>
      <c r="AV233" s="108"/>
      <c r="AW233" s="108"/>
      <c r="AX233" s="108"/>
      <c r="AY233" s="108"/>
    </row>
    <row r="234" spans="2:51">
      <c r="B234" s="159"/>
      <c r="C234" s="160"/>
      <c r="D234" s="376"/>
      <c r="E234" s="242">
        <f t="shared" si="127"/>
        <v>0</v>
      </c>
      <c r="F234" s="222">
        <f t="shared" si="128"/>
        <v>0</v>
      </c>
      <c r="G234" s="222">
        <f t="shared" si="129"/>
        <v>0</v>
      </c>
      <c r="H234" s="222">
        <f t="shared" si="130"/>
        <v>0</v>
      </c>
      <c r="I234" s="222">
        <f t="shared" si="131"/>
        <v>0</v>
      </c>
      <c r="J234" s="222">
        <f t="shared" si="132"/>
        <v>0</v>
      </c>
      <c r="K234" s="222">
        <f t="shared" si="133"/>
        <v>0</v>
      </c>
      <c r="L234" s="257">
        <f t="shared" si="163"/>
        <v>0</v>
      </c>
      <c r="M234" s="212">
        <f t="shared" si="134"/>
        <v>0</v>
      </c>
      <c r="N234" s="213">
        <f t="shared" si="135"/>
        <v>0</v>
      </c>
      <c r="O234" s="213">
        <f t="shared" si="136"/>
        <v>0</v>
      </c>
      <c r="P234" s="213">
        <f t="shared" si="137"/>
        <v>0</v>
      </c>
      <c r="Q234" s="213">
        <f t="shared" si="138"/>
        <v>0</v>
      </c>
      <c r="R234" s="213">
        <f t="shared" si="139"/>
        <v>0</v>
      </c>
      <c r="S234" s="213">
        <f t="shared" si="140"/>
        <v>0</v>
      </c>
      <c r="T234" s="260">
        <f t="shared" si="164"/>
        <v>0</v>
      </c>
      <c r="U234" s="191">
        <f t="shared" si="141"/>
        <v>0</v>
      </c>
      <c r="V234" s="191">
        <f t="shared" si="142"/>
        <v>0</v>
      </c>
      <c r="W234" s="191">
        <f t="shared" si="143"/>
        <v>0</v>
      </c>
      <c r="X234" s="191">
        <f t="shared" si="144"/>
        <v>0</v>
      </c>
      <c r="Y234" s="191">
        <f t="shared" si="145"/>
        <v>0</v>
      </c>
      <c r="Z234" s="192">
        <f t="shared" si="146"/>
        <v>0</v>
      </c>
      <c r="AA234" s="191">
        <f t="shared" si="147"/>
        <v>0</v>
      </c>
      <c r="AB234" s="280">
        <f t="shared" si="165"/>
        <v>0</v>
      </c>
      <c r="AC234" s="240">
        <f t="shared" si="148"/>
        <v>0</v>
      </c>
      <c r="AD234" s="240">
        <f t="shared" si="149"/>
        <v>0</v>
      </c>
      <c r="AE234" s="240">
        <f t="shared" si="150"/>
        <v>0</v>
      </c>
      <c r="AF234" s="240">
        <f t="shared" si="151"/>
        <v>0</v>
      </c>
      <c r="AG234" s="240">
        <f t="shared" si="152"/>
        <v>0</v>
      </c>
      <c r="AH234" s="240">
        <f t="shared" si="153"/>
        <v>0</v>
      </c>
      <c r="AI234" s="232">
        <f t="shared" si="154"/>
        <v>0</v>
      </c>
      <c r="AJ234" s="283">
        <f t="shared" si="166"/>
        <v>0</v>
      </c>
      <c r="AK234" s="269">
        <f t="shared" si="155"/>
        <v>0</v>
      </c>
      <c r="AL234" s="269">
        <f t="shared" si="156"/>
        <v>0</v>
      </c>
      <c r="AM234" s="269">
        <f t="shared" si="157"/>
        <v>0</v>
      </c>
      <c r="AN234" s="269">
        <f t="shared" si="158"/>
        <v>0</v>
      </c>
      <c r="AO234" s="269">
        <f t="shared" si="159"/>
        <v>0</v>
      </c>
      <c r="AP234" s="269">
        <f t="shared" si="160"/>
        <v>0</v>
      </c>
      <c r="AQ234" s="269">
        <f t="shared" si="161"/>
        <v>0</v>
      </c>
      <c r="AR234" s="285">
        <f t="shared" si="167"/>
        <v>0</v>
      </c>
      <c r="AS234" s="273">
        <f t="shared" si="162"/>
        <v>0</v>
      </c>
      <c r="AT234" s="108"/>
      <c r="AU234" s="108"/>
      <c r="AV234" s="108"/>
      <c r="AW234" s="108"/>
      <c r="AX234" s="108"/>
      <c r="AY234" s="108"/>
    </row>
    <row r="235" spans="2:51">
      <c r="B235" s="161"/>
      <c r="C235" s="162"/>
      <c r="D235" s="308"/>
      <c r="E235" s="242">
        <f t="shared" si="127"/>
        <v>0</v>
      </c>
      <c r="F235" s="222">
        <f t="shared" si="128"/>
        <v>0</v>
      </c>
      <c r="G235" s="222">
        <f t="shared" si="129"/>
        <v>0</v>
      </c>
      <c r="H235" s="222">
        <f t="shared" si="130"/>
        <v>0</v>
      </c>
      <c r="I235" s="222">
        <f t="shared" si="131"/>
        <v>0</v>
      </c>
      <c r="J235" s="222">
        <f t="shared" si="132"/>
        <v>0</v>
      </c>
      <c r="K235" s="222">
        <f t="shared" si="133"/>
        <v>0</v>
      </c>
      <c r="L235" s="257">
        <f t="shared" si="163"/>
        <v>0</v>
      </c>
      <c r="M235" s="212">
        <f t="shared" si="134"/>
        <v>0</v>
      </c>
      <c r="N235" s="213">
        <f t="shared" si="135"/>
        <v>0</v>
      </c>
      <c r="O235" s="213">
        <f t="shared" si="136"/>
        <v>0</v>
      </c>
      <c r="P235" s="213">
        <f t="shared" si="137"/>
        <v>0</v>
      </c>
      <c r="Q235" s="213">
        <f t="shared" si="138"/>
        <v>0</v>
      </c>
      <c r="R235" s="213">
        <f t="shared" si="139"/>
        <v>0</v>
      </c>
      <c r="S235" s="213">
        <f t="shared" si="140"/>
        <v>0</v>
      </c>
      <c r="T235" s="260">
        <f t="shared" si="164"/>
        <v>0</v>
      </c>
      <c r="U235" s="191">
        <f t="shared" si="141"/>
        <v>0</v>
      </c>
      <c r="V235" s="191">
        <f t="shared" si="142"/>
        <v>0</v>
      </c>
      <c r="W235" s="191">
        <f t="shared" si="143"/>
        <v>0</v>
      </c>
      <c r="X235" s="191">
        <f t="shared" si="144"/>
        <v>0</v>
      </c>
      <c r="Y235" s="191">
        <f t="shared" si="145"/>
        <v>0</v>
      </c>
      <c r="Z235" s="192">
        <f t="shared" si="146"/>
        <v>0</v>
      </c>
      <c r="AA235" s="191">
        <f t="shared" si="147"/>
        <v>0</v>
      </c>
      <c r="AB235" s="280">
        <f t="shared" si="165"/>
        <v>0</v>
      </c>
      <c r="AC235" s="240">
        <f t="shared" si="148"/>
        <v>0</v>
      </c>
      <c r="AD235" s="240">
        <f t="shared" si="149"/>
        <v>0</v>
      </c>
      <c r="AE235" s="240">
        <f t="shared" si="150"/>
        <v>0</v>
      </c>
      <c r="AF235" s="240">
        <f t="shared" si="151"/>
        <v>0</v>
      </c>
      <c r="AG235" s="240">
        <f t="shared" si="152"/>
        <v>0</v>
      </c>
      <c r="AH235" s="240">
        <f t="shared" si="153"/>
        <v>0</v>
      </c>
      <c r="AI235" s="232">
        <f t="shared" si="154"/>
        <v>0</v>
      </c>
      <c r="AJ235" s="283">
        <f t="shared" si="166"/>
        <v>0</v>
      </c>
      <c r="AK235" s="269">
        <f t="shared" si="155"/>
        <v>0</v>
      </c>
      <c r="AL235" s="269">
        <f t="shared" si="156"/>
        <v>0</v>
      </c>
      <c r="AM235" s="269">
        <f t="shared" si="157"/>
        <v>0</v>
      </c>
      <c r="AN235" s="269">
        <f t="shared" si="158"/>
        <v>0</v>
      </c>
      <c r="AO235" s="269">
        <f t="shared" si="159"/>
        <v>0</v>
      </c>
      <c r="AP235" s="269">
        <f t="shared" si="160"/>
        <v>0</v>
      </c>
      <c r="AQ235" s="269">
        <f t="shared" si="161"/>
        <v>0</v>
      </c>
      <c r="AR235" s="285">
        <f t="shared" si="167"/>
        <v>0</v>
      </c>
      <c r="AS235" s="273">
        <f t="shared" si="162"/>
        <v>0</v>
      </c>
      <c r="AT235" s="108"/>
      <c r="AU235" s="108"/>
      <c r="AV235" s="108"/>
      <c r="AW235" s="108"/>
      <c r="AX235" s="108"/>
      <c r="AY235" s="108"/>
    </row>
    <row r="236" spans="2:51">
      <c r="B236" s="22"/>
      <c r="C236" s="100"/>
      <c r="D236" s="309"/>
      <c r="E236" s="242">
        <f t="shared" si="127"/>
        <v>0</v>
      </c>
      <c r="F236" s="222">
        <f t="shared" si="128"/>
        <v>0</v>
      </c>
      <c r="G236" s="222">
        <f t="shared" si="129"/>
        <v>0</v>
      </c>
      <c r="H236" s="222">
        <f t="shared" si="130"/>
        <v>0</v>
      </c>
      <c r="I236" s="222">
        <f t="shared" si="131"/>
        <v>0</v>
      </c>
      <c r="J236" s="222">
        <f t="shared" si="132"/>
        <v>0</v>
      </c>
      <c r="K236" s="222">
        <f t="shared" si="133"/>
        <v>0</v>
      </c>
      <c r="L236" s="257">
        <f t="shared" si="163"/>
        <v>0</v>
      </c>
      <c r="M236" s="212">
        <f t="shared" si="134"/>
        <v>0</v>
      </c>
      <c r="N236" s="213">
        <f t="shared" si="135"/>
        <v>0</v>
      </c>
      <c r="O236" s="213">
        <f t="shared" si="136"/>
        <v>0</v>
      </c>
      <c r="P236" s="213">
        <f t="shared" si="137"/>
        <v>0</v>
      </c>
      <c r="Q236" s="213">
        <f t="shared" si="138"/>
        <v>0</v>
      </c>
      <c r="R236" s="213">
        <f t="shared" si="139"/>
        <v>0</v>
      </c>
      <c r="S236" s="213">
        <f t="shared" si="140"/>
        <v>0</v>
      </c>
      <c r="T236" s="260">
        <f t="shared" si="164"/>
        <v>0</v>
      </c>
      <c r="U236" s="191">
        <f t="shared" si="141"/>
        <v>0</v>
      </c>
      <c r="V236" s="191">
        <f t="shared" si="142"/>
        <v>0</v>
      </c>
      <c r="W236" s="191">
        <f t="shared" si="143"/>
        <v>0</v>
      </c>
      <c r="X236" s="191">
        <f t="shared" si="144"/>
        <v>0</v>
      </c>
      <c r="Y236" s="191">
        <f t="shared" si="145"/>
        <v>0</v>
      </c>
      <c r="Z236" s="192">
        <f t="shared" si="146"/>
        <v>0</v>
      </c>
      <c r="AA236" s="191">
        <f t="shared" si="147"/>
        <v>0</v>
      </c>
      <c r="AB236" s="280">
        <f t="shared" si="165"/>
        <v>0</v>
      </c>
      <c r="AC236" s="240">
        <f t="shared" si="148"/>
        <v>0</v>
      </c>
      <c r="AD236" s="240">
        <f t="shared" si="149"/>
        <v>0</v>
      </c>
      <c r="AE236" s="240">
        <f t="shared" si="150"/>
        <v>0</v>
      </c>
      <c r="AF236" s="240">
        <f t="shared" si="151"/>
        <v>0</v>
      </c>
      <c r="AG236" s="240">
        <f t="shared" si="152"/>
        <v>0</v>
      </c>
      <c r="AH236" s="240">
        <f t="shared" si="153"/>
        <v>0</v>
      </c>
      <c r="AI236" s="232">
        <f t="shared" si="154"/>
        <v>0</v>
      </c>
      <c r="AJ236" s="283">
        <f t="shared" si="166"/>
        <v>0</v>
      </c>
      <c r="AK236" s="269">
        <f t="shared" si="155"/>
        <v>0</v>
      </c>
      <c r="AL236" s="269">
        <f t="shared" si="156"/>
        <v>0</v>
      </c>
      <c r="AM236" s="269">
        <f t="shared" si="157"/>
        <v>0</v>
      </c>
      <c r="AN236" s="269">
        <f t="shared" si="158"/>
        <v>0</v>
      </c>
      <c r="AO236" s="269">
        <f t="shared" si="159"/>
        <v>0</v>
      </c>
      <c r="AP236" s="269">
        <f t="shared" si="160"/>
        <v>0</v>
      </c>
      <c r="AQ236" s="269">
        <f t="shared" si="161"/>
        <v>0</v>
      </c>
      <c r="AR236" s="285">
        <f t="shared" si="167"/>
        <v>0</v>
      </c>
      <c r="AS236" s="273">
        <f t="shared" si="162"/>
        <v>0</v>
      </c>
      <c r="AT236" s="108"/>
      <c r="AU236" s="108"/>
      <c r="AV236" s="108"/>
      <c r="AW236" s="108"/>
      <c r="AX236" s="108"/>
      <c r="AY236" s="108"/>
    </row>
    <row r="237" spans="2:51">
      <c r="B237" s="22"/>
      <c r="C237" s="100"/>
      <c r="D237" s="309"/>
      <c r="E237" s="242">
        <f t="shared" si="127"/>
        <v>0</v>
      </c>
      <c r="F237" s="222">
        <f t="shared" si="128"/>
        <v>0</v>
      </c>
      <c r="G237" s="222">
        <f t="shared" si="129"/>
        <v>0</v>
      </c>
      <c r="H237" s="222">
        <f t="shared" si="130"/>
        <v>0</v>
      </c>
      <c r="I237" s="222">
        <f t="shared" si="131"/>
        <v>0</v>
      </c>
      <c r="J237" s="222">
        <f t="shared" si="132"/>
        <v>0</v>
      </c>
      <c r="K237" s="222">
        <f t="shared" si="133"/>
        <v>0</v>
      </c>
      <c r="L237" s="257">
        <f t="shared" si="163"/>
        <v>0</v>
      </c>
      <c r="M237" s="212">
        <f t="shared" si="134"/>
        <v>0</v>
      </c>
      <c r="N237" s="213">
        <f t="shared" si="135"/>
        <v>0</v>
      </c>
      <c r="O237" s="213">
        <f t="shared" si="136"/>
        <v>0</v>
      </c>
      <c r="P237" s="213">
        <f t="shared" si="137"/>
        <v>0</v>
      </c>
      <c r="Q237" s="213">
        <f t="shared" si="138"/>
        <v>0</v>
      </c>
      <c r="R237" s="213">
        <f t="shared" si="139"/>
        <v>0</v>
      </c>
      <c r="S237" s="213">
        <f t="shared" si="140"/>
        <v>0</v>
      </c>
      <c r="T237" s="260">
        <f t="shared" si="164"/>
        <v>0</v>
      </c>
      <c r="U237" s="191">
        <f t="shared" si="141"/>
        <v>0</v>
      </c>
      <c r="V237" s="191">
        <f t="shared" si="142"/>
        <v>0</v>
      </c>
      <c r="W237" s="191">
        <f t="shared" si="143"/>
        <v>0</v>
      </c>
      <c r="X237" s="191">
        <f t="shared" si="144"/>
        <v>0</v>
      </c>
      <c r="Y237" s="191">
        <f t="shared" si="145"/>
        <v>0</v>
      </c>
      <c r="Z237" s="192">
        <f t="shared" si="146"/>
        <v>0</v>
      </c>
      <c r="AA237" s="191">
        <f t="shared" si="147"/>
        <v>0</v>
      </c>
      <c r="AB237" s="280">
        <f t="shared" si="165"/>
        <v>0</v>
      </c>
      <c r="AC237" s="240">
        <f t="shared" si="148"/>
        <v>0</v>
      </c>
      <c r="AD237" s="240">
        <f t="shared" si="149"/>
        <v>0</v>
      </c>
      <c r="AE237" s="240">
        <f t="shared" si="150"/>
        <v>0</v>
      </c>
      <c r="AF237" s="240">
        <f t="shared" si="151"/>
        <v>0</v>
      </c>
      <c r="AG237" s="240">
        <f t="shared" si="152"/>
        <v>0</v>
      </c>
      <c r="AH237" s="240">
        <f t="shared" si="153"/>
        <v>0</v>
      </c>
      <c r="AI237" s="232">
        <f t="shared" si="154"/>
        <v>0</v>
      </c>
      <c r="AJ237" s="283">
        <f t="shared" si="166"/>
        <v>0</v>
      </c>
      <c r="AK237" s="269">
        <f t="shared" si="155"/>
        <v>0</v>
      </c>
      <c r="AL237" s="269">
        <f t="shared" si="156"/>
        <v>0</v>
      </c>
      <c r="AM237" s="269">
        <f t="shared" si="157"/>
        <v>0</v>
      </c>
      <c r="AN237" s="269">
        <f t="shared" si="158"/>
        <v>0</v>
      </c>
      <c r="AO237" s="269">
        <f t="shared" si="159"/>
        <v>0</v>
      </c>
      <c r="AP237" s="269">
        <f t="shared" si="160"/>
        <v>0</v>
      </c>
      <c r="AQ237" s="269">
        <f t="shared" si="161"/>
        <v>0</v>
      </c>
      <c r="AR237" s="285">
        <f t="shared" si="167"/>
        <v>0</v>
      </c>
      <c r="AS237" s="273">
        <f t="shared" si="162"/>
        <v>0</v>
      </c>
      <c r="AT237" s="108"/>
      <c r="AU237" s="108"/>
      <c r="AV237" s="108"/>
      <c r="AW237" s="108"/>
      <c r="AX237" s="108"/>
      <c r="AY237" s="108"/>
    </row>
    <row r="238" spans="2:51">
      <c r="B238" s="22"/>
      <c r="C238" s="100"/>
      <c r="D238" s="309"/>
      <c r="E238" s="242">
        <f t="shared" si="127"/>
        <v>0</v>
      </c>
      <c r="F238" s="222">
        <f t="shared" si="128"/>
        <v>0</v>
      </c>
      <c r="G238" s="222">
        <f t="shared" si="129"/>
        <v>0</v>
      </c>
      <c r="H238" s="222">
        <f t="shared" si="130"/>
        <v>0</v>
      </c>
      <c r="I238" s="222">
        <f t="shared" si="131"/>
        <v>0</v>
      </c>
      <c r="J238" s="222">
        <f t="shared" si="132"/>
        <v>0</v>
      </c>
      <c r="K238" s="222">
        <f t="shared" si="133"/>
        <v>0</v>
      </c>
      <c r="L238" s="257">
        <f t="shared" si="163"/>
        <v>0</v>
      </c>
      <c r="M238" s="212">
        <f t="shared" si="134"/>
        <v>0</v>
      </c>
      <c r="N238" s="213">
        <f t="shared" si="135"/>
        <v>0</v>
      </c>
      <c r="O238" s="213">
        <f t="shared" si="136"/>
        <v>0</v>
      </c>
      <c r="P238" s="213">
        <f t="shared" si="137"/>
        <v>0</v>
      </c>
      <c r="Q238" s="213">
        <f t="shared" si="138"/>
        <v>0</v>
      </c>
      <c r="R238" s="213">
        <f t="shared" si="139"/>
        <v>0</v>
      </c>
      <c r="S238" s="213">
        <f t="shared" si="140"/>
        <v>0</v>
      </c>
      <c r="T238" s="260">
        <f t="shared" si="164"/>
        <v>0</v>
      </c>
      <c r="U238" s="191">
        <f t="shared" si="141"/>
        <v>0</v>
      </c>
      <c r="V238" s="191">
        <f t="shared" si="142"/>
        <v>0</v>
      </c>
      <c r="W238" s="191">
        <f t="shared" si="143"/>
        <v>0</v>
      </c>
      <c r="X238" s="191">
        <f t="shared" si="144"/>
        <v>0</v>
      </c>
      <c r="Y238" s="191">
        <f t="shared" si="145"/>
        <v>0</v>
      </c>
      <c r="Z238" s="192">
        <f t="shared" si="146"/>
        <v>0</v>
      </c>
      <c r="AA238" s="191">
        <f t="shared" si="147"/>
        <v>0</v>
      </c>
      <c r="AB238" s="280">
        <f t="shared" si="165"/>
        <v>0</v>
      </c>
      <c r="AC238" s="240">
        <f t="shared" si="148"/>
        <v>0</v>
      </c>
      <c r="AD238" s="240">
        <f t="shared" si="149"/>
        <v>0</v>
      </c>
      <c r="AE238" s="240">
        <f t="shared" si="150"/>
        <v>0</v>
      </c>
      <c r="AF238" s="240">
        <f t="shared" si="151"/>
        <v>0</v>
      </c>
      <c r="AG238" s="240">
        <f t="shared" si="152"/>
        <v>0</v>
      </c>
      <c r="AH238" s="240">
        <f t="shared" si="153"/>
        <v>0</v>
      </c>
      <c r="AI238" s="232">
        <f t="shared" si="154"/>
        <v>0</v>
      </c>
      <c r="AJ238" s="283">
        <f t="shared" si="166"/>
        <v>0</v>
      </c>
      <c r="AK238" s="269">
        <f t="shared" si="155"/>
        <v>0</v>
      </c>
      <c r="AL238" s="269">
        <f t="shared" si="156"/>
        <v>0</v>
      </c>
      <c r="AM238" s="269">
        <f t="shared" si="157"/>
        <v>0</v>
      </c>
      <c r="AN238" s="269">
        <f t="shared" si="158"/>
        <v>0</v>
      </c>
      <c r="AO238" s="269">
        <f t="shared" si="159"/>
        <v>0</v>
      </c>
      <c r="AP238" s="269">
        <f t="shared" si="160"/>
        <v>0</v>
      </c>
      <c r="AQ238" s="269">
        <f t="shared" si="161"/>
        <v>0</v>
      </c>
      <c r="AR238" s="285">
        <f t="shared" si="167"/>
        <v>0</v>
      </c>
      <c r="AS238" s="273">
        <f t="shared" si="162"/>
        <v>0</v>
      </c>
      <c r="AT238" s="108"/>
      <c r="AU238" s="108"/>
      <c r="AV238" s="108"/>
      <c r="AW238" s="108"/>
      <c r="AX238" s="108"/>
      <c r="AY238" s="108"/>
    </row>
    <row r="239" spans="2:51">
      <c r="B239" s="22"/>
      <c r="C239" s="100"/>
      <c r="D239" s="309"/>
      <c r="E239" s="242">
        <f t="shared" si="127"/>
        <v>0</v>
      </c>
      <c r="F239" s="222">
        <f t="shared" si="128"/>
        <v>0</v>
      </c>
      <c r="G239" s="222">
        <f t="shared" si="129"/>
        <v>0</v>
      </c>
      <c r="H239" s="222">
        <f t="shared" si="130"/>
        <v>0</v>
      </c>
      <c r="I239" s="222">
        <f t="shared" si="131"/>
        <v>0</v>
      </c>
      <c r="J239" s="222">
        <f t="shared" si="132"/>
        <v>0</v>
      </c>
      <c r="K239" s="222">
        <f t="shared" si="133"/>
        <v>0</v>
      </c>
      <c r="L239" s="257">
        <f t="shared" si="163"/>
        <v>0</v>
      </c>
      <c r="M239" s="212">
        <f t="shared" si="134"/>
        <v>0</v>
      </c>
      <c r="N239" s="213">
        <f t="shared" si="135"/>
        <v>0</v>
      </c>
      <c r="O239" s="213">
        <f t="shared" si="136"/>
        <v>0</v>
      </c>
      <c r="P239" s="213">
        <f t="shared" si="137"/>
        <v>0</v>
      </c>
      <c r="Q239" s="213">
        <f t="shared" si="138"/>
        <v>0</v>
      </c>
      <c r="R239" s="213">
        <f t="shared" si="139"/>
        <v>0</v>
      </c>
      <c r="S239" s="213">
        <f t="shared" si="140"/>
        <v>0</v>
      </c>
      <c r="T239" s="260">
        <f t="shared" si="164"/>
        <v>0</v>
      </c>
      <c r="U239" s="191">
        <f t="shared" si="141"/>
        <v>0</v>
      </c>
      <c r="V239" s="191">
        <f t="shared" si="142"/>
        <v>0</v>
      </c>
      <c r="W239" s="191">
        <f t="shared" si="143"/>
        <v>0</v>
      </c>
      <c r="X239" s="191">
        <f t="shared" si="144"/>
        <v>0</v>
      </c>
      <c r="Y239" s="191">
        <f t="shared" si="145"/>
        <v>0</v>
      </c>
      <c r="Z239" s="192">
        <f t="shared" si="146"/>
        <v>0</v>
      </c>
      <c r="AA239" s="191">
        <f t="shared" si="147"/>
        <v>0</v>
      </c>
      <c r="AB239" s="280">
        <f t="shared" si="165"/>
        <v>0</v>
      </c>
      <c r="AC239" s="240">
        <f t="shared" si="148"/>
        <v>0</v>
      </c>
      <c r="AD239" s="240">
        <f t="shared" si="149"/>
        <v>0</v>
      </c>
      <c r="AE239" s="240">
        <f t="shared" si="150"/>
        <v>0</v>
      </c>
      <c r="AF239" s="240">
        <f t="shared" si="151"/>
        <v>0</v>
      </c>
      <c r="AG239" s="240">
        <f t="shared" si="152"/>
        <v>0</v>
      </c>
      <c r="AH239" s="240">
        <f t="shared" si="153"/>
        <v>0</v>
      </c>
      <c r="AI239" s="232">
        <f t="shared" si="154"/>
        <v>0</v>
      </c>
      <c r="AJ239" s="283">
        <f t="shared" si="166"/>
        <v>0</v>
      </c>
      <c r="AK239" s="269">
        <f t="shared" si="155"/>
        <v>0</v>
      </c>
      <c r="AL239" s="269">
        <f t="shared" si="156"/>
        <v>0</v>
      </c>
      <c r="AM239" s="269">
        <f t="shared" si="157"/>
        <v>0</v>
      </c>
      <c r="AN239" s="269">
        <f t="shared" si="158"/>
        <v>0</v>
      </c>
      <c r="AO239" s="269">
        <f t="shared" si="159"/>
        <v>0</v>
      </c>
      <c r="AP239" s="269">
        <f t="shared" si="160"/>
        <v>0</v>
      </c>
      <c r="AQ239" s="269">
        <f t="shared" si="161"/>
        <v>0</v>
      </c>
      <c r="AR239" s="285">
        <f t="shared" si="167"/>
        <v>0</v>
      </c>
      <c r="AS239" s="273">
        <f t="shared" si="162"/>
        <v>0</v>
      </c>
      <c r="AT239" s="108"/>
      <c r="AU239" s="108"/>
      <c r="AV239" s="108"/>
      <c r="AW239" s="108"/>
      <c r="AX239" s="108"/>
      <c r="AY239" s="108"/>
    </row>
    <row r="240" spans="2:51">
      <c r="B240" s="22"/>
      <c r="C240" s="100"/>
      <c r="D240" s="309"/>
      <c r="E240" s="242">
        <f t="shared" si="127"/>
        <v>0</v>
      </c>
      <c r="F240" s="222">
        <f t="shared" si="128"/>
        <v>0</v>
      </c>
      <c r="G240" s="222">
        <f t="shared" si="129"/>
        <v>0</v>
      </c>
      <c r="H240" s="222">
        <f t="shared" si="130"/>
        <v>0</v>
      </c>
      <c r="I240" s="222">
        <f t="shared" si="131"/>
        <v>0</v>
      </c>
      <c r="J240" s="222">
        <f t="shared" si="132"/>
        <v>0</v>
      </c>
      <c r="K240" s="222">
        <f t="shared" si="133"/>
        <v>0</v>
      </c>
      <c r="L240" s="257">
        <f t="shared" si="163"/>
        <v>0</v>
      </c>
      <c r="M240" s="212">
        <f t="shared" si="134"/>
        <v>0</v>
      </c>
      <c r="N240" s="213">
        <f t="shared" si="135"/>
        <v>0</v>
      </c>
      <c r="O240" s="213">
        <f t="shared" si="136"/>
        <v>0</v>
      </c>
      <c r="P240" s="213">
        <f t="shared" si="137"/>
        <v>0</v>
      </c>
      <c r="Q240" s="213">
        <f t="shared" si="138"/>
        <v>0</v>
      </c>
      <c r="R240" s="213">
        <f t="shared" si="139"/>
        <v>0</v>
      </c>
      <c r="S240" s="213">
        <f t="shared" si="140"/>
        <v>0</v>
      </c>
      <c r="T240" s="260">
        <f t="shared" si="164"/>
        <v>0</v>
      </c>
      <c r="U240" s="191">
        <f t="shared" si="141"/>
        <v>0</v>
      </c>
      <c r="V240" s="191">
        <f t="shared" si="142"/>
        <v>0</v>
      </c>
      <c r="W240" s="191">
        <f t="shared" si="143"/>
        <v>0</v>
      </c>
      <c r="X240" s="191">
        <f t="shared" si="144"/>
        <v>0</v>
      </c>
      <c r="Y240" s="191">
        <f t="shared" si="145"/>
        <v>0</v>
      </c>
      <c r="Z240" s="192">
        <f t="shared" si="146"/>
        <v>0</v>
      </c>
      <c r="AA240" s="191">
        <f t="shared" si="147"/>
        <v>0</v>
      </c>
      <c r="AB240" s="280">
        <f t="shared" si="165"/>
        <v>0</v>
      </c>
      <c r="AC240" s="240">
        <f t="shared" si="148"/>
        <v>0</v>
      </c>
      <c r="AD240" s="240">
        <f t="shared" si="149"/>
        <v>0</v>
      </c>
      <c r="AE240" s="240">
        <f t="shared" si="150"/>
        <v>0</v>
      </c>
      <c r="AF240" s="240">
        <f t="shared" si="151"/>
        <v>0</v>
      </c>
      <c r="AG240" s="240">
        <f t="shared" si="152"/>
        <v>0</v>
      </c>
      <c r="AH240" s="240">
        <f t="shared" si="153"/>
        <v>0</v>
      </c>
      <c r="AI240" s="232">
        <f t="shared" si="154"/>
        <v>0</v>
      </c>
      <c r="AJ240" s="283">
        <f t="shared" si="166"/>
        <v>0</v>
      </c>
      <c r="AK240" s="269">
        <f t="shared" si="155"/>
        <v>0</v>
      </c>
      <c r="AL240" s="269">
        <f t="shared" si="156"/>
        <v>0</v>
      </c>
      <c r="AM240" s="269">
        <f t="shared" si="157"/>
        <v>0</v>
      </c>
      <c r="AN240" s="269">
        <f t="shared" si="158"/>
        <v>0</v>
      </c>
      <c r="AO240" s="269">
        <f t="shared" si="159"/>
        <v>0</v>
      </c>
      <c r="AP240" s="269">
        <f t="shared" si="160"/>
        <v>0</v>
      </c>
      <c r="AQ240" s="269">
        <f t="shared" si="161"/>
        <v>0</v>
      </c>
      <c r="AR240" s="285">
        <f t="shared" si="167"/>
        <v>0</v>
      </c>
      <c r="AS240" s="273">
        <f t="shared" si="162"/>
        <v>0</v>
      </c>
      <c r="AT240" s="108"/>
      <c r="AU240" s="108"/>
      <c r="AV240" s="108"/>
      <c r="AW240" s="108"/>
      <c r="AX240" s="108"/>
      <c r="AY240" s="108"/>
    </row>
    <row r="241" spans="2:51">
      <c r="B241" s="22"/>
      <c r="C241" s="100"/>
      <c r="D241" s="309"/>
      <c r="E241" s="242">
        <f t="shared" si="127"/>
        <v>0</v>
      </c>
      <c r="F241" s="222">
        <f t="shared" si="128"/>
        <v>0</v>
      </c>
      <c r="G241" s="222">
        <f t="shared" si="129"/>
        <v>0</v>
      </c>
      <c r="H241" s="222">
        <f t="shared" si="130"/>
        <v>0</v>
      </c>
      <c r="I241" s="222">
        <f t="shared" si="131"/>
        <v>0</v>
      </c>
      <c r="J241" s="222">
        <f t="shared" si="132"/>
        <v>0</v>
      </c>
      <c r="K241" s="222">
        <f t="shared" si="133"/>
        <v>0</v>
      </c>
      <c r="L241" s="257">
        <f t="shared" si="163"/>
        <v>0</v>
      </c>
      <c r="M241" s="212">
        <f t="shared" si="134"/>
        <v>0</v>
      </c>
      <c r="N241" s="213">
        <f t="shared" si="135"/>
        <v>0</v>
      </c>
      <c r="O241" s="213">
        <f t="shared" si="136"/>
        <v>0</v>
      </c>
      <c r="P241" s="213">
        <f t="shared" si="137"/>
        <v>0</v>
      </c>
      <c r="Q241" s="213">
        <f t="shared" si="138"/>
        <v>0</v>
      </c>
      <c r="R241" s="213">
        <f t="shared" si="139"/>
        <v>0</v>
      </c>
      <c r="S241" s="213">
        <f t="shared" si="140"/>
        <v>0</v>
      </c>
      <c r="T241" s="260">
        <f t="shared" si="164"/>
        <v>0</v>
      </c>
      <c r="U241" s="191">
        <f t="shared" si="141"/>
        <v>0</v>
      </c>
      <c r="V241" s="191">
        <f t="shared" si="142"/>
        <v>0</v>
      </c>
      <c r="W241" s="191">
        <f t="shared" si="143"/>
        <v>0</v>
      </c>
      <c r="X241" s="191">
        <f t="shared" si="144"/>
        <v>0</v>
      </c>
      <c r="Y241" s="191">
        <f t="shared" si="145"/>
        <v>0</v>
      </c>
      <c r="Z241" s="192">
        <f t="shared" si="146"/>
        <v>0</v>
      </c>
      <c r="AA241" s="191">
        <f t="shared" si="147"/>
        <v>0</v>
      </c>
      <c r="AB241" s="280">
        <f t="shared" si="165"/>
        <v>0</v>
      </c>
      <c r="AC241" s="240">
        <f t="shared" si="148"/>
        <v>0</v>
      </c>
      <c r="AD241" s="240">
        <f t="shared" si="149"/>
        <v>0</v>
      </c>
      <c r="AE241" s="240">
        <f t="shared" si="150"/>
        <v>0</v>
      </c>
      <c r="AF241" s="240">
        <f t="shared" si="151"/>
        <v>0</v>
      </c>
      <c r="AG241" s="240">
        <f t="shared" si="152"/>
        <v>0</v>
      </c>
      <c r="AH241" s="240">
        <f t="shared" si="153"/>
        <v>0</v>
      </c>
      <c r="AI241" s="232">
        <f t="shared" si="154"/>
        <v>0</v>
      </c>
      <c r="AJ241" s="283">
        <f t="shared" si="166"/>
        <v>0</v>
      </c>
      <c r="AK241" s="269">
        <f t="shared" si="155"/>
        <v>0</v>
      </c>
      <c r="AL241" s="269">
        <f t="shared" si="156"/>
        <v>0</v>
      </c>
      <c r="AM241" s="269">
        <f t="shared" si="157"/>
        <v>0</v>
      </c>
      <c r="AN241" s="269">
        <f t="shared" si="158"/>
        <v>0</v>
      </c>
      <c r="AO241" s="269">
        <f t="shared" si="159"/>
        <v>0</v>
      </c>
      <c r="AP241" s="269">
        <f t="shared" si="160"/>
        <v>0</v>
      </c>
      <c r="AQ241" s="269">
        <f t="shared" si="161"/>
        <v>0</v>
      </c>
      <c r="AR241" s="285">
        <f t="shared" si="167"/>
        <v>0</v>
      </c>
      <c r="AS241" s="273">
        <f t="shared" si="162"/>
        <v>0</v>
      </c>
      <c r="AT241" s="108"/>
      <c r="AU241" s="108"/>
      <c r="AV241" s="108"/>
      <c r="AW241" s="108"/>
      <c r="AX241" s="108"/>
      <c r="AY241" s="108"/>
    </row>
    <row r="242" spans="2:51">
      <c r="B242" s="22"/>
      <c r="C242" s="100"/>
      <c r="D242" s="309"/>
      <c r="E242" s="242">
        <f t="shared" si="127"/>
        <v>0</v>
      </c>
      <c r="F242" s="222">
        <f t="shared" si="128"/>
        <v>0</v>
      </c>
      <c r="G242" s="222">
        <f t="shared" si="129"/>
        <v>0</v>
      </c>
      <c r="H242" s="222">
        <f t="shared" si="130"/>
        <v>0</v>
      </c>
      <c r="I242" s="222">
        <f t="shared" si="131"/>
        <v>0</v>
      </c>
      <c r="J242" s="222">
        <f t="shared" si="132"/>
        <v>0</v>
      </c>
      <c r="K242" s="222">
        <f t="shared" si="133"/>
        <v>0</v>
      </c>
      <c r="L242" s="257">
        <f t="shared" si="163"/>
        <v>0</v>
      </c>
      <c r="M242" s="212">
        <f t="shared" si="134"/>
        <v>0</v>
      </c>
      <c r="N242" s="213">
        <f t="shared" si="135"/>
        <v>0</v>
      </c>
      <c r="O242" s="213">
        <f t="shared" si="136"/>
        <v>0</v>
      </c>
      <c r="P242" s="213">
        <f t="shared" si="137"/>
        <v>0</v>
      </c>
      <c r="Q242" s="213">
        <f t="shared" si="138"/>
        <v>0</v>
      </c>
      <c r="R242" s="213">
        <f t="shared" si="139"/>
        <v>0</v>
      </c>
      <c r="S242" s="213">
        <f t="shared" si="140"/>
        <v>0</v>
      </c>
      <c r="T242" s="260">
        <f t="shared" si="164"/>
        <v>0</v>
      </c>
      <c r="U242" s="191">
        <f t="shared" si="141"/>
        <v>0</v>
      </c>
      <c r="V242" s="191">
        <f t="shared" si="142"/>
        <v>0</v>
      </c>
      <c r="W242" s="191">
        <f t="shared" si="143"/>
        <v>0</v>
      </c>
      <c r="X242" s="191">
        <f t="shared" si="144"/>
        <v>0</v>
      </c>
      <c r="Y242" s="191">
        <f t="shared" si="145"/>
        <v>0</v>
      </c>
      <c r="Z242" s="192">
        <f t="shared" si="146"/>
        <v>0</v>
      </c>
      <c r="AA242" s="191">
        <f t="shared" si="147"/>
        <v>0</v>
      </c>
      <c r="AB242" s="280">
        <f t="shared" si="165"/>
        <v>0</v>
      </c>
      <c r="AC242" s="240">
        <f t="shared" si="148"/>
        <v>0</v>
      </c>
      <c r="AD242" s="240">
        <f t="shared" si="149"/>
        <v>0</v>
      </c>
      <c r="AE242" s="240">
        <f t="shared" si="150"/>
        <v>0</v>
      </c>
      <c r="AF242" s="240">
        <f t="shared" si="151"/>
        <v>0</v>
      </c>
      <c r="AG242" s="240">
        <f t="shared" si="152"/>
        <v>0</v>
      </c>
      <c r="AH242" s="240">
        <f t="shared" si="153"/>
        <v>0</v>
      </c>
      <c r="AI242" s="232">
        <f t="shared" si="154"/>
        <v>0</v>
      </c>
      <c r="AJ242" s="283">
        <f t="shared" si="166"/>
        <v>0</v>
      </c>
      <c r="AK242" s="269">
        <f t="shared" si="155"/>
        <v>0</v>
      </c>
      <c r="AL242" s="269">
        <f t="shared" si="156"/>
        <v>0</v>
      </c>
      <c r="AM242" s="269">
        <f t="shared" si="157"/>
        <v>0</v>
      </c>
      <c r="AN242" s="269">
        <f t="shared" si="158"/>
        <v>0</v>
      </c>
      <c r="AO242" s="269">
        <f t="shared" si="159"/>
        <v>0</v>
      </c>
      <c r="AP242" s="269">
        <f t="shared" si="160"/>
        <v>0</v>
      </c>
      <c r="AQ242" s="269">
        <f t="shared" si="161"/>
        <v>0</v>
      </c>
      <c r="AR242" s="285">
        <f t="shared" si="167"/>
        <v>0</v>
      </c>
      <c r="AS242" s="273">
        <f t="shared" si="162"/>
        <v>0</v>
      </c>
      <c r="AT242" s="108"/>
      <c r="AU242" s="108"/>
      <c r="AV242" s="108"/>
      <c r="AW242" s="108"/>
      <c r="AX242" s="108"/>
      <c r="AY242" s="108"/>
    </row>
    <row r="243" spans="2:51">
      <c r="B243" s="22"/>
      <c r="C243" s="100"/>
      <c r="D243" s="309"/>
      <c r="E243" s="242">
        <f t="shared" si="127"/>
        <v>0</v>
      </c>
      <c r="F243" s="222">
        <f t="shared" si="128"/>
        <v>0</v>
      </c>
      <c r="G243" s="222">
        <f t="shared" si="129"/>
        <v>0</v>
      </c>
      <c r="H243" s="222">
        <f t="shared" si="130"/>
        <v>0</v>
      </c>
      <c r="I243" s="222">
        <f t="shared" si="131"/>
        <v>0</v>
      </c>
      <c r="J243" s="222">
        <f t="shared" si="132"/>
        <v>0</v>
      </c>
      <c r="K243" s="222">
        <f t="shared" si="133"/>
        <v>0</v>
      </c>
      <c r="L243" s="257">
        <f t="shared" si="163"/>
        <v>0</v>
      </c>
      <c r="M243" s="212">
        <f t="shared" si="134"/>
        <v>0</v>
      </c>
      <c r="N243" s="213">
        <f t="shared" si="135"/>
        <v>0</v>
      </c>
      <c r="O243" s="213">
        <f t="shared" si="136"/>
        <v>0</v>
      </c>
      <c r="P243" s="213">
        <f t="shared" si="137"/>
        <v>0</v>
      </c>
      <c r="Q243" s="213">
        <f t="shared" si="138"/>
        <v>0</v>
      </c>
      <c r="R243" s="213">
        <f t="shared" si="139"/>
        <v>0</v>
      </c>
      <c r="S243" s="213">
        <f t="shared" si="140"/>
        <v>0</v>
      </c>
      <c r="T243" s="260">
        <f t="shared" si="164"/>
        <v>0</v>
      </c>
      <c r="U243" s="191">
        <f t="shared" si="141"/>
        <v>0</v>
      </c>
      <c r="V243" s="191">
        <f t="shared" si="142"/>
        <v>0</v>
      </c>
      <c r="W243" s="191">
        <f t="shared" si="143"/>
        <v>0</v>
      </c>
      <c r="X243" s="191">
        <f t="shared" si="144"/>
        <v>0</v>
      </c>
      <c r="Y243" s="191">
        <f t="shared" si="145"/>
        <v>0</v>
      </c>
      <c r="Z243" s="192">
        <f t="shared" si="146"/>
        <v>0</v>
      </c>
      <c r="AA243" s="191">
        <f t="shared" si="147"/>
        <v>0</v>
      </c>
      <c r="AB243" s="280">
        <f t="shared" si="165"/>
        <v>0</v>
      </c>
      <c r="AC243" s="240">
        <f t="shared" si="148"/>
        <v>0</v>
      </c>
      <c r="AD243" s="240">
        <f t="shared" si="149"/>
        <v>0</v>
      </c>
      <c r="AE243" s="240">
        <f t="shared" si="150"/>
        <v>0</v>
      </c>
      <c r="AF243" s="240">
        <f t="shared" si="151"/>
        <v>0</v>
      </c>
      <c r="AG243" s="240">
        <f t="shared" si="152"/>
        <v>0</v>
      </c>
      <c r="AH243" s="240">
        <f t="shared" si="153"/>
        <v>0</v>
      </c>
      <c r="AI243" s="232">
        <f t="shared" si="154"/>
        <v>0</v>
      </c>
      <c r="AJ243" s="283">
        <f t="shared" si="166"/>
        <v>0</v>
      </c>
      <c r="AK243" s="269">
        <f t="shared" si="155"/>
        <v>0</v>
      </c>
      <c r="AL243" s="269">
        <f t="shared" si="156"/>
        <v>0</v>
      </c>
      <c r="AM243" s="269">
        <f t="shared" si="157"/>
        <v>0</v>
      </c>
      <c r="AN243" s="269">
        <f t="shared" si="158"/>
        <v>0</v>
      </c>
      <c r="AO243" s="269">
        <f t="shared" si="159"/>
        <v>0</v>
      </c>
      <c r="AP243" s="269">
        <f t="shared" si="160"/>
        <v>0</v>
      </c>
      <c r="AQ243" s="269">
        <f t="shared" si="161"/>
        <v>0</v>
      </c>
      <c r="AR243" s="285">
        <f t="shared" si="167"/>
        <v>0</v>
      </c>
      <c r="AS243" s="273">
        <f t="shared" si="162"/>
        <v>0</v>
      </c>
      <c r="AT243" s="108"/>
      <c r="AU243" s="108"/>
      <c r="AV243" s="108"/>
      <c r="AW243" s="108"/>
      <c r="AX243" s="108"/>
      <c r="AY243" s="108"/>
    </row>
    <row r="244" spans="2:51">
      <c r="B244" s="22"/>
      <c r="C244" s="100"/>
      <c r="D244" s="309"/>
      <c r="E244" s="242">
        <f t="shared" si="127"/>
        <v>0</v>
      </c>
      <c r="F244" s="222">
        <f t="shared" si="128"/>
        <v>0</v>
      </c>
      <c r="G244" s="222">
        <f t="shared" si="129"/>
        <v>0</v>
      </c>
      <c r="H244" s="222">
        <f t="shared" si="130"/>
        <v>0</v>
      </c>
      <c r="I244" s="222">
        <f t="shared" si="131"/>
        <v>0</v>
      </c>
      <c r="J244" s="222">
        <f t="shared" si="132"/>
        <v>0</v>
      </c>
      <c r="K244" s="222">
        <f t="shared" si="133"/>
        <v>0</v>
      </c>
      <c r="L244" s="257">
        <f t="shared" si="163"/>
        <v>0</v>
      </c>
      <c r="M244" s="212">
        <f t="shared" si="134"/>
        <v>0</v>
      </c>
      <c r="N244" s="213">
        <f t="shared" si="135"/>
        <v>0</v>
      </c>
      <c r="O244" s="213">
        <f t="shared" si="136"/>
        <v>0</v>
      </c>
      <c r="P244" s="213">
        <f t="shared" si="137"/>
        <v>0</v>
      </c>
      <c r="Q244" s="213">
        <f t="shared" si="138"/>
        <v>0</v>
      </c>
      <c r="R244" s="213">
        <f t="shared" si="139"/>
        <v>0</v>
      </c>
      <c r="S244" s="213">
        <f t="shared" si="140"/>
        <v>0</v>
      </c>
      <c r="T244" s="260">
        <f t="shared" si="164"/>
        <v>0</v>
      </c>
      <c r="U244" s="191">
        <f t="shared" si="141"/>
        <v>0</v>
      </c>
      <c r="V244" s="191">
        <f t="shared" si="142"/>
        <v>0</v>
      </c>
      <c r="W244" s="191">
        <f t="shared" si="143"/>
        <v>0</v>
      </c>
      <c r="X244" s="191">
        <f t="shared" si="144"/>
        <v>0</v>
      </c>
      <c r="Y244" s="191">
        <f t="shared" si="145"/>
        <v>0</v>
      </c>
      <c r="Z244" s="192">
        <f t="shared" si="146"/>
        <v>0</v>
      </c>
      <c r="AA244" s="191">
        <f t="shared" si="147"/>
        <v>0</v>
      </c>
      <c r="AB244" s="280">
        <f t="shared" si="165"/>
        <v>0</v>
      </c>
      <c r="AC244" s="240">
        <f t="shared" si="148"/>
        <v>0</v>
      </c>
      <c r="AD244" s="240">
        <f t="shared" si="149"/>
        <v>0</v>
      </c>
      <c r="AE244" s="240">
        <f t="shared" si="150"/>
        <v>0</v>
      </c>
      <c r="AF244" s="240">
        <f t="shared" si="151"/>
        <v>0</v>
      </c>
      <c r="AG244" s="240">
        <f t="shared" si="152"/>
        <v>0</v>
      </c>
      <c r="AH244" s="240">
        <f t="shared" si="153"/>
        <v>0</v>
      </c>
      <c r="AI244" s="232">
        <f t="shared" si="154"/>
        <v>0</v>
      </c>
      <c r="AJ244" s="283">
        <f t="shared" si="166"/>
        <v>0</v>
      </c>
      <c r="AK244" s="269">
        <f t="shared" si="155"/>
        <v>0</v>
      </c>
      <c r="AL244" s="269">
        <f t="shared" si="156"/>
        <v>0</v>
      </c>
      <c r="AM244" s="269">
        <f t="shared" si="157"/>
        <v>0</v>
      </c>
      <c r="AN244" s="269">
        <f t="shared" si="158"/>
        <v>0</v>
      </c>
      <c r="AO244" s="269">
        <f t="shared" si="159"/>
        <v>0</v>
      </c>
      <c r="AP244" s="269">
        <f t="shared" si="160"/>
        <v>0</v>
      </c>
      <c r="AQ244" s="269">
        <f t="shared" si="161"/>
        <v>0</v>
      </c>
      <c r="AR244" s="285">
        <f t="shared" si="167"/>
        <v>0</v>
      </c>
      <c r="AS244" s="273">
        <f t="shared" si="162"/>
        <v>0</v>
      </c>
      <c r="AT244" s="108"/>
      <c r="AU244" s="108"/>
      <c r="AV244" s="108"/>
      <c r="AW244" s="108"/>
      <c r="AX244" s="108"/>
      <c r="AY244" s="108"/>
    </row>
    <row r="245" spans="2:51">
      <c r="B245" s="22"/>
      <c r="C245" s="100"/>
      <c r="D245" s="309"/>
      <c r="E245" s="242">
        <f t="shared" si="127"/>
        <v>0</v>
      </c>
      <c r="F245" s="222">
        <f t="shared" si="128"/>
        <v>0</v>
      </c>
      <c r="G245" s="222">
        <f t="shared" si="129"/>
        <v>0</v>
      </c>
      <c r="H245" s="222">
        <f t="shared" si="130"/>
        <v>0</v>
      </c>
      <c r="I245" s="222">
        <f t="shared" si="131"/>
        <v>0</v>
      </c>
      <c r="J245" s="222">
        <f t="shared" si="132"/>
        <v>0</v>
      </c>
      <c r="K245" s="222">
        <f t="shared" si="133"/>
        <v>0</v>
      </c>
      <c r="L245" s="257">
        <f t="shared" si="163"/>
        <v>0</v>
      </c>
      <c r="M245" s="212">
        <f t="shared" si="134"/>
        <v>0</v>
      </c>
      <c r="N245" s="213">
        <f t="shared" si="135"/>
        <v>0</v>
      </c>
      <c r="O245" s="213">
        <f t="shared" si="136"/>
        <v>0</v>
      </c>
      <c r="P245" s="213">
        <f t="shared" si="137"/>
        <v>0</v>
      </c>
      <c r="Q245" s="213">
        <f t="shared" si="138"/>
        <v>0</v>
      </c>
      <c r="R245" s="213">
        <f t="shared" si="139"/>
        <v>0</v>
      </c>
      <c r="S245" s="213">
        <f t="shared" si="140"/>
        <v>0</v>
      </c>
      <c r="T245" s="260">
        <f t="shared" si="164"/>
        <v>0</v>
      </c>
      <c r="U245" s="191">
        <f t="shared" si="141"/>
        <v>0</v>
      </c>
      <c r="V245" s="191">
        <f t="shared" si="142"/>
        <v>0</v>
      </c>
      <c r="W245" s="191">
        <f t="shared" si="143"/>
        <v>0</v>
      </c>
      <c r="X245" s="191">
        <f t="shared" si="144"/>
        <v>0</v>
      </c>
      <c r="Y245" s="191">
        <f t="shared" si="145"/>
        <v>0</v>
      </c>
      <c r="Z245" s="192">
        <f t="shared" si="146"/>
        <v>0</v>
      </c>
      <c r="AA245" s="191">
        <f t="shared" si="147"/>
        <v>0</v>
      </c>
      <c r="AB245" s="280">
        <f t="shared" si="165"/>
        <v>0</v>
      </c>
      <c r="AC245" s="240">
        <f t="shared" si="148"/>
        <v>0</v>
      </c>
      <c r="AD245" s="240">
        <f t="shared" si="149"/>
        <v>0</v>
      </c>
      <c r="AE245" s="240">
        <f t="shared" si="150"/>
        <v>0</v>
      </c>
      <c r="AF245" s="240">
        <f t="shared" si="151"/>
        <v>0</v>
      </c>
      <c r="AG245" s="240">
        <f t="shared" si="152"/>
        <v>0</v>
      </c>
      <c r="AH245" s="240">
        <f t="shared" si="153"/>
        <v>0</v>
      </c>
      <c r="AI245" s="232">
        <f t="shared" si="154"/>
        <v>0</v>
      </c>
      <c r="AJ245" s="283">
        <f t="shared" si="166"/>
        <v>0</v>
      </c>
      <c r="AK245" s="269">
        <f t="shared" si="155"/>
        <v>0</v>
      </c>
      <c r="AL245" s="269">
        <f t="shared" si="156"/>
        <v>0</v>
      </c>
      <c r="AM245" s="269">
        <f t="shared" si="157"/>
        <v>0</v>
      </c>
      <c r="AN245" s="269">
        <f t="shared" si="158"/>
        <v>0</v>
      </c>
      <c r="AO245" s="269">
        <f t="shared" si="159"/>
        <v>0</v>
      </c>
      <c r="AP245" s="269">
        <f t="shared" si="160"/>
        <v>0</v>
      </c>
      <c r="AQ245" s="269">
        <f t="shared" si="161"/>
        <v>0</v>
      </c>
      <c r="AR245" s="285">
        <f t="shared" si="167"/>
        <v>0</v>
      </c>
      <c r="AS245" s="273">
        <f t="shared" si="162"/>
        <v>0</v>
      </c>
      <c r="AT245" s="108"/>
      <c r="AU245" s="108"/>
      <c r="AV245" s="108"/>
      <c r="AW245" s="108"/>
      <c r="AX245" s="108"/>
      <c r="AY245" s="108"/>
    </row>
    <row r="246" spans="2:51">
      <c r="B246" s="22"/>
      <c r="C246" s="100"/>
      <c r="D246" s="309"/>
      <c r="E246" s="242">
        <f t="shared" si="127"/>
        <v>0</v>
      </c>
      <c r="F246" s="222">
        <f t="shared" si="128"/>
        <v>0</v>
      </c>
      <c r="G246" s="222">
        <f t="shared" si="129"/>
        <v>0</v>
      </c>
      <c r="H246" s="222">
        <f t="shared" si="130"/>
        <v>0</v>
      </c>
      <c r="I246" s="222">
        <f t="shared" si="131"/>
        <v>0</v>
      </c>
      <c r="J246" s="222">
        <f t="shared" si="132"/>
        <v>0</v>
      </c>
      <c r="K246" s="222">
        <f t="shared" si="133"/>
        <v>0</v>
      </c>
      <c r="L246" s="257">
        <f t="shared" si="163"/>
        <v>0</v>
      </c>
      <c r="M246" s="212">
        <f t="shared" si="134"/>
        <v>0</v>
      </c>
      <c r="N246" s="213">
        <f t="shared" si="135"/>
        <v>0</v>
      </c>
      <c r="O246" s="213">
        <f t="shared" si="136"/>
        <v>0</v>
      </c>
      <c r="P246" s="213">
        <f t="shared" si="137"/>
        <v>0</v>
      </c>
      <c r="Q246" s="213">
        <f t="shared" si="138"/>
        <v>0</v>
      </c>
      <c r="R246" s="213">
        <f t="shared" si="139"/>
        <v>0</v>
      </c>
      <c r="S246" s="213">
        <f t="shared" si="140"/>
        <v>0</v>
      </c>
      <c r="T246" s="260">
        <f t="shared" si="164"/>
        <v>0</v>
      </c>
      <c r="U246" s="191">
        <f t="shared" si="141"/>
        <v>0</v>
      </c>
      <c r="V246" s="191">
        <f t="shared" si="142"/>
        <v>0</v>
      </c>
      <c r="W246" s="191">
        <f t="shared" si="143"/>
        <v>0</v>
      </c>
      <c r="X246" s="191">
        <f t="shared" si="144"/>
        <v>0</v>
      </c>
      <c r="Y246" s="191">
        <f t="shared" si="145"/>
        <v>0</v>
      </c>
      <c r="Z246" s="192">
        <f t="shared" si="146"/>
        <v>0</v>
      </c>
      <c r="AA246" s="191">
        <f t="shared" si="147"/>
        <v>0</v>
      </c>
      <c r="AB246" s="280">
        <f t="shared" si="165"/>
        <v>0</v>
      </c>
      <c r="AC246" s="240">
        <f t="shared" si="148"/>
        <v>0</v>
      </c>
      <c r="AD246" s="240">
        <f t="shared" si="149"/>
        <v>0</v>
      </c>
      <c r="AE246" s="240">
        <f t="shared" si="150"/>
        <v>0</v>
      </c>
      <c r="AF246" s="240">
        <f t="shared" si="151"/>
        <v>0</v>
      </c>
      <c r="AG246" s="240">
        <f t="shared" si="152"/>
        <v>0</v>
      </c>
      <c r="AH246" s="240">
        <f t="shared" si="153"/>
        <v>0</v>
      </c>
      <c r="AI246" s="232">
        <f t="shared" si="154"/>
        <v>0</v>
      </c>
      <c r="AJ246" s="283">
        <f t="shared" si="166"/>
        <v>0</v>
      </c>
      <c r="AK246" s="269">
        <f t="shared" si="155"/>
        <v>0</v>
      </c>
      <c r="AL246" s="269">
        <f t="shared" si="156"/>
        <v>0</v>
      </c>
      <c r="AM246" s="269">
        <f t="shared" si="157"/>
        <v>0</v>
      </c>
      <c r="AN246" s="269">
        <f t="shared" si="158"/>
        <v>0</v>
      </c>
      <c r="AO246" s="269">
        <f t="shared" si="159"/>
        <v>0</v>
      </c>
      <c r="AP246" s="269">
        <f t="shared" si="160"/>
        <v>0</v>
      </c>
      <c r="AQ246" s="269">
        <f t="shared" si="161"/>
        <v>0</v>
      </c>
      <c r="AR246" s="285">
        <f t="shared" si="167"/>
        <v>0</v>
      </c>
      <c r="AS246" s="273">
        <f t="shared" si="162"/>
        <v>0</v>
      </c>
      <c r="AT246" s="108"/>
      <c r="AU246" s="108"/>
      <c r="AV246" s="108"/>
      <c r="AW246" s="108"/>
      <c r="AX246" s="108"/>
      <c r="AY246" s="108"/>
    </row>
    <row r="247" spans="2:51">
      <c r="B247" s="22"/>
      <c r="C247" s="100"/>
      <c r="D247" s="309"/>
      <c r="E247" s="242">
        <f t="shared" si="127"/>
        <v>0</v>
      </c>
      <c r="F247" s="222">
        <f t="shared" si="128"/>
        <v>0</v>
      </c>
      <c r="G247" s="222">
        <f t="shared" si="129"/>
        <v>0</v>
      </c>
      <c r="H247" s="222">
        <f t="shared" si="130"/>
        <v>0</v>
      </c>
      <c r="I247" s="222">
        <f t="shared" si="131"/>
        <v>0</v>
      </c>
      <c r="J247" s="222">
        <f t="shared" si="132"/>
        <v>0</v>
      </c>
      <c r="K247" s="222">
        <f t="shared" si="133"/>
        <v>0</v>
      </c>
      <c r="L247" s="257">
        <f t="shared" si="163"/>
        <v>0</v>
      </c>
      <c r="M247" s="212">
        <f t="shared" si="134"/>
        <v>0</v>
      </c>
      <c r="N247" s="213">
        <f t="shared" si="135"/>
        <v>0</v>
      </c>
      <c r="O247" s="213">
        <f t="shared" si="136"/>
        <v>0</v>
      </c>
      <c r="P247" s="213">
        <f t="shared" si="137"/>
        <v>0</v>
      </c>
      <c r="Q247" s="213">
        <f t="shared" si="138"/>
        <v>0</v>
      </c>
      <c r="R247" s="213">
        <f t="shared" si="139"/>
        <v>0</v>
      </c>
      <c r="S247" s="213">
        <f t="shared" si="140"/>
        <v>0</v>
      </c>
      <c r="T247" s="260">
        <f t="shared" si="164"/>
        <v>0</v>
      </c>
      <c r="U247" s="191">
        <f t="shared" si="141"/>
        <v>0</v>
      </c>
      <c r="V247" s="191">
        <f t="shared" si="142"/>
        <v>0</v>
      </c>
      <c r="W247" s="191">
        <f t="shared" si="143"/>
        <v>0</v>
      </c>
      <c r="X247" s="191">
        <f t="shared" si="144"/>
        <v>0</v>
      </c>
      <c r="Y247" s="191">
        <f t="shared" si="145"/>
        <v>0</v>
      </c>
      <c r="Z247" s="192">
        <f t="shared" si="146"/>
        <v>0</v>
      </c>
      <c r="AA247" s="191">
        <f t="shared" si="147"/>
        <v>0</v>
      </c>
      <c r="AB247" s="280">
        <f t="shared" si="165"/>
        <v>0</v>
      </c>
      <c r="AC247" s="240">
        <f t="shared" si="148"/>
        <v>0</v>
      </c>
      <c r="AD247" s="240">
        <f t="shared" si="149"/>
        <v>0</v>
      </c>
      <c r="AE247" s="240">
        <f t="shared" si="150"/>
        <v>0</v>
      </c>
      <c r="AF247" s="240">
        <f t="shared" si="151"/>
        <v>0</v>
      </c>
      <c r="AG247" s="240">
        <f t="shared" si="152"/>
        <v>0</v>
      </c>
      <c r="AH247" s="240">
        <f t="shared" si="153"/>
        <v>0</v>
      </c>
      <c r="AI247" s="232">
        <f t="shared" si="154"/>
        <v>0</v>
      </c>
      <c r="AJ247" s="283">
        <f t="shared" si="166"/>
        <v>0</v>
      </c>
      <c r="AK247" s="269">
        <f t="shared" si="155"/>
        <v>0</v>
      </c>
      <c r="AL247" s="269">
        <f t="shared" si="156"/>
        <v>0</v>
      </c>
      <c r="AM247" s="269">
        <f t="shared" si="157"/>
        <v>0</v>
      </c>
      <c r="AN247" s="269">
        <f t="shared" si="158"/>
        <v>0</v>
      </c>
      <c r="AO247" s="269">
        <f t="shared" si="159"/>
        <v>0</v>
      </c>
      <c r="AP247" s="269">
        <f t="shared" si="160"/>
        <v>0</v>
      </c>
      <c r="AQ247" s="269">
        <f t="shared" si="161"/>
        <v>0</v>
      </c>
      <c r="AR247" s="285">
        <f t="shared" si="167"/>
        <v>0</v>
      </c>
      <c r="AS247" s="273">
        <f t="shared" si="162"/>
        <v>0</v>
      </c>
      <c r="AT247" s="108"/>
      <c r="AU247" s="108"/>
      <c r="AV247" s="108"/>
      <c r="AW247" s="108"/>
      <c r="AX247" s="108"/>
      <c r="AY247" s="108"/>
    </row>
    <row r="248" spans="2:51">
      <c r="B248" s="22"/>
      <c r="C248" s="100"/>
      <c r="D248" s="309"/>
      <c r="E248" s="242">
        <f t="shared" si="127"/>
        <v>0</v>
      </c>
      <c r="F248" s="222">
        <f t="shared" si="128"/>
        <v>0</v>
      </c>
      <c r="G248" s="222">
        <f t="shared" si="129"/>
        <v>0</v>
      </c>
      <c r="H248" s="222">
        <f t="shared" si="130"/>
        <v>0</v>
      </c>
      <c r="I248" s="222">
        <f t="shared" si="131"/>
        <v>0</v>
      </c>
      <c r="J248" s="222">
        <f t="shared" si="132"/>
        <v>0</v>
      </c>
      <c r="K248" s="222">
        <f t="shared" si="133"/>
        <v>0</v>
      </c>
      <c r="L248" s="257">
        <f t="shared" si="163"/>
        <v>0</v>
      </c>
      <c r="M248" s="212">
        <f t="shared" si="134"/>
        <v>0</v>
      </c>
      <c r="N248" s="213">
        <f t="shared" si="135"/>
        <v>0</v>
      </c>
      <c r="O248" s="213">
        <f t="shared" si="136"/>
        <v>0</v>
      </c>
      <c r="P248" s="213">
        <f t="shared" si="137"/>
        <v>0</v>
      </c>
      <c r="Q248" s="213">
        <f t="shared" si="138"/>
        <v>0</v>
      </c>
      <c r="R248" s="213">
        <f t="shared" si="139"/>
        <v>0</v>
      </c>
      <c r="S248" s="213">
        <f t="shared" si="140"/>
        <v>0</v>
      </c>
      <c r="T248" s="260">
        <f t="shared" si="164"/>
        <v>0</v>
      </c>
      <c r="U248" s="191">
        <f t="shared" si="141"/>
        <v>0</v>
      </c>
      <c r="V248" s="191">
        <f t="shared" si="142"/>
        <v>0</v>
      </c>
      <c r="W248" s="191">
        <f t="shared" si="143"/>
        <v>0</v>
      </c>
      <c r="X248" s="191">
        <f t="shared" si="144"/>
        <v>0</v>
      </c>
      <c r="Y248" s="191">
        <f t="shared" si="145"/>
        <v>0</v>
      </c>
      <c r="Z248" s="192">
        <f t="shared" si="146"/>
        <v>0</v>
      </c>
      <c r="AA248" s="191">
        <f t="shared" si="147"/>
        <v>0</v>
      </c>
      <c r="AB248" s="280">
        <f t="shared" si="165"/>
        <v>0</v>
      </c>
      <c r="AC248" s="240">
        <f t="shared" si="148"/>
        <v>0</v>
      </c>
      <c r="AD248" s="240">
        <f t="shared" si="149"/>
        <v>0</v>
      </c>
      <c r="AE248" s="240">
        <f t="shared" si="150"/>
        <v>0</v>
      </c>
      <c r="AF248" s="240">
        <f t="shared" si="151"/>
        <v>0</v>
      </c>
      <c r="AG248" s="240">
        <f t="shared" si="152"/>
        <v>0</v>
      </c>
      <c r="AH248" s="240">
        <f t="shared" si="153"/>
        <v>0</v>
      </c>
      <c r="AI248" s="232">
        <f t="shared" si="154"/>
        <v>0</v>
      </c>
      <c r="AJ248" s="283">
        <f t="shared" si="166"/>
        <v>0</v>
      </c>
      <c r="AK248" s="269">
        <f t="shared" si="155"/>
        <v>0</v>
      </c>
      <c r="AL248" s="269">
        <f t="shared" si="156"/>
        <v>0</v>
      </c>
      <c r="AM248" s="269">
        <f t="shared" si="157"/>
        <v>0</v>
      </c>
      <c r="AN248" s="269">
        <f t="shared" si="158"/>
        <v>0</v>
      </c>
      <c r="AO248" s="269">
        <f t="shared" si="159"/>
        <v>0</v>
      </c>
      <c r="AP248" s="269">
        <f t="shared" si="160"/>
        <v>0</v>
      </c>
      <c r="AQ248" s="269">
        <f t="shared" si="161"/>
        <v>0</v>
      </c>
      <c r="AR248" s="285">
        <f t="shared" si="167"/>
        <v>0</v>
      </c>
      <c r="AS248" s="273">
        <f t="shared" si="162"/>
        <v>0</v>
      </c>
      <c r="AT248" s="108"/>
      <c r="AU248" s="108"/>
      <c r="AV248" s="108"/>
      <c r="AW248" s="108"/>
      <c r="AX248" s="108"/>
      <c r="AY248" s="108"/>
    </row>
    <row r="249" spans="2:51">
      <c r="B249" s="22"/>
      <c r="C249" s="100"/>
      <c r="D249" s="309"/>
      <c r="E249" s="242">
        <f t="shared" si="127"/>
        <v>0</v>
      </c>
      <c r="F249" s="222">
        <f t="shared" si="128"/>
        <v>0</v>
      </c>
      <c r="G249" s="222">
        <f t="shared" si="129"/>
        <v>0</v>
      </c>
      <c r="H249" s="222">
        <f t="shared" si="130"/>
        <v>0</v>
      </c>
      <c r="I249" s="222">
        <f t="shared" si="131"/>
        <v>0</v>
      </c>
      <c r="J249" s="222">
        <f t="shared" si="132"/>
        <v>0</v>
      </c>
      <c r="K249" s="222">
        <f t="shared" si="133"/>
        <v>0</v>
      </c>
      <c r="L249" s="257">
        <f t="shared" si="163"/>
        <v>0</v>
      </c>
      <c r="M249" s="212">
        <f t="shared" si="134"/>
        <v>0</v>
      </c>
      <c r="N249" s="213">
        <f t="shared" si="135"/>
        <v>0</v>
      </c>
      <c r="O249" s="213">
        <f t="shared" si="136"/>
        <v>0</v>
      </c>
      <c r="P249" s="213">
        <f t="shared" si="137"/>
        <v>0</v>
      </c>
      <c r="Q249" s="213">
        <f t="shared" si="138"/>
        <v>0</v>
      </c>
      <c r="R249" s="213">
        <f t="shared" si="139"/>
        <v>0</v>
      </c>
      <c r="S249" s="213">
        <f t="shared" si="140"/>
        <v>0</v>
      </c>
      <c r="T249" s="260">
        <f t="shared" si="164"/>
        <v>0</v>
      </c>
      <c r="U249" s="191">
        <f t="shared" si="141"/>
        <v>0</v>
      </c>
      <c r="V249" s="191">
        <f t="shared" si="142"/>
        <v>0</v>
      </c>
      <c r="W249" s="191">
        <f t="shared" si="143"/>
        <v>0</v>
      </c>
      <c r="X249" s="191">
        <f t="shared" si="144"/>
        <v>0</v>
      </c>
      <c r="Y249" s="191">
        <f t="shared" si="145"/>
        <v>0</v>
      </c>
      <c r="Z249" s="192">
        <f t="shared" si="146"/>
        <v>0</v>
      </c>
      <c r="AA249" s="191">
        <f t="shared" si="147"/>
        <v>0</v>
      </c>
      <c r="AB249" s="280">
        <f t="shared" si="165"/>
        <v>0</v>
      </c>
      <c r="AC249" s="240">
        <f t="shared" si="148"/>
        <v>0</v>
      </c>
      <c r="AD249" s="240">
        <f t="shared" si="149"/>
        <v>0</v>
      </c>
      <c r="AE249" s="240">
        <f t="shared" si="150"/>
        <v>0</v>
      </c>
      <c r="AF249" s="240">
        <f t="shared" si="151"/>
        <v>0</v>
      </c>
      <c r="AG249" s="240">
        <f t="shared" si="152"/>
        <v>0</v>
      </c>
      <c r="AH249" s="240">
        <f t="shared" si="153"/>
        <v>0</v>
      </c>
      <c r="AI249" s="232">
        <f t="shared" si="154"/>
        <v>0</v>
      </c>
      <c r="AJ249" s="283">
        <f t="shared" si="166"/>
        <v>0</v>
      </c>
      <c r="AK249" s="269">
        <f t="shared" si="155"/>
        <v>0</v>
      </c>
      <c r="AL249" s="269">
        <f t="shared" si="156"/>
        <v>0</v>
      </c>
      <c r="AM249" s="269">
        <f t="shared" si="157"/>
        <v>0</v>
      </c>
      <c r="AN249" s="269">
        <f t="shared" si="158"/>
        <v>0</v>
      </c>
      <c r="AO249" s="269">
        <f t="shared" si="159"/>
        <v>0</v>
      </c>
      <c r="AP249" s="269">
        <f t="shared" si="160"/>
        <v>0</v>
      </c>
      <c r="AQ249" s="269">
        <f t="shared" si="161"/>
        <v>0</v>
      </c>
      <c r="AR249" s="285">
        <f t="shared" si="167"/>
        <v>0</v>
      </c>
      <c r="AS249" s="273">
        <f t="shared" si="162"/>
        <v>0</v>
      </c>
      <c r="AT249" s="108"/>
      <c r="AU249" s="108"/>
      <c r="AV249" s="108"/>
      <c r="AW249" s="108"/>
      <c r="AX249" s="108"/>
      <c r="AY249" s="108"/>
    </row>
    <row r="250" spans="2:51">
      <c r="B250" s="151"/>
      <c r="C250" s="146"/>
      <c r="D250" s="310"/>
      <c r="E250" s="242">
        <f t="shared" si="127"/>
        <v>0</v>
      </c>
      <c r="F250" s="222">
        <f t="shared" si="128"/>
        <v>0</v>
      </c>
      <c r="G250" s="222">
        <f t="shared" si="129"/>
        <v>0</v>
      </c>
      <c r="H250" s="222">
        <f t="shared" si="130"/>
        <v>0</v>
      </c>
      <c r="I250" s="222">
        <f t="shared" si="131"/>
        <v>0</v>
      </c>
      <c r="J250" s="222">
        <f t="shared" si="132"/>
        <v>0</v>
      </c>
      <c r="K250" s="222">
        <f t="shared" si="133"/>
        <v>0</v>
      </c>
      <c r="L250" s="257">
        <f t="shared" si="163"/>
        <v>0</v>
      </c>
      <c r="M250" s="212">
        <f t="shared" si="134"/>
        <v>0</v>
      </c>
      <c r="N250" s="213">
        <f t="shared" si="135"/>
        <v>0</v>
      </c>
      <c r="O250" s="213">
        <f t="shared" si="136"/>
        <v>0</v>
      </c>
      <c r="P250" s="213">
        <f t="shared" si="137"/>
        <v>0</v>
      </c>
      <c r="Q250" s="213">
        <f t="shared" si="138"/>
        <v>0</v>
      </c>
      <c r="R250" s="213">
        <f t="shared" si="139"/>
        <v>0</v>
      </c>
      <c r="S250" s="213">
        <f t="shared" si="140"/>
        <v>0</v>
      </c>
      <c r="T250" s="260">
        <f t="shared" si="164"/>
        <v>0</v>
      </c>
      <c r="U250" s="191">
        <f t="shared" si="141"/>
        <v>0</v>
      </c>
      <c r="V250" s="191">
        <f t="shared" si="142"/>
        <v>0</v>
      </c>
      <c r="W250" s="191">
        <f t="shared" si="143"/>
        <v>0</v>
      </c>
      <c r="X250" s="191">
        <f t="shared" si="144"/>
        <v>0</v>
      </c>
      <c r="Y250" s="191">
        <f t="shared" si="145"/>
        <v>0</v>
      </c>
      <c r="Z250" s="192">
        <f t="shared" si="146"/>
        <v>0</v>
      </c>
      <c r="AA250" s="191">
        <f t="shared" si="147"/>
        <v>0</v>
      </c>
      <c r="AB250" s="280">
        <f t="shared" si="165"/>
        <v>0</v>
      </c>
      <c r="AC250" s="240">
        <f t="shared" si="148"/>
        <v>0</v>
      </c>
      <c r="AD250" s="240">
        <f t="shared" si="149"/>
        <v>0</v>
      </c>
      <c r="AE250" s="240">
        <f t="shared" si="150"/>
        <v>0</v>
      </c>
      <c r="AF250" s="240">
        <f t="shared" si="151"/>
        <v>0</v>
      </c>
      <c r="AG250" s="240">
        <f t="shared" si="152"/>
        <v>0</v>
      </c>
      <c r="AH250" s="240">
        <f t="shared" si="153"/>
        <v>0</v>
      </c>
      <c r="AI250" s="232">
        <f t="shared" si="154"/>
        <v>0</v>
      </c>
      <c r="AJ250" s="283">
        <f t="shared" si="166"/>
        <v>0</v>
      </c>
      <c r="AK250" s="269">
        <f t="shared" si="155"/>
        <v>0</v>
      </c>
      <c r="AL250" s="269">
        <f t="shared" si="156"/>
        <v>0</v>
      </c>
      <c r="AM250" s="269">
        <f t="shared" si="157"/>
        <v>0</v>
      </c>
      <c r="AN250" s="269">
        <f t="shared" si="158"/>
        <v>0</v>
      </c>
      <c r="AO250" s="269">
        <f t="shared" si="159"/>
        <v>0</v>
      </c>
      <c r="AP250" s="269">
        <f t="shared" si="160"/>
        <v>0</v>
      </c>
      <c r="AQ250" s="269">
        <f t="shared" si="161"/>
        <v>0</v>
      </c>
      <c r="AR250" s="285">
        <f t="shared" si="167"/>
        <v>0</v>
      </c>
      <c r="AS250" s="273">
        <f t="shared" si="162"/>
        <v>0</v>
      </c>
      <c r="AT250" s="108"/>
      <c r="AU250" s="108"/>
      <c r="AV250" s="108"/>
      <c r="AW250" s="108"/>
      <c r="AX250" s="108"/>
      <c r="AY250" s="108"/>
    </row>
    <row r="251" spans="2:51">
      <c r="B251" s="22"/>
      <c r="C251" s="100"/>
      <c r="D251" s="309"/>
      <c r="E251" s="242">
        <f t="shared" si="127"/>
        <v>0</v>
      </c>
      <c r="F251" s="222">
        <f t="shared" si="128"/>
        <v>0</v>
      </c>
      <c r="G251" s="222">
        <f t="shared" si="129"/>
        <v>0</v>
      </c>
      <c r="H251" s="222">
        <f t="shared" si="130"/>
        <v>0</v>
      </c>
      <c r="I251" s="222">
        <f t="shared" si="131"/>
        <v>0</v>
      </c>
      <c r="J251" s="222">
        <f t="shared" si="132"/>
        <v>0</v>
      </c>
      <c r="K251" s="222">
        <f t="shared" si="133"/>
        <v>0</v>
      </c>
      <c r="L251" s="257">
        <f t="shared" si="163"/>
        <v>0</v>
      </c>
      <c r="M251" s="212">
        <f t="shared" si="134"/>
        <v>0</v>
      </c>
      <c r="N251" s="213">
        <f t="shared" si="135"/>
        <v>0</v>
      </c>
      <c r="O251" s="213">
        <f t="shared" si="136"/>
        <v>0</v>
      </c>
      <c r="P251" s="213">
        <f t="shared" si="137"/>
        <v>0</v>
      </c>
      <c r="Q251" s="213">
        <f t="shared" si="138"/>
        <v>0</v>
      </c>
      <c r="R251" s="213">
        <f t="shared" si="139"/>
        <v>0</v>
      </c>
      <c r="S251" s="213">
        <f t="shared" si="140"/>
        <v>0</v>
      </c>
      <c r="T251" s="260">
        <f t="shared" si="164"/>
        <v>0</v>
      </c>
      <c r="U251" s="191">
        <f t="shared" si="141"/>
        <v>0</v>
      </c>
      <c r="V251" s="191">
        <f t="shared" si="142"/>
        <v>0</v>
      </c>
      <c r="W251" s="191">
        <f t="shared" si="143"/>
        <v>0</v>
      </c>
      <c r="X251" s="191">
        <f t="shared" si="144"/>
        <v>0</v>
      </c>
      <c r="Y251" s="191">
        <f t="shared" si="145"/>
        <v>0</v>
      </c>
      <c r="Z251" s="192">
        <f t="shared" si="146"/>
        <v>0</v>
      </c>
      <c r="AA251" s="191">
        <f t="shared" si="147"/>
        <v>0</v>
      </c>
      <c r="AB251" s="280">
        <f t="shared" si="165"/>
        <v>0</v>
      </c>
      <c r="AC251" s="240">
        <f t="shared" si="148"/>
        <v>0</v>
      </c>
      <c r="AD251" s="240">
        <f t="shared" si="149"/>
        <v>0</v>
      </c>
      <c r="AE251" s="240">
        <f t="shared" si="150"/>
        <v>0</v>
      </c>
      <c r="AF251" s="240">
        <f t="shared" si="151"/>
        <v>0</v>
      </c>
      <c r="AG251" s="240">
        <f t="shared" si="152"/>
        <v>0</v>
      </c>
      <c r="AH251" s="240">
        <f t="shared" si="153"/>
        <v>0</v>
      </c>
      <c r="AI251" s="232">
        <f t="shared" si="154"/>
        <v>0</v>
      </c>
      <c r="AJ251" s="283">
        <f t="shared" si="166"/>
        <v>0</v>
      </c>
      <c r="AK251" s="269">
        <f t="shared" si="155"/>
        <v>0</v>
      </c>
      <c r="AL251" s="269">
        <f t="shared" si="156"/>
        <v>0</v>
      </c>
      <c r="AM251" s="269">
        <f t="shared" si="157"/>
        <v>0</v>
      </c>
      <c r="AN251" s="269">
        <f t="shared" si="158"/>
        <v>0</v>
      </c>
      <c r="AO251" s="269">
        <f t="shared" si="159"/>
        <v>0</v>
      </c>
      <c r="AP251" s="269">
        <f t="shared" si="160"/>
        <v>0</v>
      </c>
      <c r="AQ251" s="269">
        <f t="shared" si="161"/>
        <v>0</v>
      </c>
      <c r="AR251" s="285">
        <f t="shared" si="167"/>
        <v>0</v>
      </c>
      <c r="AS251" s="273">
        <f t="shared" si="162"/>
        <v>0</v>
      </c>
      <c r="AT251" s="108"/>
      <c r="AU251" s="108"/>
      <c r="AV251" s="108"/>
      <c r="AW251" s="108"/>
      <c r="AX251" s="108"/>
      <c r="AY251" s="108"/>
    </row>
    <row r="252" spans="2:51">
      <c r="B252" s="22"/>
      <c r="C252" s="100"/>
      <c r="D252" s="309"/>
      <c r="E252" s="242">
        <f t="shared" si="127"/>
        <v>0</v>
      </c>
      <c r="F252" s="222">
        <f t="shared" si="128"/>
        <v>0</v>
      </c>
      <c r="G252" s="222">
        <f t="shared" si="129"/>
        <v>0</v>
      </c>
      <c r="H252" s="222">
        <f t="shared" si="130"/>
        <v>0</v>
      </c>
      <c r="I252" s="222">
        <f t="shared" si="131"/>
        <v>0</v>
      </c>
      <c r="J252" s="222">
        <f t="shared" si="132"/>
        <v>0</v>
      </c>
      <c r="K252" s="222">
        <f t="shared" si="133"/>
        <v>0</v>
      </c>
      <c r="L252" s="257">
        <f t="shared" si="163"/>
        <v>0</v>
      </c>
      <c r="M252" s="212">
        <f t="shared" si="134"/>
        <v>0</v>
      </c>
      <c r="N252" s="213">
        <f t="shared" si="135"/>
        <v>0</v>
      </c>
      <c r="O252" s="213">
        <f t="shared" si="136"/>
        <v>0</v>
      </c>
      <c r="P252" s="213">
        <f t="shared" si="137"/>
        <v>0</v>
      </c>
      <c r="Q252" s="213">
        <f t="shared" si="138"/>
        <v>0</v>
      </c>
      <c r="R252" s="213">
        <f t="shared" si="139"/>
        <v>0</v>
      </c>
      <c r="S252" s="213">
        <f t="shared" si="140"/>
        <v>0</v>
      </c>
      <c r="T252" s="260">
        <f t="shared" si="164"/>
        <v>0</v>
      </c>
      <c r="U252" s="191">
        <f t="shared" si="141"/>
        <v>0</v>
      </c>
      <c r="V252" s="191">
        <f t="shared" si="142"/>
        <v>0</v>
      </c>
      <c r="W252" s="191">
        <f t="shared" si="143"/>
        <v>0</v>
      </c>
      <c r="X252" s="191">
        <f t="shared" si="144"/>
        <v>0</v>
      </c>
      <c r="Y252" s="191">
        <f t="shared" si="145"/>
        <v>0</v>
      </c>
      <c r="Z252" s="192">
        <f t="shared" si="146"/>
        <v>0</v>
      </c>
      <c r="AA252" s="191">
        <f t="shared" si="147"/>
        <v>0</v>
      </c>
      <c r="AB252" s="280">
        <f t="shared" si="165"/>
        <v>0</v>
      </c>
      <c r="AC252" s="240">
        <f t="shared" si="148"/>
        <v>0</v>
      </c>
      <c r="AD252" s="240">
        <f t="shared" si="149"/>
        <v>0</v>
      </c>
      <c r="AE252" s="240">
        <f t="shared" si="150"/>
        <v>0</v>
      </c>
      <c r="AF252" s="240">
        <f t="shared" si="151"/>
        <v>0</v>
      </c>
      <c r="AG252" s="240">
        <f t="shared" si="152"/>
        <v>0</v>
      </c>
      <c r="AH252" s="240">
        <f t="shared" si="153"/>
        <v>0</v>
      </c>
      <c r="AI252" s="232">
        <f t="shared" si="154"/>
        <v>0</v>
      </c>
      <c r="AJ252" s="283">
        <f t="shared" si="166"/>
        <v>0</v>
      </c>
      <c r="AK252" s="269">
        <f t="shared" si="155"/>
        <v>0</v>
      </c>
      <c r="AL252" s="269">
        <f t="shared" si="156"/>
        <v>0</v>
      </c>
      <c r="AM252" s="269">
        <f t="shared" si="157"/>
        <v>0</v>
      </c>
      <c r="AN252" s="269">
        <f t="shared" si="158"/>
        <v>0</v>
      </c>
      <c r="AO252" s="269">
        <f t="shared" si="159"/>
        <v>0</v>
      </c>
      <c r="AP252" s="269">
        <f t="shared" si="160"/>
        <v>0</v>
      </c>
      <c r="AQ252" s="269">
        <f t="shared" si="161"/>
        <v>0</v>
      </c>
      <c r="AR252" s="285">
        <f t="shared" si="167"/>
        <v>0</v>
      </c>
      <c r="AS252" s="273">
        <f t="shared" si="162"/>
        <v>0</v>
      </c>
      <c r="AT252" s="108"/>
      <c r="AU252" s="108"/>
      <c r="AV252" s="108"/>
      <c r="AW252" s="108"/>
      <c r="AX252" s="108"/>
      <c r="AY252" s="108"/>
    </row>
    <row r="253" spans="2:51">
      <c r="B253" s="22"/>
      <c r="C253" s="100"/>
      <c r="D253" s="309"/>
      <c r="E253" s="242">
        <f t="shared" si="127"/>
        <v>0</v>
      </c>
      <c r="F253" s="222">
        <f t="shared" si="128"/>
        <v>0</v>
      </c>
      <c r="G253" s="222">
        <f t="shared" si="129"/>
        <v>0</v>
      </c>
      <c r="H253" s="222">
        <f t="shared" si="130"/>
        <v>0</v>
      </c>
      <c r="I253" s="222">
        <f t="shared" si="131"/>
        <v>0</v>
      </c>
      <c r="J253" s="222">
        <f t="shared" si="132"/>
        <v>0</v>
      </c>
      <c r="K253" s="222">
        <f t="shared" si="133"/>
        <v>0</v>
      </c>
      <c r="L253" s="257">
        <f t="shared" si="163"/>
        <v>0</v>
      </c>
      <c r="M253" s="212">
        <f t="shared" si="134"/>
        <v>0</v>
      </c>
      <c r="N253" s="213">
        <f t="shared" si="135"/>
        <v>0</v>
      </c>
      <c r="O253" s="213">
        <f t="shared" si="136"/>
        <v>0</v>
      </c>
      <c r="P253" s="213">
        <f t="shared" si="137"/>
        <v>0</v>
      </c>
      <c r="Q253" s="213">
        <f t="shared" si="138"/>
        <v>0</v>
      </c>
      <c r="R253" s="213">
        <f t="shared" si="139"/>
        <v>0</v>
      </c>
      <c r="S253" s="213">
        <f t="shared" si="140"/>
        <v>0</v>
      </c>
      <c r="T253" s="260">
        <f t="shared" si="164"/>
        <v>0</v>
      </c>
      <c r="U253" s="191">
        <f t="shared" si="141"/>
        <v>0</v>
      </c>
      <c r="V253" s="191">
        <f t="shared" si="142"/>
        <v>0</v>
      </c>
      <c r="W253" s="191">
        <f t="shared" si="143"/>
        <v>0</v>
      </c>
      <c r="X253" s="191">
        <f t="shared" si="144"/>
        <v>0</v>
      </c>
      <c r="Y253" s="191">
        <f t="shared" si="145"/>
        <v>0</v>
      </c>
      <c r="Z253" s="192">
        <f t="shared" si="146"/>
        <v>0</v>
      </c>
      <c r="AA253" s="191">
        <f t="shared" si="147"/>
        <v>0</v>
      </c>
      <c r="AB253" s="280">
        <f t="shared" si="165"/>
        <v>0</v>
      </c>
      <c r="AC253" s="240">
        <f t="shared" si="148"/>
        <v>0</v>
      </c>
      <c r="AD253" s="240">
        <f t="shared" si="149"/>
        <v>0</v>
      </c>
      <c r="AE253" s="240">
        <f t="shared" si="150"/>
        <v>0</v>
      </c>
      <c r="AF253" s="240">
        <f t="shared" si="151"/>
        <v>0</v>
      </c>
      <c r="AG253" s="240">
        <f t="shared" si="152"/>
        <v>0</v>
      </c>
      <c r="AH253" s="240">
        <f t="shared" si="153"/>
        <v>0</v>
      </c>
      <c r="AI253" s="232">
        <f t="shared" si="154"/>
        <v>0</v>
      </c>
      <c r="AJ253" s="283">
        <f t="shared" si="166"/>
        <v>0</v>
      </c>
      <c r="AK253" s="269">
        <f t="shared" si="155"/>
        <v>0</v>
      </c>
      <c r="AL253" s="269">
        <f t="shared" si="156"/>
        <v>0</v>
      </c>
      <c r="AM253" s="269">
        <f t="shared" si="157"/>
        <v>0</v>
      </c>
      <c r="AN253" s="269">
        <f t="shared" si="158"/>
        <v>0</v>
      </c>
      <c r="AO253" s="269">
        <f t="shared" si="159"/>
        <v>0</v>
      </c>
      <c r="AP253" s="269">
        <f t="shared" si="160"/>
        <v>0</v>
      </c>
      <c r="AQ253" s="269">
        <f t="shared" si="161"/>
        <v>0</v>
      </c>
      <c r="AR253" s="285">
        <f t="shared" si="167"/>
        <v>0</v>
      </c>
      <c r="AS253" s="273">
        <f t="shared" si="162"/>
        <v>0</v>
      </c>
      <c r="AT253" s="108"/>
      <c r="AU253" s="108"/>
      <c r="AV253" s="108"/>
      <c r="AW253" s="108"/>
      <c r="AX253" s="108"/>
      <c r="AY253" s="108"/>
    </row>
    <row r="254" spans="2:51">
      <c r="B254" s="151"/>
      <c r="C254" s="146"/>
      <c r="D254" s="310"/>
      <c r="E254" s="242">
        <f t="shared" si="127"/>
        <v>0</v>
      </c>
      <c r="F254" s="222">
        <f t="shared" si="128"/>
        <v>0</v>
      </c>
      <c r="G254" s="222">
        <f t="shared" si="129"/>
        <v>0</v>
      </c>
      <c r="H254" s="222">
        <f t="shared" si="130"/>
        <v>0</v>
      </c>
      <c r="I254" s="222">
        <f t="shared" si="131"/>
        <v>0</v>
      </c>
      <c r="J254" s="222">
        <f t="shared" si="132"/>
        <v>0</v>
      </c>
      <c r="K254" s="222">
        <f t="shared" si="133"/>
        <v>0</v>
      </c>
      <c r="L254" s="257">
        <f t="shared" si="163"/>
        <v>0</v>
      </c>
      <c r="M254" s="212">
        <f t="shared" si="134"/>
        <v>0</v>
      </c>
      <c r="N254" s="213">
        <f t="shared" si="135"/>
        <v>0</v>
      </c>
      <c r="O254" s="213">
        <f t="shared" si="136"/>
        <v>0</v>
      </c>
      <c r="P254" s="213">
        <f t="shared" si="137"/>
        <v>0</v>
      </c>
      <c r="Q254" s="213">
        <f t="shared" si="138"/>
        <v>0</v>
      </c>
      <c r="R254" s="213">
        <f t="shared" si="139"/>
        <v>0</v>
      </c>
      <c r="S254" s="213">
        <f t="shared" si="140"/>
        <v>0</v>
      </c>
      <c r="T254" s="260">
        <f t="shared" si="164"/>
        <v>0</v>
      </c>
      <c r="U254" s="191">
        <f t="shared" si="141"/>
        <v>0</v>
      </c>
      <c r="V254" s="191">
        <f t="shared" si="142"/>
        <v>0</v>
      </c>
      <c r="W254" s="191">
        <f t="shared" si="143"/>
        <v>0</v>
      </c>
      <c r="X254" s="191">
        <f t="shared" si="144"/>
        <v>0</v>
      </c>
      <c r="Y254" s="191">
        <f t="shared" si="145"/>
        <v>0</v>
      </c>
      <c r="Z254" s="192">
        <f t="shared" si="146"/>
        <v>0</v>
      </c>
      <c r="AA254" s="191">
        <f t="shared" si="147"/>
        <v>0</v>
      </c>
      <c r="AB254" s="280">
        <f t="shared" si="165"/>
        <v>0</v>
      </c>
      <c r="AC254" s="240">
        <f t="shared" si="148"/>
        <v>0</v>
      </c>
      <c r="AD254" s="240">
        <f t="shared" si="149"/>
        <v>0</v>
      </c>
      <c r="AE254" s="240">
        <f t="shared" si="150"/>
        <v>0</v>
      </c>
      <c r="AF254" s="240">
        <f t="shared" si="151"/>
        <v>0</v>
      </c>
      <c r="AG254" s="240">
        <f t="shared" si="152"/>
        <v>0</v>
      </c>
      <c r="AH254" s="240">
        <f t="shared" si="153"/>
        <v>0</v>
      </c>
      <c r="AI254" s="232">
        <f t="shared" si="154"/>
        <v>0</v>
      </c>
      <c r="AJ254" s="283">
        <f t="shared" si="166"/>
        <v>0</v>
      </c>
      <c r="AK254" s="269">
        <f t="shared" si="155"/>
        <v>0</v>
      </c>
      <c r="AL254" s="269">
        <f t="shared" si="156"/>
        <v>0</v>
      </c>
      <c r="AM254" s="269">
        <f t="shared" si="157"/>
        <v>0</v>
      </c>
      <c r="AN254" s="269">
        <f t="shared" si="158"/>
        <v>0</v>
      </c>
      <c r="AO254" s="269">
        <f t="shared" si="159"/>
        <v>0</v>
      </c>
      <c r="AP254" s="269">
        <f t="shared" si="160"/>
        <v>0</v>
      </c>
      <c r="AQ254" s="269">
        <f t="shared" si="161"/>
        <v>0</v>
      </c>
      <c r="AR254" s="285">
        <f t="shared" si="167"/>
        <v>0</v>
      </c>
      <c r="AS254" s="273">
        <f t="shared" si="162"/>
        <v>0</v>
      </c>
      <c r="AT254" s="108"/>
      <c r="AU254" s="108"/>
      <c r="AV254" s="108"/>
      <c r="AW254" s="108"/>
      <c r="AX254" s="108"/>
      <c r="AY254" s="108"/>
    </row>
    <row r="255" spans="2:51">
      <c r="B255" s="22"/>
      <c r="C255" s="100"/>
      <c r="D255" s="309"/>
      <c r="E255" s="242">
        <f t="shared" si="127"/>
        <v>0</v>
      </c>
      <c r="F255" s="222">
        <f t="shared" si="128"/>
        <v>0</v>
      </c>
      <c r="G255" s="222">
        <f t="shared" si="129"/>
        <v>0</v>
      </c>
      <c r="H255" s="222">
        <f t="shared" si="130"/>
        <v>0</v>
      </c>
      <c r="I255" s="222">
        <f t="shared" si="131"/>
        <v>0</v>
      </c>
      <c r="J255" s="222">
        <f t="shared" si="132"/>
        <v>0</v>
      </c>
      <c r="K255" s="222">
        <f t="shared" si="133"/>
        <v>0</v>
      </c>
      <c r="L255" s="257">
        <f t="shared" si="163"/>
        <v>0</v>
      </c>
      <c r="M255" s="212">
        <f t="shared" si="134"/>
        <v>0</v>
      </c>
      <c r="N255" s="213">
        <f t="shared" si="135"/>
        <v>0</v>
      </c>
      <c r="O255" s="213">
        <f t="shared" si="136"/>
        <v>0</v>
      </c>
      <c r="P255" s="213">
        <f t="shared" si="137"/>
        <v>0</v>
      </c>
      <c r="Q255" s="213">
        <f t="shared" si="138"/>
        <v>0</v>
      </c>
      <c r="R255" s="213">
        <f t="shared" si="139"/>
        <v>0</v>
      </c>
      <c r="S255" s="213">
        <f t="shared" si="140"/>
        <v>0</v>
      </c>
      <c r="T255" s="260">
        <f t="shared" si="164"/>
        <v>0</v>
      </c>
      <c r="U255" s="191">
        <f t="shared" si="141"/>
        <v>0</v>
      </c>
      <c r="V255" s="191">
        <f t="shared" si="142"/>
        <v>0</v>
      </c>
      <c r="W255" s="191">
        <f t="shared" si="143"/>
        <v>0</v>
      </c>
      <c r="X255" s="191">
        <f t="shared" si="144"/>
        <v>0</v>
      </c>
      <c r="Y255" s="191">
        <f t="shared" si="145"/>
        <v>0</v>
      </c>
      <c r="Z255" s="192">
        <f t="shared" si="146"/>
        <v>0</v>
      </c>
      <c r="AA255" s="191">
        <f t="shared" si="147"/>
        <v>0</v>
      </c>
      <c r="AB255" s="280">
        <f t="shared" si="165"/>
        <v>0</v>
      </c>
      <c r="AC255" s="240">
        <f t="shared" si="148"/>
        <v>0</v>
      </c>
      <c r="AD255" s="240">
        <f t="shared" si="149"/>
        <v>0</v>
      </c>
      <c r="AE255" s="240">
        <f t="shared" si="150"/>
        <v>0</v>
      </c>
      <c r="AF255" s="240">
        <f t="shared" si="151"/>
        <v>0</v>
      </c>
      <c r="AG255" s="240">
        <f t="shared" si="152"/>
        <v>0</v>
      </c>
      <c r="AH255" s="240">
        <f t="shared" si="153"/>
        <v>0</v>
      </c>
      <c r="AI255" s="232">
        <f t="shared" si="154"/>
        <v>0</v>
      </c>
      <c r="AJ255" s="283">
        <f t="shared" si="166"/>
        <v>0</v>
      </c>
      <c r="AK255" s="269">
        <f t="shared" si="155"/>
        <v>0</v>
      </c>
      <c r="AL255" s="269">
        <f t="shared" si="156"/>
        <v>0</v>
      </c>
      <c r="AM255" s="269">
        <f t="shared" si="157"/>
        <v>0</v>
      </c>
      <c r="AN255" s="269">
        <f t="shared" si="158"/>
        <v>0</v>
      </c>
      <c r="AO255" s="269">
        <f t="shared" si="159"/>
        <v>0</v>
      </c>
      <c r="AP255" s="269">
        <f t="shared" si="160"/>
        <v>0</v>
      </c>
      <c r="AQ255" s="269">
        <f t="shared" si="161"/>
        <v>0</v>
      </c>
      <c r="AR255" s="285">
        <f t="shared" si="167"/>
        <v>0</v>
      </c>
      <c r="AS255" s="273">
        <f t="shared" si="162"/>
        <v>0</v>
      </c>
      <c r="AT255" s="108"/>
      <c r="AU255" s="108"/>
      <c r="AV255" s="108"/>
      <c r="AW255" s="108"/>
      <c r="AX255" s="108"/>
      <c r="AY255" s="108"/>
    </row>
    <row r="256" spans="2:51">
      <c r="B256" s="22"/>
      <c r="C256" s="100"/>
      <c r="D256" s="309"/>
      <c r="E256" s="242">
        <f t="shared" si="127"/>
        <v>0</v>
      </c>
      <c r="F256" s="222">
        <f t="shared" si="128"/>
        <v>0</v>
      </c>
      <c r="G256" s="222">
        <f t="shared" si="129"/>
        <v>0</v>
      </c>
      <c r="H256" s="222">
        <f t="shared" si="130"/>
        <v>0</v>
      </c>
      <c r="I256" s="222">
        <f t="shared" si="131"/>
        <v>0</v>
      </c>
      <c r="J256" s="222">
        <f t="shared" si="132"/>
        <v>0</v>
      </c>
      <c r="K256" s="222">
        <f t="shared" si="133"/>
        <v>0</v>
      </c>
      <c r="L256" s="257">
        <f t="shared" si="163"/>
        <v>0</v>
      </c>
      <c r="M256" s="212">
        <f t="shared" si="134"/>
        <v>0</v>
      </c>
      <c r="N256" s="213">
        <f t="shared" si="135"/>
        <v>0</v>
      </c>
      <c r="O256" s="213">
        <f t="shared" si="136"/>
        <v>0</v>
      </c>
      <c r="P256" s="213">
        <f t="shared" si="137"/>
        <v>0</v>
      </c>
      <c r="Q256" s="213">
        <f t="shared" si="138"/>
        <v>0</v>
      </c>
      <c r="R256" s="213">
        <f t="shared" si="139"/>
        <v>0</v>
      </c>
      <c r="S256" s="213">
        <f t="shared" si="140"/>
        <v>0</v>
      </c>
      <c r="T256" s="260">
        <f t="shared" si="164"/>
        <v>0</v>
      </c>
      <c r="U256" s="191">
        <f t="shared" si="141"/>
        <v>0</v>
      </c>
      <c r="V256" s="191">
        <f t="shared" si="142"/>
        <v>0</v>
      </c>
      <c r="W256" s="191">
        <f t="shared" si="143"/>
        <v>0</v>
      </c>
      <c r="X256" s="191">
        <f t="shared" si="144"/>
        <v>0</v>
      </c>
      <c r="Y256" s="191">
        <f t="shared" si="145"/>
        <v>0</v>
      </c>
      <c r="Z256" s="192">
        <f t="shared" si="146"/>
        <v>0</v>
      </c>
      <c r="AA256" s="191">
        <f t="shared" si="147"/>
        <v>0</v>
      </c>
      <c r="AB256" s="280">
        <f t="shared" si="165"/>
        <v>0</v>
      </c>
      <c r="AC256" s="240">
        <f t="shared" si="148"/>
        <v>0</v>
      </c>
      <c r="AD256" s="240">
        <f t="shared" si="149"/>
        <v>0</v>
      </c>
      <c r="AE256" s="240">
        <f t="shared" si="150"/>
        <v>0</v>
      </c>
      <c r="AF256" s="240">
        <f t="shared" si="151"/>
        <v>0</v>
      </c>
      <c r="AG256" s="240">
        <f t="shared" si="152"/>
        <v>0</v>
      </c>
      <c r="AH256" s="240">
        <f t="shared" si="153"/>
        <v>0</v>
      </c>
      <c r="AI256" s="232">
        <f t="shared" si="154"/>
        <v>0</v>
      </c>
      <c r="AJ256" s="283">
        <f t="shared" si="166"/>
        <v>0</v>
      </c>
      <c r="AK256" s="269">
        <f t="shared" si="155"/>
        <v>0</v>
      </c>
      <c r="AL256" s="269">
        <f t="shared" si="156"/>
        <v>0</v>
      </c>
      <c r="AM256" s="269">
        <f t="shared" si="157"/>
        <v>0</v>
      </c>
      <c r="AN256" s="269">
        <f t="shared" si="158"/>
        <v>0</v>
      </c>
      <c r="AO256" s="269">
        <f t="shared" si="159"/>
        <v>0</v>
      </c>
      <c r="AP256" s="269">
        <f t="shared" si="160"/>
        <v>0</v>
      </c>
      <c r="AQ256" s="269">
        <f t="shared" si="161"/>
        <v>0</v>
      </c>
      <c r="AR256" s="285">
        <f t="shared" si="167"/>
        <v>0</v>
      </c>
      <c r="AS256" s="273">
        <f t="shared" si="162"/>
        <v>0</v>
      </c>
      <c r="AT256" s="108"/>
      <c r="AU256" s="108"/>
      <c r="AV256" s="108"/>
      <c r="AW256" s="108"/>
      <c r="AX256" s="108"/>
      <c r="AY256" s="108"/>
    </row>
    <row r="257" spans="2:51">
      <c r="B257" s="22"/>
      <c r="C257" s="100"/>
      <c r="D257" s="309"/>
      <c r="E257" s="242">
        <f t="shared" si="127"/>
        <v>0</v>
      </c>
      <c r="F257" s="222">
        <f t="shared" si="128"/>
        <v>0</v>
      </c>
      <c r="G257" s="222">
        <f t="shared" si="129"/>
        <v>0</v>
      </c>
      <c r="H257" s="222">
        <f t="shared" si="130"/>
        <v>0</v>
      </c>
      <c r="I257" s="222">
        <f t="shared" si="131"/>
        <v>0</v>
      </c>
      <c r="J257" s="222">
        <f t="shared" si="132"/>
        <v>0</v>
      </c>
      <c r="K257" s="222">
        <f t="shared" si="133"/>
        <v>0</v>
      </c>
      <c r="L257" s="257">
        <f t="shared" si="163"/>
        <v>0</v>
      </c>
      <c r="M257" s="212">
        <f t="shared" si="134"/>
        <v>0</v>
      </c>
      <c r="N257" s="213">
        <f t="shared" si="135"/>
        <v>0</v>
      </c>
      <c r="O257" s="213">
        <f t="shared" si="136"/>
        <v>0</v>
      </c>
      <c r="P257" s="213">
        <f t="shared" si="137"/>
        <v>0</v>
      </c>
      <c r="Q257" s="213">
        <f t="shared" si="138"/>
        <v>0</v>
      </c>
      <c r="R257" s="213">
        <f t="shared" si="139"/>
        <v>0</v>
      </c>
      <c r="S257" s="213">
        <f t="shared" si="140"/>
        <v>0</v>
      </c>
      <c r="T257" s="260">
        <f t="shared" si="164"/>
        <v>0</v>
      </c>
      <c r="U257" s="191">
        <f t="shared" si="141"/>
        <v>0</v>
      </c>
      <c r="V257" s="191">
        <f t="shared" si="142"/>
        <v>0</v>
      </c>
      <c r="W257" s="191">
        <f t="shared" si="143"/>
        <v>0</v>
      </c>
      <c r="X257" s="191">
        <f t="shared" si="144"/>
        <v>0</v>
      </c>
      <c r="Y257" s="191">
        <f t="shared" si="145"/>
        <v>0</v>
      </c>
      <c r="Z257" s="192">
        <f t="shared" si="146"/>
        <v>0</v>
      </c>
      <c r="AA257" s="191">
        <f t="shared" si="147"/>
        <v>0</v>
      </c>
      <c r="AB257" s="280">
        <f t="shared" si="165"/>
        <v>0</v>
      </c>
      <c r="AC257" s="240">
        <f t="shared" si="148"/>
        <v>0</v>
      </c>
      <c r="AD257" s="240">
        <f t="shared" si="149"/>
        <v>0</v>
      </c>
      <c r="AE257" s="240">
        <f t="shared" si="150"/>
        <v>0</v>
      </c>
      <c r="AF257" s="240">
        <f t="shared" si="151"/>
        <v>0</v>
      </c>
      <c r="AG257" s="240">
        <f t="shared" si="152"/>
        <v>0</v>
      </c>
      <c r="AH257" s="240">
        <f t="shared" si="153"/>
        <v>0</v>
      </c>
      <c r="AI257" s="232">
        <f t="shared" si="154"/>
        <v>0</v>
      </c>
      <c r="AJ257" s="283">
        <f t="shared" si="166"/>
        <v>0</v>
      </c>
      <c r="AK257" s="269">
        <f t="shared" si="155"/>
        <v>0</v>
      </c>
      <c r="AL257" s="269">
        <f t="shared" si="156"/>
        <v>0</v>
      </c>
      <c r="AM257" s="269">
        <f t="shared" si="157"/>
        <v>0</v>
      </c>
      <c r="AN257" s="269">
        <f t="shared" si="158"/>
        <v>0</v>
      </c>
      <c r="AO257" s="269">
        <f t="shared" si="159"/>
        <v>0</v>
      </c>
      <c r="AP257" s="269">
        <f t="shared" si="160"/>
        <v>0</v>
      </c>
      <c r="AQ257" s="269">
        <f t="shared" si="161"/>
        <v>0</v>
      </c>
      <c r="AR257" s="285">
        <f t="shared" si="167"/>
        <v>0</v>
      </c>
      <c r="AS257" s="273">
        <f t="shared" si="162"/>
        <v>0</v>
      </c>
      <c r="AT257" s="108"/>
      <c r="AU257" s="108"/>
      <c r="AV257" s="108"/>
      <c r="AW257" s="108"/>
      <c r="AX257" s="108"/>
      <c r="AY257" s="108"/>
    </row>
    <row r="258" spans="2:51">
      <c r="B258" s="151"/>
      <c r="C258" s="146"/>
      <c r="D258" s="310"/>
      <c r="E258" s="242">
        <f t="shared" si="127"/>
        <v>0</v>
      </c>
      <c r="F258" s="222">
        <f t="shared" si="128"/>
        <v>0</v>
      </c>
      <c r="G258" s="222">
        <f t="shared" si="129"/>
        <v>0</v>
      </c>
      <c r="H258" s="222">
        <f t="shared" si="130"/>
        <v>0</v>
      </c>
      <c r="I258" s="222">
        <f t="shared" si="131"/>
        <v>0</v>
      </c>
      <c r="J258" s="222">
        <f t="shared" si="132"/>
        <v>0</v>
      </c>
      <c r="K258" s="222">
        <f t="shared" si="133"/>
        <v>0</v>
      </c>
      <c r="L258" s="257">
        <f t="shared" si="163"/>
        <v>0</v>
      </c>
      <c r="M258" s="212">
        <f t="shared" si="134"/>
        <v>0</v>
      </c>
      <c r="N258" s="213">
        <f t="shared" si="135"/>
        <v>0</v>
      </c>
      <c r="O258" s="213">
        <f t="shared" si="136"/>
        <v>0</v>
      </c>
      <c r="P258" s="213">
        <f t="shared" si="137"/>
        <v>0</v>
      </c>
      <c r="Q258" s="213">
        <f t="shared" si="138"/>
        <v>0</v>
      </c>
      <c r="R258" s="213">
        <f t="shared" si="139"/>
        <v>0</v>
      </c>
      <c r="S258" s="213">
        <f t="shared" si="140"/>
        <v>0</v>
      </c>
      <c r="T258" s="260">
        <f t="shared" si="164"/>
        <v>0</v>
      </c>
      <c r="U258" s="191">
        <f t="shared" si="141"/>
        <v>0</v>
      </c>
      <c r="V258" s="191">
        <f t="shared" si="142"/>
        <v>0</v>
      </c>
      <c r="W258" s="191">
        <f t="shared" si="143"/>
        <v>0</v>
      </c>
      <c r="X258" s="191">
        <f t="shared" si="144"/>
        <v>0</v>
      </c>
      <c r="Y258" s="191">
        <f t="shared" si="145"/>
        <v>0</v>
      </c>
      <c r="Z258" s="192">
        <f t="shared" si="146"/>
        <v>0</v>
      </c>
      <c r="AA258" s="191">
        <f t="shared" si="147"/>
        <v>0</v>
      </c>
      <c r="AB258" s="280">
        <f t="shared" si="165"/>
        <v>0</v>
      </c>
      <c r="AC258" s="240">
        <f t="shared" si="148"/>
        <v>0</v>
      </c>
      <c r="AD258" s="240">
        <f t="shared" si="149"/>
        <v>0</v>
      </c>
      <c r="AE258" s="240">
        <f t="shared" si="150"/>
        <v>0</v>
      </c>
      <c r="AF258" s="240">
        <f t="shared" si="151"/>
        <v>0</v>
      </c>
      <c r="AG258" s="240">
        <f t="shared" si="152"/>
        <v>0</v>
      </c>
      <c r="AH258" s="240">
        <f t="shared" si="153"/>
        <v>0</v>
      </c>
      <c r="AI258" s="232">
        <f t="shared" si="154"/>
        <v>0</v>
      </c>
      <c r="AJ258" s="283">
        <f t="shared" si="166"/>
        <v>0</v>
      </c>
      <c r="AK258" s="269">
        <f t="shared" si="155"/>
        <v>0</v>
      </c>
      <c r="AL258" s="269">
        <f t="shared" si="156"/>
        <v>0</v>
      </c>
      <c r="AM258" s="269">
        <f t="shared" si="157"/>
        <v>0</v>
      </c>
      <c r="AN258" s="269">
        <f t="shared" si="158"/>
        <v>0</v>
      </c>
      <c r="AO258" s="269">
        <f t="shared" si="159"/>
        <v>0</v>
      </c>
      <c r="AP258" s="269">
        <f t="shared" si="160"/>
        <v>0</v>
      </c>
      <c r="AQ258" s="269">
        <f t="shared" si="161"/>
        <v>0</v>
      </c>
      <c r="AR258" s="285">
        <f t="shared" si="167"/>
        <v>0</v>
      </c>
      <c r="AS258" s="273">
        <f t="shared" si="162"/>
        <v>0</v>
      </c>
      <c r="AT258" s="108"/>
      <c r="AU258" s="108"/>
      <c r="AV258" s="108"/>
      <c r="AW258" s="108"/>
      <c r="AX258" s="108"/>
      <c r="AY258" s="108"/>
    </row>
    <row r="259" spans="2:51">
      <c r="B259" s="104"/>
      <c r="C259" s="105"/>
      <c r="D259" s="125"/>
      <c r="E259" s="242">
        <f t="shared" si="127"/>
        <v>0</v>
      </c>
      <c r="F259" s="222">
        <f t="shared" si="128"/>
        <v>0</v>
      </c>
      <c r="G259" s="222">
        <f t="shared" si="129"/>
        <v>0</v>
      </c>
      <c r="H259" s="222">
        <f t="shared" si="130"/>
        <v>0</v>
      </c>
      <c r="I259" s="222">
        <f t="shared" si="131"/>
        <v>0</v>
      </c>
      <c r="J259" s="222">
        <f t="shared" si="132"/>
        <v>0</v>
      </c>
      <c r="K259" s="222">
        <f t="shared" si="133"/>
        <v>0</v>
      </c>
      <c r="L259" s="257">
        <f t="shared" si="163"/>
        <v>0</v>
      </c>
      <c r="M259" s="212">
        <f t="shared" si="134"/>
        <v>0</v>
      </c>
      <c r="N259" s="213">
        <f t="shared" si="135"/>
        <v>0</v>
      </c>
      <c r="O259" s="213">
        <f t="shared" si="136"/>
        <v>0</v>
      </c>
      <c r="P259" s="213">
        <f t="shared" si="137"/>
        <v>0</v>
      </c>
      <c r="Q259" s="213">
        <f t="shared" si="138"/>
        <v>0</v>
      </c>
      <c r="R259" s="213">
        <f t="shared" si="139"/>
        <v>0</v>
      </c>
      <c r="S259" s="213">
        <f t="shared" si="140"/>
        <v>0</v>
      </c>
      <c r="T259" s="260">
        <f t="shared" si="164"/>
        <v>0</v>
      </c>
      <c r="U259" s="191">
        <f t="shared" si="141"/>
        <v>0</v>
      </c>
      <c r="V259" s="191">
        <f t="shared" si="142"/>
        <v>0</v>
      </c>
      <c r="W259" s="191">
        <f t="shared" si="143"/>
        <v>0</v>
      </c>
      <c r="X259" s="191">
        <f t="shared" si="144"/>
        <v>0</v>
      </c>
      <c r="Y259" s="191">
        <f t="shared" si="145"/>
        <v>0</v>
      </c>
      <c r="Z259" s="192">
        <f t="shared" si="146"/>
        <v>0</v>
      </c>
      <c r="AA259" s="191">
        <f t="shared" si="147"/>
        <v>0</v>
      </c>
      <c r="AB259" s="280">
        <f t="shared" si="165"/>
        <v>0</v>
      </c>
      <c r="AC259" s="240">
        <f t="shared" si="148"/>
        <v>0</v>
      </c>
      <c r="AD259" s="240">
        <f t="shared" si="149"/>
        <v>0</v>
      </c>
      <c r="AE259" s="240">
        <f t="shared" si="150"/>
        <v>0</v>
      </c>
      <c r="AF259" s="240">
        <f t="shared" si="151"/>
        <v>0</v>
      </c>
      <c r="AG259" s="240">
        <f t="shared" si="152"/>
        <v>0</v>
      </c>
      <c r="AH259" s="240">
        <f t="shared" si="153"/>
        <v>0</v>
      </c>
      <c r="AI259" s="232">
        <f t="shared" si="154"/>
        <v>0</v>
      </c>
      <c r="AJ259" s="283">
        <f t="shared" si="166"/>
        <v>0</v>
      </c>
      <c r="AK259" s="269">
        <f t="shared" si="155"/>
        <v>0</v>
      </c>
      <c r="AL259" s="269">
        <f t="shared" si="156"/>
        <v>0</v>
      </c>
      <c r="AM259" s="269">
        <f t="shared" si="157"/>
        <v>0</v>
      </c>
      <c r="AN259" s="269">
        <f t="shared" si="158"/>
        <v>0</v>
      </c>
      <c r="AO259" s="269">
        <f t="shared" si="159"/>
        <v>0</v>
      </c>
      <c r="AP259" s="269">
        <f t="shared" si="160"/>
        <v>0</v>
      </c>
      <c r="AQ259" s="269">
        <f t="shared" si="161"/>
        <v>0</v>
      </c>
      <c r="AR259" s="285">
        <f t="shared" si="167"/>
        <v>0</v>
      </c>
      <c r="AS259" s="273">
        <f t="shared" si="162"/>
        <v>0</v>
      </c>
      <c r="AT259" s="108"/>
      <c r="AU259" s="108"/>
      <c r="AV259" s="108"/>
      <c r="AW259" s="108"/>
      <c r="AX259" s="108"/>
      <c r="AY259" s="108"/>
    </row>
    <row r="260" spans="2:51">
      <c r="B260" s="104"/>
      <c r="C260" s="105"/>
      <c r="D260" s="311"/>
      <c r="E260" s="242">
        <f t="shared" si="127"/>
        <v>0</v>
      </c>
      <c r="F260" s="222">
        <f t="shared" si="128"/>
        <v>0</v>
      </c>
      <c r="G260" s="222">
        <f t="shared" si="129"/>
        <v>0</v>
      </c>
      <c r="H260" s="222">
        <f t="shared" si="130"/>
        <v>0</v>
      </c>
      <c r="I260" s="222">
        <f t="shared" si="131"/>
        <v>0</v>
      </c>
      <c r="J260" s="222">
        <f t="shared" si="132"/>
        <v>0</v>
      </c>
      <c r="K260" s="222">
        <f t="shared" si="133"/>
        <v>0</v>
      </c>
      <c r="L260" s="257">
        <f t="shared" si="163"/>
        <v>0</v>
      </c>
      <c r="M260" s="212">
        <f t="shared" si="134"/>
        <v>0</v>
      </c>
      <c r="N260" s="213">
        <f t="shared" si="135"/>
        <v>0</v>
      </c>
      <c r="O260" s="213">
        <f t="shared" si="136"/>
        <v>0</v>
      </c>
      <c r="P260" s="213">
        <f t="shared" si="137"/>
        <v>0</v>
      </c>
      <c r="Q260" s="213">
        <f t="shared" si="138"/>
        <v>0</v>
      </c>
      <c r="R260" s="213">
        <f t="shared" si="139"/>
        <v>0</v>
      </c>
      <c r="S260" s="213">
        <f t="shared" si="140"/>
        <v>0</v>
      </c>
      <c r="T260" s="260">
        <f t="shared" si="164"/>
        <v>0</v>
      </c>
      <c r="U260" s="191">
        <f t="shared" si="141"/>
        <v>0</v>
      </c>
      <c r="V260" s="191">
        <f t="shared" si="142"/>
        <v>0</v>
      </c>
      <c r="W260" s="191">
        <f t="shared" si="143"/>
        <v>0</v>
      </c>
      <c r="X260" s="191">
        <f t="shared" si="144"/>
        <v>0</v>
      </c>
      <c r="Y260" s="191">
        <f t="shared" si="145"/>
        <v>0</v>
      </c>
      <c r="Z260" s="192">
        <f t="shared" si="146"/>
        <v>0</v>
      </c>
      <c r="AA260" s="191">
        <f t="shared" si="147"/>
        <v>0</v>
      </c>
      <c r="AB260" s="280">
        <f t="shared" si="165"/>
        <v>0</v>
      </c>
      <c r="AC260" s="240">
        <f t="shared" si="148"/>
        <v>0</v>
      </c>
      <c r="AD260" s="240">
        <f t="shared" si="149"/>
        <v>0</v>
      </c>
      <c r="AE260" s="240">
        <f t="shared" si="150"/>
        <v>0</v>
      </c>
      <c r="AF260" s="240">
        <f t="shared" si="151"/>
        <v>0</v>
      </c>
      <c r="AG260" s="240">
        <f t="shared" si="152"/>
        <v>0</v>
      </c>
      <c r="AH260" s="240">
        <f t="shared" si="153"/>
        <v>0</v>
      </c>
      <c r="AI260" s="232">
        <f t="shared" si="154"/>
        <v>0</v>
      </c>
      <c r="AJ260" s="283">
        <f t="shared" si="166"/>
        <v>0</v>
      </c>
      <c r="AK260" s="269">
        <f t="shared" si="155"/>
        <v>0</v>
      </c>
      <c r="AL260" s="269">
        <f t="shared" si="156"/>
        <v>0</v>
      </c>
      <c r="AM260" s="269">
        <f t="shared" si="157"/>
        <v>0</v>
      </c>
      <c r="AN260" s="269">
        <f t="shared" si="158"/>
        <v>0</v>
      </c>
      <c r="AO260" s="269">
        <f t="shared" si="159"/>
        <v>0</v>
      </c>
      <c r="AP260" s="269">
        <f t="shared" si="160"/>
        <v>0</v>
      </c>
      <c r="AQ260" s="269">
        <f t="shared" si="161"/>
        <v>0</v>
      </c>
      <c r="AR260" s="285">
        <f t="shared" si="167"/>
        <v>0</v>
      </c>
      <c r="AS260" s="273">
        <f t="shared" si="162"/>
        <v>0</v>
      </c>
      <c r="AT260" s="108"/>
      <c r="AU260" s="108"/>
      <c r="AV260" s="108"/>
      <c r="AW260" s="108"/>
      <c r="AX260" s="108"/>
      <c r="AY260" s="108"/>
    </row>
    <row r="261" spans="2:51">
      <c r="B261" s="106"/>
      <c r="C261" s="107"/>
      <c r="D261" s="312"/>
      <c r="E261" s="242">
        <f t="shared" ref="E261:E266" si="168">D261/(($B$1-$C$2)/100-(0.08))</f>
        <v>0</v>
      </c>
      <c r="F261" s="222">
        <f t="shared" ref="F261:F324" si="169">K261*$F$3</f>
        <v>0</v>
      </c>
      <c r="G261" s="222">
        <f t="shared" ref="G261:G324" si="170">K261*$G$2</f>
        <v>0</v>
      </c>
      <c r="H261" s="222">
        <f t="shared" ref="H261:H324" si="171">K261*$H$2</f>
        <v>0</v>
      </c>
      <c r="I261" s="222">
        <f t="shared" ref="I261:I324" si="172">K261*$I$2</f>
        <v>0</v>
      </c>
      <c r="J261" s="222">
        <f t="shared" ref="J261:J324" si="173">K261*$J$2</f>
        <v>0</v>
      </c>
      <c r="K261" s="222">
        <f t="shared" ref="K261:K324" si="174">E261*$J$1</f>
        <v>0</v>
      </c>
      <c r="L261" s="257">
        <f t="shared" si="163"/>
        <v>0</v>
      </c>
      <c r="M261" s="212">
        <f t="shared" ref="M261:M324" si="175">S261*$M$3</f>
        <v>0</v>
      </c>
      <c r="N261" s="213">
        <f t="shared" ref="N261:N324" si="176">S261*$N$2</f>
        <v>0</v>
      </c>
      <c r="O261" s="213">
        <f t="shared" ref="O261:O324" si="177">S261*$O$2</f>
        <v>0</v>
      </c>
      <c r="P261" s="213">
        <f t="shared" ref="P261:P324" si="178">S261*$P$2</f>
        <v>0</v>
      </c>
      <c r="Q261" s="213">
        <f t="shared" ref="Q261:Q324" si="179">S261*$Q$2</f>
        <v>0</v>
      </c>
      <c r="R261" s="213">
        <f t="shared" ref="R261:R324" si="180">S261*$R$3</f>
        <v>0</v>
      </c>
      <c r="S261" s="213">
        <f t="shared" ref="S261:S324" si="181">E261*$S$1</f>
        <v>0</v>
      </c>
      <c r="T261" s="260">
        <f t="shared" si="164"/>
        <v>0</v>
      </c>
      <c r="U261" s="191">
        <f t="shared" ref="U261:U324" si="182">AA261*$U$3</f>
        <v>0</v>
      </c>
      <c r="V261" s="191">
        <f t="shared" ref="V261:V324" si="183">AA261*$V$3</f>
        <v>0</v>
      </c>
      <c r="W261" s="191">
        <f t="shared" ref="W261:W324" si="184">AA261*$W$3</f>
        <v>0</v>
      </c>
      <c r="X261" s="191">
        <f t="shared" ref="X261:X324" si="185">AA261*$X$3</f>
        <v>0</v>
      </c>
      <c r="Y261" s="191">
        <f t="shared" ref="Y261:Y324" si="186">AA261*$Y$3</f>
        <v>0</v>
      </c>
      <c r="Z261" s="192">
        <f t="shared" ref="Z261:Z324" si="187">AA261*$Z$3</f>
        <v>0</v>
      </c>
      <c r="AA261" s="191">
        <f t="shared" ref="AA261:AA324" si="188">E261*$AA$1</f>
        <v>0</v>
      </c>
      <c r="AB261" s="280">
        <f t="shared" si="165"/>
        <v>0</v>
      </c>
      <c r="AC261" s="240">
        <f t="shared" ref="AC261:AC324" si="189">AI261*$AC$3</f>
        <v>0</v>
      </c>
      <c r="AD261" s="240">
        <f t="shared" ref="AD261:AD324" si="190">AI261*$AD$3</f>
        <v>0</v>
      </c>
      <c r="AE261" s="240">
        <f t="shared" ref="AE261:AE324" si="191">AI261*$AE$3</f>
        <v>0</v>
      </c>
      <c r="AF261" s="240">
        <f t="shared" ref="AF261:AF324" si="192">AI261*$AF$3</f>
        <v>0</v>
      </c>
      <c r="AG261" s="240">
        <f t="shared" ref="AG261:AG324" si="193">AI261*$AG$3</f>
        <v>0</v>
      </c>
      <c r="AH261" s="240">
        <f t="shared" ref="AH261:AH324" si="194">AI261*$AH$3</f>
        <v>0</v>
      </c>
      <c r="AI261" s="232">
        <f t="shared" ref="AI261:AI324" si="195">E261*$AI$1</f>
        <v>0</v>
      </c>
      <c r="AJ261" s="283">
        <f t="shared" si="166"/>
        <v>0</v>
      </c>
      <c r="AK261" s="269">
        <f t="shared" ref="AK261:AK324" si="196">AQ261*$AK$3</f>
        <v>0</v>
      </c>
      <c r="AL261" s="269">
        <f t="shared" ref="AL261:AL324" si="197">AQ261*$AL$3</f>
        <v>0</v>
      </c>
      <c r="AM261" s="269">
        <f t="shared" ref="AM261:AM324" si="198">AQ261*$AM$3</f>
        <v>0</v>
      </c>
      <c r="AN261" s="269">
        <f t="shared" ref="AN261:AN324" si="199">AQ261*$AN$3</f>
        <v>0</v>
      </c>
      <c r="AO261" s="269">
        <f t="shared" ref="AO261:AO324" si="200">AQ261*$AO$3</f>
        <v>0</v>
      </c>
      <c r="AP261" s="269">
        <f t="shared" ref="AP261:AP324" si="201">AQ261*$AP$3</f>
        <v>0</v>
      </c>
      <c r="AQ261" s="269">
        <f t="shared" ref="AQ261:AQ324" si="202">E261*$AQ$1</f>
        <v>0</v>
      </c>
      <c r="AR261" s="285">
        <f t="shared" si="167"/>
        <v>0</v>
      </c>
      <c r="AS261" s="273">
        <f t="shared" ref="AS261:AS324" si="203">L261/1.21</f>
        <v>0</v>
      </c>
      <c r="AT261" s="108"/>
      <c r="AU261" s="108"/>
      <c r="AV261" s="108"/>
      <c r="AW261" s="108"/>
      <c r="AX261" s="108"/>
      <c r="AY261" s="108"/>
    </row>
    <row r="262" spans="2:51">
      <c r="B262" s="104"/>
      <c r="C262" s="105"/>
      <c r="D262" s="311"/>
      <c r="E262" s="242">
        <f t="shared" si="168"/>
        <v>0</v>
      </c>
      <c r="F262" s="222">
        <f t="shared" si="169"/>
        <v>0</v>
      </c>
      <c r="G262" s="222">
        <f t="shared" si="170"/>
        <v>0</v>
      </c>
      <c r="H262" s="222">
        <f t="shared" si="171"/>
        <v>0</v>
      </c>
      <c r="I262" s="222">
        <f t="shared" si="172"/>
        <v>0</v>
      </c>
      <c r="J262" s="222">
        <f t="shared" si="173"/>
        <v>0</v>
      </c>
      <c r="K262" s="222">
        <f t="shared" si="174"/>
        <v>0</v>
      </c>
      <c r="L262" s="257">
        <f t="shared" ref="L262:L325" si="204">F262+H262+J262+E262</f>
        <v>0</v>
      </c>
      <c r="M262" s="212">
        <f t="shared" si="175"/>
        <v>0</v>
      </c>
      <c r="N262" s="213">
        <f t="shared" si="176"/>
        <v>0</v>
      </c>
      <c r="O262" s="213">
        <f t="shared" si="177"/>
        <v>0</v>
      </c>
      <c r="P262" s="213">
        <f t="shared" si="178"/>
        <v>0</v>
      </c>
      <c r="Q262" s="213">
        <f t="shared" si="179"/>
        <v>0</v>
      </c>
      <c r="R262" s="213">
        <f t="shared" si="180"/>
        <v>0</v>
      </c>
      <c r="S262" s="213">
        <f t="shared" si="181"/>
        <v>0</v>
      </c>
      <c r="T262" s="260">
        <f t="shared" ref="T262:T325" si="205">R262+Q262+O262+M262+E262</f>
        <v>0</v>
      </c>
      <c r="U262" s="191">
        <f t="shared" si="182"/>
        <v>0</v>
      </c>
      <c r="V262" s="191">
        <f t="shared" si="183"/>
        <v>0</v>
      </c>
      <c r="W262" s="191">
        <f t="shared" si="184"/>
        <v>0</v>
      </c>
      <c r="X262" s="191">
        <f t="shared" si="185"/>
        <v>0</v>
      </c>
      <c r="Y262" s="191">
        <f t="shared" si="186"/>
        <v>0</v>
      </c>
      <c r="Z262" s="192">
        <f t="shared" si="187"/>
        <v>0</v>
      </c>
      <c r="AA262" s="191">
        <f t="shared" si="188"/>
        <v>0</v>
      </c>
      <c r="AB262" s="280">
        <f t="shared" ref="AB262:AB325" si="206">U262+W262+Y262+Z262+E262</f>
        <v>0</v>
      </c>
      <c r="AC262" s="240">
        <f t="shared" si="189"/>
        <v>0</v>
      </c>
      <c r="AD262" s="240">
        <f t="shared" si="190"/>
        <v>0</v>
      </c>
      <c r="AE262" s="240">
        <f t="shared" si="191"/>
        <v>0</v>
      </c>
      <c r="AF262" s="240">
        <f t="shared" si="192"/>
        <v>0</v>
      </c>
      <c r="AG262" s="240">
        <f t="shared" si="193"/>
        <v>0</v>
      </c>
      <c r="AH262" s="240">
        <f t="shared" si="194"/>
        <v>0</v>
      </c>
      <c r="AI262" s="232">
        <f t="shared" si="195"/>
        <v>0</v>
      </c>
      <c r="AJ262" s="283">
        <f t="shared" ref="AJ262:AJ325" si="207">AC262+AE262+AG262+AH262+E262</f>
        <v>0</v>
      </c>
      <c r="AK262" s="269">
        <f t="shared" si="196"/>
        <v>0</v>
      </c>
      <c r="AL262" s="269">
        <f t="shared" si="197"/>
        <v>0</v>
      </c>
      <c r="AM262" s="269">
        <f t="shared" si="198"/>
        <v>0</v>
      </c>
      <c r="AN262" s="269">
        <f t="shared" si="199"/>
        <v>0</v>
      </c>
      <c r="AO262" s="269">
        <f t="shared" si="200"/>
        <v>0</v>
      </c>
      <c r="AP262" s="269">
        <f t="shared" si="201"/>
        <v>0</v>
      </c>
      <c r="AQ262" s="269">
        <f t="shared" si="202"/>
        <v>0</v>
      </c>
      <c r="AR262" s="285">
        <f t="shared" ref="AR262:AR325" si="208">AK262+AM262+AO262+AP262+E262</f>
        <v>0</v>
      </c>
      <c r="AS262" s="273">
        <f t="shared" si="203"/>
        <v>0</v>
      </c>
      <c r="AT262" s="108"/>
      <c r="AU262" s="108"/>
      <c r="AV262" s="108"/>
      <c r="AW262" s="108"/>
      <c r="AX262" s="108"/>
      <c r="AY262" s="108"/>
    </row>
    <row r="263" spans="2:51">
      <c r="B263" s="104"/>
      <c r="C263" s="105"/>
      <c r="D263" s="311"/>
      <c r="E263" s="242">
        <f t="shared" si="168"/>
        <v>0</v>
      </c>
      <c r="F263" s="222">
        <f t="shared" si="169"/>
        <v>0</v>
      </c>
      <c r="G263" s="222">
        <f t="shared" si="170"/>
        <v>0</v>
      </c>
      <c r="H263" s="222">
        <f t="shared" si="171"/>
        <v>0</v>
      </c>
      <c r="I263" s="222">
        <f t="shared" si="172"/>
        <v>0</v>
      </c>
      <c r="J263" s="222">
        <f t="shared" si="173"/>
        <v>0</v>
      </c>
      <c r="K263" s="222">
        <f t="shared" si="174"/>
        <v>0</v>
      </c>
      <c r="L263" s="257">
        <f t="shared" si="204"/>
        <v>0</v>
      </c>
      <c r="M263" s="212">
        <f t="shared" si="175"/>
        <v>0</v>
      </c>
      <c r="N263" s="213">
        <f t="shared" si="176"/>
        <v>0</v>
      </c>
      <c r="O263" s="213">
        <f t="shared" si="177"/>
        <v>0</v>
      </c>
      <c r="P263" s="213">
        <f t="shared" si="178"/>
        <v>0</v>
      </c>
      <c r="Q263" s="213">
        <f t="shared" si="179"/>
        <v>0</v>
      </c>
      <c r="R263" s="213">
        <f t="shared" si="180"/>
        <v>0</v>
      </c>
      <c r="S263" s="213">
        <f t="shared" si="181"/>
        <v>0</v>
      </c>
      <c r="T263" s="260">
        <f t="shared" si="205"/>
        <v>0</v>
      </c>
      <c r="U263" s="191">
        <f t="shared" si="182"/>
        <v>0</v>
      </c>
      <c r="V263" s="191">
        <f t="shared" si="183"/>
        <v>0</v>
      </c>
      <c r="W263" s="191">
        <f t="shared" si="184"/>
        <v>0</v>
      </c>
      <c r="X263" s="191">
        <f t="shared" si="185"/>
        <v>0</v>
      </c>
      <c r="Y263" s="191">
        <f t="shared" si="186"/>
        <v>0</v>
      </c>
      <c r="Z263" s="192">
        <f t="shared" si="187"/>
        <v>0</v>
      </c>
      <c r="AA263" s="191">
        <f t="shared" si="188"/>
        <v>0</v>
      </c>
      <c r="AB263" s="280">
        <f t="shared" si="206"/>
        <v>0</v>
      </c>
      <c r="AC263" s="240">
        <f t="shared" si="189"/>
        <v>0</v>
      </c>
      <c r="AD263" s="240">
        <f t="shared" si="190"/>
        <v>0</v>
      </c>
      <c r="AE263" s="240">
        <f t="shared" si="191"/>
        <v>0</v>
      </c>
      <c r="AF263" s="240">
        <f t="shared" si="192"/>
        <v>0</v>
      </c>
      <c r="AG263" s="240">
        <f t="shared" si="193"/>
        <v>0</v>
      </c>
      <c r="AH263" s="240">
        <f t="shared" si="194"/>
        <v>0</v>
      </c>
      <c r="AI263" s="232">
        <f t="shared" si="195"/>
        <v>0</v>
      </c>
      <c r="AJ263" s="283">
        <f t="shared" si="207"/>
        <v>0</v>
      </c>
      <c r="AK263" s="269">
        <f t="shared" si="196"/>
        <v>0</v>
      </c>
      <c r="AL263" s="269">
        <f t="shared" si="197"/>
        <v>0</v>
      </c>
      <c r="AM263" s="269">
        <f t="shared" si="198"/>
        <v>0</v>
      </c>
      <c r="AN263" s="269">
        <f t="shared" si="199"/>
        <v>0</v>
      </c>
      <c r="AO263" s="269">
        <f t="shared" si="200"/>
        <v>0</v>
      </c>
      <c r="AP263" s="269">
        <f t="shared" si="201"/>
        <v>0</v>
      </c>
      <c r="AQ263" s="269">
        <f t="shared" si="202"/>
        <v>0</v>
      </c>
      <c r="AR263" s="285">
        <f t="shared" si="208"/>
        <v>0</v>
      </c>
      <c r="AS263" s="273">
        <f t="shared" si="203"/>
        <v>0</v>
      </c>
      <c r="AT263" s="108"/>
      <c r="AU263" s="108"/>
      <c r="AV263" s="108"/>
      <c r="AW263" s="108"/>
      <c r="AX263" s="108"/>
      <c r="AY263" s="108"/>
    </row>
    <row r="264" spans="2:51">
      <c r="B264" s="106"/>
      <c r="C264" s="107"/>
      <c r="D264" s="312"/>
      <c r="E264" s="242">
        <f t="shared" si="168"/>
        <v>0</v>
      </c>
      <c r="F264" s="222">
        <f t="shared" si="169"/>
        <v>0</v>
      </c>
      <c r="G264" s="222">
        <f t="shared" si="170"/>
        <v>0</v>
      </c>
      <c r="H264" s="222">
        <f t="shared" si="171"/>
        <v>0</v>
      </c>
      <c r="I264" s="222">
        <f t="shared" si="172"/>
        <v>0</v>
      </c>
      <c r="J264" s="222">
        <f t="shared" si="173"/>
        <v>0</v>
      </c>
      <c r="K264" s="222">
        <f t="shared" si="174"/>
        <v>0</v>
      </c>
      <c r="L264" s="257">
        <f t="shared" si="204"/>
        <v>0</v>
      </c>
      <c r="M264" s="212">
        <f t="shared" si="175"/>
        <v>0</v>
      </c>
      <c r="N264" s="213">
        <f t="shared" si="176"/>
        <v>0</v>
      </c>
      <c r="O264" s="213">
        <f t="shared" si="177"/>
        <v>0</v>
      </c>
      <c r="P264" s="213">
        <f t="shared" si="178"/>
        <v>0</v>
      </c>
      <c r="Q264" s="213">
        <f t="shared" si="179"/>
        <v>0</v>
      </c>
      <c r="R264" s="213">
        <f t="shared" si="180"/>
        <v>0</v>
      </c>
      <c r="S264" s="213">
        <f t="shared" si="181"/>
        <v>0</v>
      </c>
      <c r="T264" s="260">
        <f t="shared" si="205"/>
        <v>0</v>
      </c>
      <c r="U264" s="191">
        <f t="shared" si="182"/>
        <v>0</v>
      </c>
      <c r="V264" s="191">
        <f t="shared" si="183"/>
        <v>0</v>
      </c>
      <c r="W264" s="191">
        <f t="shared" si="184"/>
        <v>0</v>
      </c>
      <c r="X264" s="191">
        <f t="shared" si="185"/>
        <v>0</v>
      </c>
      <c r="Y264" s="191">
        <f t="shared" si="186"/>
        <v>0</v>
      </c>
      <c r="Z264" s="192">
        <f t="shared" si="187"/>
        <v>0</v>
      </c>
      <c r="AA264" s="191">
        <f t="shared" si="188"/>
        <v>0</v>
      </c>
      <c r="AB264" s="280">
        <f t="shared" si="206"/>
        <v>0</v>
      </c>
      <c r="AC264" s="240">
        <f t="shared" si="189"/>
        <v>0</v>
      </c>
      <c r="AD264" s="240">
        <f t="shared" si="190"/>
        <v>0</v>
      </c>
      <c r="AE264" s="240">
        <f t="shared" si="191"/>
        <v>0</v>
      </c>
      <c r="AF264" s="240">
        <f t="shared" si="192"/>
        <v>0</v>
      </c>
      <c r="AG264" s="240">
        <f t="shared" si="193"/>
        <v>0</v>
      </c>
      <c r="AH264" s="240">
        <f t="shared" si="194"/>
        <v>0</v>
      </c>
      <c r="AI264" s="232">
        <f t="shared" si="195"/>
        <v>0</v>
      </c>
      <c r="AJ264" s="283">
        <f t="shared" si="207"/>
        <v>0</v>
      </c>
      <c r="AK264" s="269">
        <f t="shared" si="196"/>
        <v>0</v>
      </c>
      <c r="AL264" s="269">
        <f t="shared" si="197"/>
        <v>0</v>
      </c>
      <c r="AM264" s="269">
        <f t="shared" si="198"/>
        <v>0</v>
      </c>
      <c r="AN264" s="269">
        <f t="shared" si="199"/>
        <v>0</v>
      </c>
      <c r="AO264" s="269">
        <f t="shared" si="200"/>
        <v>0</v>
      </c>
      <c r="AP264" s="269">
        <f t="shared" si="201"/>
        <v>0</v>
      </c>
      <c r="AQ264" s="269">
        <f t="shared" si="202"/>
        <v>0</v>
      </c>
      <c r="AR264" s="285">
        <f t="shared" si="208"/>
        <v>0</v>
      </c>
      <c r="AS264" s="273">
        <f t="shared" si="203"/>
        <v>0</v>
      </c>
      <c r="AT264" s="108"/>
      <c r="AU264" s="108"/>
      <c r="AV264" s="108"/>
      <c r="AW264" s="108"/>
      <c r="AX264" s="108"/>
      <c r="AY264" s="108"/>
    </row>
    <row r="265" spans="2:51">
      <c r="B265" s="22"/>
      <c r="C265" s="100"/>
      <c r="D265" s="309"/>
      <c r="E265" s="242">
        <f t="shared" si="168"/>
        <v>0</v>
      </c>
      <c r="F265" s="222">
        <f t="shared" si="169"/>
        <v>0</v>
      </c>
      <c r="G265" s="222">
        <f t="shared" si="170"/>
        <v>0</v>
      </c>
      <c r="H265" s="222">
        <f t="shared" si="171"/>
        <v>0</v>
      </c>
      <c r="I265" s="222">
        <f t="shared" si="172"/>
        <v>0</v>
      </c>
      <c r="J265" s="222">
        <f t="shared" si="173"/>
        <v>0</v>
      </c>
      <c r="K265" s="222">
        <f t="shared" si="174"/>
        <v>0</v>
      </c>
      <c r="L265" s="257">
        <f t="shared" si="204"/>
        <v>0</v>
      </c>
      <c r="M265" s="212">
        <f t="shared" si="175"/>
        <v>0</v>
      </c>
      <c r="N265" s="213">
        <f t="shared" si="176"/>
        <v>0</v>
      </c>
      <c r="O265" s="213">
        <f t="shared" si="177"/>
        <v>0</v>
      </c>
      <c r="P265" s="213">
        <f t="shared" si="178"/>
        <v>0</v>
      </c>
      <c r="Q265" s="213">
        <f t="shared" si="179"/>
        <v>0</v>
      </c>
      <c r="R265" s="213">
        <f t="shared" si="180"/>
        <v>0</v>
      </c>
      <c r="S265" s="213">
        <f t="shared" si="181"/>
        <v>0</v>
      </c>
      <c r="T265" s="260">
        <f t="shared" si="205"/>
        <v>0</v>
      </c>
      <c r="U265" s="191">
        <f t="shared" si="182"/>
        <v>0</v>
      </c>
      <c r="V265" s="191">
        <f t="shared" si="183"/>
        <v>0</v>
      </c>
      <c r="W265" s="191">
        <f t="shared" si="184"/>
        <v>0</v>
      </c>
      <c r="X265" s="191">
        <f t="shared" si="185"/>
        <v>0</v>
      </c>
      <c r="Y265" s="191">
        <f t="shared" si="186"/>
        <v>0</v>
      </c>
      <c r="Z265" s="192">
        <f t="shared" si="187"/>
        <v>0</v>
      </c>
      <c r="AA265" s="191">
        <f t="shared" si="188"/>
        <v>0</v>
      </c>
      <c r="AB265" s="280">
        <f t="shared" si="206"/>
        <v>0</v>
      </c>
      <c r="AC265" s="240">
        <f t="shared" si="189"/>
        <v>0</v>
      </c>
      <c r="AD265" s="240">
        <f t="shared" si="190"/>
        <v>0</v>
      </c>
      <c r="AE265" s="240">
        <f t="shared" si="191"/>
        <v>0</v>
      </c>
      <c r="AF265" s="240">
        <f t="shared" si="192"/>
        <v>0</v>
      </c>
      <c r="AG265" s="240">
        <f t="shared" si="193"/>
        <v>0</v>
      </c>
      <c r="AH265" s="240">
        <f t="shared" si="194"/>
        <v>0</v>
      </c>
      <c r="AI265" s="232">
        <f t="shared" si="195"/>
        <v>0</v>
      </c>
      <c r="AJ265" s="283">
        <f t="shared" si="207"/>
        <v>0</v>
      </c>
      <c r="AK265" s="269">
        <f t="shared" si="196"/>
        <v>0</v>
      </c>
      <c r="AL265" s="269">
        <f t="shared" si="197"/>
        <v>0</v>
      </c>
      <c r="AM265" s="269">
        <f t="shared" si="198"/>
        <v>0</v>
      </c>
      <c r="AN265" s="269">
        <f t="shared" si="199"/>
        <v>0</v>
      </c>
      <c r="AO265" s="269">
        <f t="shared" si="200"/>
        <v>0</v>
      </c>
      <c r="AP265" s="269">
        <f t="shared" si="201"/>
        <v>0</v>
      </c>
      <c r="AQ265" s="269">
        <f t="shared" si="202"/>
        <v>0</v>
      </c>
      <c r="AR265" s="285">
        <f t="shared" si="208"/>
        <v>0</v>
      </c>
      <c r="AS265" s="273">
        <f t="shared" si="203"/>
        <v>0</v>
      </c>
      <c r="AT265" s="108"/>
      <c r="AU265" s="108"/>
      <c r="AV265" s="108"/>
      <c r="AW265" s="108"/>
      <c r="AX265" s="108"/>
      <c r="AY265" s="108"/>
    </row>
    <row r="266" spans="2:51">
      <c r="B266" s="22"/>
      <c r="C266" s="100"/>
      <c r="D266" s="309"/>
      <c r="E266" s="242">
        <f t="shared" si="168"/>
        <v>0</v>
      </c>
      <c r="F266" s="222">
        <f t="shared" si="169"/>
        <v>0</v>
      </c>
      <c r="G266" s="222">
        <f t="shared" si="170"/>
        <v>0</v>
      </c>
      <c r="H266" s="222">
        <f t="shared" si="171"/>
        <v>0</v>
      </c>
      <c r="I266" s="222">
        <f t="shared" si="172"/>
        <v>0</v>
      </c>
      <c r="J266" s="222">
        <f t="shared" si="173"/>
        <v>0</v>
      </c>
      <c r="K266" s="222">
        <f t="shared" si="174"/>
        <v>0</v>
      </c>
      <c r="L266" s="257">
        <f t="shared" si="204"/>
        <v>0</v>
      </c>
      <c r="M266" s="212">
        <f t="shared" si="175"/>
        <v>0</v>
      </c>
      <c r="N266" s="213">
        <f t="shared" si="176"/>
        <v>0</v>
      </c>
      <c r="O266" s="213">
        <f t="shared" si="177"/>
        <v>0</v>
      </c>
      <c r="P266" s="213">
        <f t="shared" si="178"/>
        <v>0</v>
      </c>
      <c r="Q266" s="213">
        <f t="shared" si="179"/>
        <v>0</v>
      </c>
      <c r="R266" s="213">
        <f t="shared" si="180"/>
        <v>0</v>
      </c>
      <c r="S266" s="213">
        <f t="shared" si="181"/>
        <v>0</v>
      </c>
      <c r="T266" s="260">
        <f t="shared" si="205"/>
        <v>0</v>
      </c>
      <c r="U266" s="191">
        <f t="shared" si="182"/>
        <v>0</v>
      </c>
      <c r="V266" s="191">
        <f t="shared" si="183"/>
        <v>0</v>
      </c>
      <c r="W266" s="191">
        <f t="shared" si="184"/>
        <v>0</v>
      </c>
      <c r="X266" s="191">
        <f t="shared" si="185"/>
        <v>0</v>
      </c>
      <c r="Y266" s="191">
        <f t="shared" si="186"/>
        <v>0</v>
      </c>
      <c r="Z266" s="192">
        <f t="shared" si="187"/>
        <v>0</v>
      </c>
      <c r="AA266" s="191">
        <f t="shared" si="188"/>
        <v>0</v>
      </c>
      <c r="AB266" s="280">
        <f t="shared" si="206"/>
        <v>0</v>
      </c>
      <c r="AC266" s="240">
        <f t="shared" si="189"/>
        <v>0</v>
      </c>
      <c r="AD266" s="240">
        <f t="shared" si="190"/>
        <v>0</v>
      </c>
      <c r="AE266" s="240">
        <f t="shared" si="191"/>
        <v>0</v>
      </c>
      <c r="AF266" s="240">
        <f t="shared" si="192"/>
        <v>0</v>
      </c>
      <c r="AG266" s="240">
        <f t="shared" si="193"/>
        <v>0</v>
      </c>
      <c r="AH266" s="240">
        <f t="shared" si="194"/>
        <v>0</v>
      </c>
      <c r="AI266" s="232">
        <f t="shared" si="195"/>
        <v>0</v>
      </c>
      <c r="AJ266" s="283">
        <f t="shared" si="207"/>
        <v>0</v>
      </c>
      <c r="AK266" s="269">
        <f t="shared" si="196"/>
        <v>0</v>
      </c>
      <c r="AL266" s="269">
        <f t="shared" si="197"/>
        <v>0</v>
      </c>
      <c r="AM266" s="269">
        <f t="shared" si="198"/>
        <v>0</v>
      </c>
      <c r="AN266" s="269">
        <f t="shared" si="199"/>
        <v>0</v>
      </c>
      <c r="AO266" s="269">
        <f t="shared" si="200"/>
        <v>0</v>
      </c>
      <c r="AP266" s="269">
        <f t="shared" si="201"/>
        <v>0</v>
      </c>
      <c r="AQ266" s="269">
        <f t="shared" si="202"/>
        <v>0</v>
      </c>
      <c r="AR266" s="285">
        <f t="shared" si="208"/>
        <v>0</v>
      </c>
      <c r="AS266" s="273">
        <f t="shared" si="203"/>
        <v>0</v>
      </c>
      <c r="AT266" s="108"/>
      <c r="AU266" s="108"/>
      <c r="AV266" s="108"/>
      <c r="AW266" s="108"/>
      <c r="AX266" s="108"/>
      <c r="AY266" s="108"/>
    </row>
    <row r="267" spans="2:51">
      <c r="B267" s="22"/>
      <c r="C267" s="100"/>
      <c r="D267" s="309"/>
      <c r="E267" s="242">
        <f t="shared" ref="E267:E283" si="209">D267/(($B$1-$C$2)/100-(0.08))</f>
        <v>0</v>
      </c>
      <c r="F267" s="222">
        <f t="shared" si="169"/>
        <v>0</v>
      </c>
      <c r="G267" s="222">
        <f t="shared" si="170"/>
        <v>0</v>
      </c>
      <c r="H267" s="222">
        <f t="shared" si="171"/>
        <v>0</v>
      </c>
      <c r="I267" s="222">
        <f t="shared" si="172"/>
        <v>0</v>
      </c>
      <c r="J267" s="222">
        <f t="shared" si="173"/>
        <v>0</v>
      </c>
      <c r="K267" s="222">
        <f t="shared" si="174"/>
        <v>0</v>
      </c>
      <c r="L267" s="257">
        <f t="shared" si="204"/>
        <v>0</v>
      </c>
      <c r="M267" s="212">
        <f t="shared" si="175"/>
        <v>0</v>
      </c>
      <c r="N267" s="213">
        <f t="shared" si="176"/>
        <v>0</v>
      </c>
      <c r="O267" s="213">
        <f t="shared" si="177"/>
        <v>0</v>
      </c>
      <c r="P267" s="213">
        <f t="shared" si="178"/>
        <v>0</v>
      </c>
      <c r="Q267" s="213">
        <f t="shared" si="179"/>
        <v>0</v>
      </c>
      <c r="R267" s="213">
        <f t="shared" si="180"/>
        <v>0</v>
      </c>
      <c r="S267" s="213">
        <f t="shared" si="181"/>
        <v>0</v>
      </c>
      <c r="T267" s="260">
        <f t="shared" si="205"/>
        <v>0</v>
      </c>
      <c r="U267" s="191">
        <f t="shared" si="182"/>
        <v>0</v>
      </c>
      <c r="V267" s="191">
        <f t="shared" si="183"/>
        <v>0</v>
      </c>
      <c r="W267" s="191">
        <f t="shared" si="184"/>
        <v>0</v>
      </c>
      <c r="X267" s="191">
        <f t="shared" si="185"/>
        <v>0</v>
      </c>
      <c r="Y267" s="191">
        <f t="shared" si="186"/>
        <v>0</v>
      </c>
      <c r="Z267" s="192">
        <f t="shared" si="187"/>
        <v>0</v>
      </c>
      <c r="AA267" s="191">
        <f t="shared" si="188"/>
        <v>0</v>
      </c>
      <c r="AB267" s="280">
        <f t="shared" si="206"/>
        <v>0</v>
      </c>
      <c r="AC267" s="240">
        <f t="shared" si="189"/>
        <v>0</v>
      </c>
      <c r="AD267" s="240">
        <f t="shared" si="190"/>
        <v>0</v>
      </c>
      <c r="AE267" s="240">
        <f t="shared" si="191"/>
        <v>0</v>
      </c>
      <c r="AF267" s="240">
        <f t="shared" si="192"/>
        <v>0</v>
      </c>
      <c r="AG267" s="240">
        <f t="shared" si="193"/>
        <v>0</v>
      </c>
      <c r="AH267" s="240">
        <f t="shared" si="194"/>
        <v>0</v>
      </c>
      <c r="AI267" s="232">
        <f t="shared" si="195"/>
        <v>0</v>
      </c>
      <c r="AJ267" s="283">
        <f t="shared" si="207"/>
        <v>0</v>
      </c>
      <c r="AK267" s="269">
        <f t="shared" si="196"/>
        <v>0</v>
      </c>
      <c r="AL267" s="269">
        <f t="shared" si="197"/>
        <v>0</v>
      </c>
      <c r="AM267" s="269">
        <f t="shared" si="198"/>
        <v>0</v>
      </c>
      <c r="AN267" s="269">
        <f t="shared" si="199"/>
        <v>0</v>
      </c>
      <c r="AO267" s="269">
        <f t="shared" si="200"/>
        <v>0</v>
      </c>
      <c r="AP267" s="269">
        <f t="shared" si="201"/>
        <v>0</v>
      </c>
      <c r="AQ267" s="269">
        <f t="shared" si="202"/>
        <v>0</v>
      </c>
      <c r="AR267" s="285">
        <f t="shared" si="208"/>
        <v>0</v>
      </c>
      <c r="AS267" s="273">
        <f t="shared" si="203"/>
        <v>0</v>
      </c>
      <c r="AT267" s="108"/>
      <c r="AU267" s="108"/>
      <c r="AV267" s="108"/>
      <c r="AW267" s="108"/>
      <c r="AX267" s="108"/>
      <c r="AY267" s="108"/>
    </row>
    <row r="268" spans="2:51">
      <c r="B268" s="22"/>
      <c r="C268" s="100"/>
      <c r="D268" s="309"/>
      <c r="E268" s="242">
        <f t="shared" si="209"/>
        <v>0</v>
      </c>
      <c r="F268" s="222">
        <f t="shared" si="169"/>
        <v>0</v>
      </c>
      <c r="G268" s="222">
        <f t="shared" si="170"/>
        <v>0</v>
      </c>
      <c r="H268" s="222">
        <f t="shared" si="171"/>
        <v>0</v>
      </c>
      <c r="I268" s="222">
        <f t="shared" si="172"/>
        <v>0</v>
      </c>
      <c r="J268" s="222">
        <f t="shared" si="173"/>
        <v>0</v>
      </c>
      <c r="K268" s="222">
        <f t="shared" si="174"/>
        <v>0</v>
      </c>
      <c r="L268" s="257">
        <f t="shared" si="204"/>
        <v>0</v>
      </c>
      <c r="M268" s="212">
        <f t="shared" si="175"/>
        <v>0</v>
      </c>
      <c r="N268" s="213">
        <f t="shared" si="176"/>
        <v>0</v>
      </c>
      <c r="O268" s="213">
        <f t="shared" si="177"/>
        <v>0</v>
      </c>
      <c r="P268" s="213">
        <f t="shared" si="178"/>
        <v>0</v>
      </c>
      <c r="Q268" s="213">
        <f t="shared" si="179"/>
        <v>0</v>
      </c>
      <c r="R268" s="213">
        <f t="shared" si="180"/>
        <v>0</v>
      </c>
      <c r="S268" s="213">
        <f t="shared" si="181"/>
        <v>0</v>
      </c>
      <c r="T268" s="260">
        <f t="shared" si="205"/>
        <v>0</v>
      </c>
      <c r="U268" s="191">
        <f t="shared" si="182"/>
        <v>0</v>
      </c>
      <c r="V268" s="191">
        <f t="shared" si="183"/>
        <v>0</v>
      </c>
      <c r="W268" s="191">
        <f t="shared" si="184"/>
        <v>0</v>
      </c>
      <c r="X268" s="191">
        <f t="shared" si="185"/>
        <v>0</v>
      </c>
      <c r="Y268" s="191">
        <f t="shared" si="186"/>
        <v>0</v>
      </c>
      <c r="Z268" s="192">
        <f t="shared" si="187"/>
        <v>0</v>
      </c>
      <c r="AA268" s="191">
        <f t="shared" si="188"/>
        <v>0</v>
      </c>
      <c r="AB268" s="280">
        <f t="shared" si="206"/>
        <v>0</v>
      </c>
      <c r="AC268" s="240">
        <f t="shared" si="189"/>
        <v>0</v>
      </c>
      <c r="AD268" s="240">
        <f t="shared" si="190"/>
        <v>0</v>
      </c>
      <c r="AE268" s="240">
        <f t="shared" si="191"/>
        <v>0</v>
      </c>
      <c r="AF268" s="240">
        <f t="shared" si="192"/>
        <v>0</v>
      </c>
      <c r="AG268" s="240">
        <f t="shared" si="193"/>
        <v>0</v>
      </c>
      <c r="AH268" s="240">
        <f t="shared" si="194"/>
        <v>0</v>
      </c>
      <c r="AI268" s="232">
        <f t="shared" si="195"/>
        <v>0</v>
      </c>
      <c r="AJ268" s="283">
        <f t="shared" si="207"/>
        <v>0</v>
      </c>
      <c r="AK268" s="269">
        <f t="shared" si="196"/>
        <v>0</v>
      </c>
      <c r="AL268" s="269">
        <f t="shared" si="197"/>
        <v>0</v>
      </c>
      <c r="AM268" s="269">
        <f t="shared" si="198"/>
        <v>0</v>
      </c>
      <c r="AN268" s="269">
        <f t="shared" si="199"/>
        <v>0</v>
      </c>
      <c r="AO268" s="269">
        <f t="shared" si="200"/>
        <v>0</v>
      </c>
      <c r="AP268" s="269">
        <f t="shared" si="201"/>
        <v>0</v>
      </c>
      <c r="AQ268" s="269">
        <f t="shared" si="202"/>
        <v>0</v>
      </c>
      <c r="AR268" s="285">
        <f t="shared" si="208"/>
        <v>0</v>
      </c>
      <c r="AS268" s="273">
        <f t="shared" si="203"/>
        <v>0</v>
      </c>
      <c r="AT268" s="108"/>
      <c r="AU268" s="108"/>
      <c r="AV268" s="108"/>
      <c r="AW268" s="108"/>
      <c r="AX268" s="108"/>
      <c r="AY268" s="108"/>
    </row>
    <row r="269" spans="2:51">
      <c r="B269" s="22"/>
      <c r="C269" s="100"/>
      <c r="D269" s="309"/>
      <c r="E269" s="242">
        <f t="shared" si="209"/>
        <v>0</v>
      </c>
      <c r="F269" s="222">
        <f t="shared" si="169"/>
        <v>0</v>
      </c>
      <c r="G269" s="222">
        <f t="shared" si="170"/>
        <v>0</v>
      </c>
      <c r="H269" s="222">
        <f t="shared" si="171"/>
        <v>0</v>
      </c>
      <c r="I269" s="222">
        <f t="shared" si="172"/>
        <v>0</v>
      </c>
      <c r="J269" s="222">
        <f t="shared" si="173"/>
        <v>0</v>
      </c>
      <c r="K269" s="222">
        <f t="shared" si="174"/>
        <v>0</v>
      </c>
      <c r="L269" s="257">
        <f t="shared" si="204"/>
        <v>0</v>
      </c>
      <c r="M269" s="212">
        <f t="shared" si="175"/>
        <v>0</v>
      </c>
      <c r="N269" s="213">
        <f t="shared" si="176"/>
        <v>0</v>
      </c>
      <c r="O269" s="213">
        <f t="shared" si="177"/>
        <v>0</v>
      </c>
      <c r="P269" s="213">
        <f t="shared" si="178"/>
        <v>0</v>
      </c>
      <c r="Q269" s="213">
        <f t="shared" si="179"/>
        <v>0</v>
      </c>
      <c r="R269" s="213">
        <f t="shared" si="180"/>
        <v>0</v>
      </c>
      <c r="S269" s="213">
        <f t="shared" si="181"/>
        <v>0</v>
      </c>
      <c r="T269" s="260">
        <f t="shared" si="205"/>
        <v>0</v>
      </c>
      <c r="U269" s="191">
        <f t="shared" si="182"/>
        <v>0</v>
      </c>
      <c r="V269" s="191">
        <f t="shared" si="183"/>
        <v>0</v>
      </c>
      <c r="W269" s="191">
        <f t="shared" si="184"/>
        <v>0</v>
      </c>
      <c r="X269" s="191">
        <f t="shared" si="185"/>
        <v>0</v>
      </c>
      <c r="Y269" s="191">
        <f t="shared" si="186"/>
        <v>0</v>
      </c>
      <c r="Z269" s="192">
        <f t="shared" si="187"/>
        <v>0</v>
      </c>
      <c r="AA269" s="191">
        <f t="shared" si="188"/>
        <v>0</v>
      </c>
      <c r="AB269" s="280">
        <f t="shared" si="206"/>
        <v>0</v>
      </c>
      <c r="AC269" s="240">
        <f t="shared" si="189"/>
        <v>0</v>
      </c>
      <c r="AD269" s="240">
        <f t="shared" si="190"/>
        <v>0</v>
      </c>
      <c r="AE269" s="240">
        <f t="shared" si="191"/>
        <v>0</v>
      </c>
      <c r="AF269" s="240">
        <f t="shared" si="192"/>
        <v>0</v>
      </c>
      <c r="AG269" s="240">
        <f t="shared" si="193"/>
        <v>0</v>
      </c>
      <c r="AH269" s="240">
        <f t="shared" si="194"/>
        <v>0</v>
      </c>
      <c r="AI269" s="232">
        <f t="shared" si="195"/>
        <v>0</v>
      </c>
      <c r="AJ269" s="283">
        <f t="shared" si="207"/>
        <v>0</v>
      </c>
      <c r="AK269" s="269">
        <f t="shared" si="196"/>
        <v>0</v>
      </c>
      <c r="AL269" s="269">
        <f t="shared" si="197"/>
        <v>0</v>
      </c>
      <c r="AM269" s="269">
        <f t="shared" si="198"/>
        <v>0</v>
      </c>
      <c r="AN269" s="269">
        <f t="shared" si="199"/>
        <v>0</v>
      </c>
      <c r="AO269" s="269">
        <f t="shared" si="200"/>
        <v>0</v>
      </c>
      <c r="AP269" s="269">
        <f t="shared" si="201"/>
        <v>0</v>
      </c>
      <c r="AQ269" s="269">
        <f t="shared" si="202"/>
        <v>0</v>
      </c>
      <c r="AR269" s="285">
        <f t="shared" si="208"/>
        <v>0</v>
      </c>
      <c r="AS269" s="273">
        <f t="shared" si="203"/>
        <v>0</v>
      </c>
      <c r="AT269" s="108"/>
      <c r="AU269" s="108"/>
      <c r="AV269" s="108"/>
      <c r="AW269" s="108"/>
      <c r="AX269" s="108"/>
      <c r="AY269" s="108"/>
    </row>
    <row r="270" spans="2:51">
      <c r="B270" s="22"/>
      <c r="C270" s="100"/>
      <c r="D270" s="309"/>
      <c r="E270" s="242">
        <f t="shared" si="209"/>
        <v>0</v>
      </c>
      <c r="F270" s="222">
        <f t="shared" si="169"/>
        <v>0</v>
      </c>
      <c r="G270" s="222">
        <f t="shared" si="170"/>
        <v>0</v>
      </c>
      <c r="H270" s="222">
        <f t="shared" si="171"/>
        <v>0</v>
      </c>
      <c r="I270" s="222">
        <f t="shared" si="172"/>
        <v>0</v>
      </c>
      <c r="J270" s="222">
        <f t="shared" si="173"/>
        <v>0</v>
      </c>
      <c r="K270" s="222">
        <f t="shared" si="174"/>
        <v>0</v>
      </c>
      <c r="L270" s="257">
        <f t="shared" si="204"/>
        <v>0</v>
      </c>
      <c r="M270" s="212">
        <f t="shared" si="175"/>
        <v>0</v>
      </c>
      <c r="N270" s="213">
        <f t="shared" si="176"/>
        <v>0</v>
      </c>
      <c r="O270" s="213">
        <f t="shared" si="177"/>
        <v>0</v>
      </c>
      <c r="P270" s="213">
        <f t="shared" si="178"/>
        <v>0</v>
      </c>
      <c r="Q270" s="213">
        <f t="shared" si="179"/>
        <v>0</v>
      </c>
      <c r="R270" s="213">
        <f t="shared" si="180"/>
        <v>0</v>
      </c>
      <c r="S270" s="213">
        <f t="shared" si="181"/>
        <v>0</v>
      </c>
      <c r="T270" s="260">
        <f t="shared" si="205"/>
        <v>0</v>
      </c>
      <c r="U270" s="191">
        <f t="shared" si="182"/>
        <v>0</v>
      </c>
      <c r="V270" s="191">
        <f t="shared" si="183"/>
        <v>0</v>
      </c>
      <c r="W270" s="191">
        <f t="shared" si="184"/>
        <v>0</v>
      </c>
      <c r="X270" s="191">
        <f t="shared" si="185"/>
        <v>0</v>
      </c>
      <c r="Y270" s="191">
        <f t="shared" si="186"/>
        <v>0</v>
      </c>
      <c r="Z270" s="192">
        <f t="shared" si="187"/>
        <v>0</v>
      </c>
      <c r="AA270" s="191">
        <f t="shared" si="188"/>
        <v>0</v>
      </c>
      <c r="AB270" s="280">
        <f t="shared" si="206"/>
        <v>0</v>
      </c>
      <c r="AC270" s="240">
        <f t="shared" si="189"/>
        <v>0</v>
      </c>
      <c r="AD270" s="240">
        <f t="shared" si="190"/>
        <v>0</v>
      </c>
      <c r="AE270" s="240">
        <f t="shared" si="191"/>
        <v>0</v>
      </c>
      <c r="AF270" s="240">
        <f t="shared" si="192"/>
        <v>0</v>
      </c>
      <c r="AG270" s="240">
        <f t="shared" si="193"/>
        <v>0</v>
      </c>
      <c r="AH270" s="240">
        <f t="shared" si="194"/>
        <v>0</v>
      </c>
      <c r="AI270" s="232">
        <f t="shared" si="195"/>
        <v>0</v>
      </c>
      <c r="AJ270" s="283">
        <f t="shared" si="207"/>
        <v>0</v>
      </c>
      <c r="AK270" s="269">
        <f t="shared" si="196"/>
        <v>0</v>
      </c>
      <c r="AL270" s="269">
        <f t="shared" si="197"/>
        <v>0</v>
      </c>
      <c r="AM270" s="269">
        <f t="shared" si="198"/>
        <v>0</v>
      </c>
      <c r="AN270" s="269">
        <f t="shared" si="199"/>
        <v>0</v>
      </c>
      <c r="AO270" s="269">
        <f t="shared" si="200"/>
        <v>0</v>
      </c>
      <c r="AP270" s="269">
        <f t="shared" si="201"/>
        <v>0</v>
      </c>
      <c r="AQ270" s="269">
        <f t="shared" si="202"/>
        <v>0</v>
      </c>
      <c r="AR270" s="285">
        <f t="shared" si="208"/>
        <v>0</v>
      </c>
      <c r="AS270" s="273">
        <f t="shared" si="203"/>
        <v>0</v>
      </c>
      <c r="AT270" s="108"/>
      <c r="AU270" s="108"/>
      <c r="AV270" s="108"/>
      <c r="AW270" s="108"/>
      <c r="AX270" s="108"/>
      <c r="AY270" s="108"/>
    </row>
    <row r="271" spans="2:51">
      <c r="B271" s="22"/>
      <c r="C271" s="100"/>
      <c r="D271" s="309"/>
      <c r="E271" s="242">
        <f t="shared" si="209"/>
        <v>0</v>
      </c>
      <c r="F271" s="222">
        <f t="shared" si="169"/>
        <v>0</v>
      </c>
      <c r="G271" s="222">
        <f t="shared" si="170"/>
        <v>0</v>
      </c>
      <c r="H271" s="222">
        <f t="shared" si="171"/>
        <v>0</v>
      </c>
      <c r="I271" s="222">
        <f t="shared" si="172"/>
        <v>0</v>
      </c>
      <c r="J271" s="222">
        <f t="shared" si="173"/>
        <v>0</v>
      </c>
      <c r="K271" s="222">
        <f t="shared" si="174"/>
        <v>0</v>
      </c>
      <c r="L271" s="257">
        <f t="shared" si="204"/>
        <v>0</v>
      </c>
      <c r="M271" s="212">
        <f t="shared" si="175"/>
        <v>0</v>
      </c>
      <c r="N271" s="213">
        <f t="shared" si="176"/>
        <v>0</v>
      </c>
      <c r="O271" s="213">
        <f t="shared" si="177"/>
        <v>0</v>
      </c>
      <c r="P271" s="213">
        <f t="shared" si="178"/>
        <v>0</v>
      </c>
      <c r="Q271" s="213">
        <f t="shared" si="179"/>
        <v>0</v>
      </c>
      <c r="R271" s="213">
        <f t="shared" si="180"/>
        <v>0</v>
      </c>
      <c r="S271" s="213">
        <f t="shared" si="181"/>
        <v>0</v>
      </c>
      <c r="T271" s="260">
        <f t="shared" si="205"/>
        <v>0</v>
      </c>
      <c r="U271" s="191">
        <f t="shared" si="182"/>
        <v>0</v>
      </c>
      <c r="V271" s="191">
        <f t="shared" si="183"/>
        <v>0</v>
      </c>
      <c r="W271" s="191">
        <f t="shared" si="184"/>
        <v>0</v>
      </c>
      <c r="X271" s="191">
        <f t="shared" si="185"/>
        <v>0</v>
      </c>
      <c r="Y271" s="191">
        <f t="shared" si="186"/>
        <v>0</v>
      </c>
      <c r="Z271" s="192">
        <f t="shared" si="187"/>
        <v>0</v>
      </c>
      <c r="AA271" s="191">
        <f t="shared" si="188"/>
        <v>0</v>
      </c>
      <c r="AB271" s="280">
        <f t="shared" si="206"/>
        <v>0</v>
      </c>
      <c r="AC271" s="240">
        <f t="shared" si="189"/>
        <v>0</v>
      </c>
      <c r="AD271" s="240">
        <f t="shared" si="190"/>
        <v>0</v>
      </c>
      <c r="AE271" s="240">
        <f t="shared" si="191"/>
        <v>0</v>
      </c>
      <c r="AF271" s="240">
        <f t="shared" si="192"/>
        <v>0</v>
      </c>
      <c r="AG271" s="240">
        <f t="shared" si="193"/>
        <v>0</v>
      </c>
      <c r="AH271" s="240">
        <f t="shared" si="194"/>
        <v>0</v>
      </c>
      <c r="AI271" s="232">
        <f t="shared" si="195"/>
        <v>0</v>
      </c>
      <c r="AJ271" s="283">
        <f t="shared" si="207"/>
        <v>0</v>
      </c>
      <c r="AK271" s="269">
        <f t="shared" si="196"/>
        <v>0</v>
      </c>
      <c r="AL271" s="269">
        <f t="shared" si="197"/>
        <v>0</v>
      </c>
      <c r="AM271" s="269">
        <f t="shared" si="198"/>
        <v>0</v>
      </c>
      <c r="AN271" s="269">
        <f t="shared" si="199"/>
        <v>0</v>
      </c>
      <c r="AO271" s="269">
        <f t="shared" si="200"/>
        <v>0</v>
      </c>
      <c r="AP271" s="269">
        <f t="shared" si="201"/>
        <v>0</v>
      </c>
      <c r="AQ271" s="269">
        <f t="shared" si="202"/>
        <v>0</v>
      </c>
      <c r="AR271" s="285">
        <f t="shared" si="208"/>
        <v>0</v>
      </c>
      <c r="AS271" s="273">
        <f t="shared" si="203"/>
        <v>0</v>
      </c>
      <c r="AT271" s="108"/>
      <c r="AU271" s="108"/>
      <c r="AV271" s="108"/>
      <c r="AW271" s="108"/>
      <c r="AX271" s="108"/>
      <c r="AY271" s="108"/>
    </row>
    <row r="272" spans="2:51">
      <c r="B272" s="22"/>
      <c r="C272" s="100"/>
      <c r="D272" s="309"/>
      <c r="E272" s="242">
        <f t="shared" si="209"/>
        <v>0</v>
      </c>
      <c r="F272" s="222">
        <f t="shared" si="169"/>
        <v>0</v>
      </c>
      <c r="G272" s="222">
        <f t="shared" si="170"/>
        <v>0</v>
      </c>
      <c r="H272" s="222">
        <f t="shared" si="171"/>
        <v>0</v>
      </c>
      <c r="I272" s="222">
        <f t="shared" si="172"/>
        <v>0</v>
      </c>
      <c r="J272" s="222">
        <f t="shared" si="173"/>
        <v>0</v>
      </c>
      <c r="K272" s="222">
        <f t="shared" si="174"/>
        <v>0</v>
      </c>
      <c r="L272" s="257">
        <f t="shared" si="204"/>
        <v>0</v>
      </c>
      <c r="M272" s="212">
        <f t="shared" si="175"/>
        <v>0</v>
      </c>
      <c r="N272" s="213">
        <f t="shared" si="176"/>
        <v>0</v>
      </c>
      <c r="O272" s="213">
        <f t="shared" si="177"/>
        <v>0</v>
      </c>
      <c r="P272" s="213">
        <f t="shared" si="178"/>
        <v>0</v>
      </c>
      <c r="Q272" s="213">
        <f t="shared" si="179"/>
        <v>0</v>
      </c>
      <c r="R272" s="213">
        <f t="shared" si="180"/>
        <v>0</v>
      </c>
      <c r="S272" s="213">
        <f t="shared" si="181"/>
        <v>0</v>
      </c>
      <c r="T272" s="260">
        <f t="shared" si="205"/>
        <v>0</v>
      </c>
      <c r="U272" s="191">
        <f t="shared" si="182"/>
        <v>0</v>
      </c>
      <c r="V272" s="191">
        <f t="shared" si="183"/>
        <v>0</v>
      </c>
      <c r="W272" s="191">
        <f t="shared" si="184"/>
        <v>0</v>
      </c>
      <c r="X272" s="191">
        <f t="shared" si="185"/>
        <v>0</v>
      </c>
      <c r="Y272" s="191">
        <f t="shared" si="186"/>
        <v>0</v>
      </c>
      <c r="Z272" s="192">
        <f t="shared" si="187"/>
        <v>0</v>
      </c>
      <c r="AA272" s="191">
        <f t="shared" si="188"/>
        <v>0</v>
      </c>
      <c r="AB272" s="280">
        <f t="shared" si="206"/>
        <v>0</v>
      </c>
      <c r="AC272" s="240">
        <f t="shared" si="189"/>
        <v>0</v>
      </c>
      <c r="AD272" s="240">
        <f t="shared" si="190"/>
        <v>0</v>
      </c>
      <c r="AE272" s="240">
        <f t="shared" si="191"/>
        <v>0</v>
      </c>
      <c r="AF272" s="240">
        <f t="shared" si="192"/>
        <v>0</v>
      </c>
      <c r="AG272" s="240">
        <f t="shared" si="193"/>
        <v>0</v>
      </c>
      <c r="AH272" s="240">
        <f t="shared" si="194"/>
        <v>0</v>
      </c>
      <c r="AI272" s="232">
        <f t="shared" si="195"/>
        <v>0</v>
      </c>
      <c r="AJ272" s="283">
        <f t="shared" si="207"/>
        <v>0</v>
      </c>
      <c r="AK272" s="269">
        <f t="shared" si="196"/>
        <v>0</v>
      </c>
      <c r="AL272" s="269">
        <f t="shared" si="197"/>
        <v>0</v>
      </c>
      <c r="AM272" s="269">
        <f t="shared" si="198"/>
        <v>0</v>
      </c>
      <c r="AN272" s="269">
        <f t="shared" si="199"/>
        <v>0</v>
      </c>
      <c r="AO272" s="269">
        <f t="shared" si="200"/>
        <v>0</v>
      </c>
      <c r="AP272" s="269">
        <f t="shared" si="201"/>
        <v>0</v>
      </c>
      <c r="AQ272" s="269">
        <f t="shared" si="202"/>
        <v>0</v>
      </c>
      <c r="AR272" s="285">
        <f t="shared" si="208"/>
        <v>0</v>
      </c>
      <c r="AS272" s="273">
        <f t="shared" si="203"/>
        <v>0</v>
      </c>
      <c r="AT272" s="108"/>
      <c r="AU272" s="108"/>
      <c r="AV272" s="108"/>
      <c r="AW272" s="108"/>
      <c r="AX272" s="108"/>
      <c r="AY272" s="108"/>
    </row>
    <row r="273" spans="2:51">
      <c r="B273" s="22"/>
      <c r="C273" s="100"/>
      <c r="D273" s="309"/>
      <c r="E273" s="242">
        <f t="shared" si="209"/>
        <v>0</v>
      </c>
      <c r="F273" s="222">
        <f t="shared" si="169"/>
        <v>0</v>
      </c>
      <c r="G273" s="222">
        <f t="shared" si="170"/>
        <v>0</v>
      </c>
      <c r="H273" s="222">
        <f t="shared" si="171"/>
        <v>0</v>
      </c>
      <c r="I273" s="222">
        <f t="shared" si="172"/>
        <v>0</v>
      </c>
      <c r="J273" s="222">
        <f t="shared" si="173"/>
        <v>0</v>
      </c>
      <c r="K273" s="222">
        <f t="shared" si="174"/>
        <v>0</v>
      </c>
      <c r="L273" s="257">
        <f t="shared" si="204"/>
        <v>0</v>
      </c>
      <c r="M273" s="212">
        <f t="shared" si="175"/>
        <v>0</v>
      </c>
      <c r="N273" s="213">
        <f t="shared" si="176"/>
        <v>0</v>
      </c>
      <c r="O273" s="213">
        <f t="shared" si="177"/>
        <v>0</v>
      </c>
      <c r="P273" s="213">
        <f t="shared" si="178"/>
        <v>0</v>
      </c>
      <c r="Q273" s="213">
        <f t="shared" si="179"/>
        <v>0</v>
      </c>
      <c r="R273" s="213">
        <f t="shared" si="180"/>
        <v>0</v>
      </c>
      <c r="S273" s="213">
        <f t="shared" si="181"/>
        <v>0</v>
      </c>
      <c r="T273" s="260">
        <f t="shared" si="205"/>
        <v>0</v>
      </c>
      <c r="U273" s="191">
        <f t="shared" si="182"/>
        <v>0</v>
      </c>
      <c r="V273" s="191">
        <f t="shared" si="183"/>
        <v>0</v>
      </c>
      <c r="W273" s="191">
        <f t="shared" si="184"/>
        <v>0</v>
      </c>
      <c r="X273" s="191">
        <f t="shared" si="185"/>
        <v>0</v>
      </c>
      <c r="Y273" s="191">
        <f t="shared" si="186"/>
        <v>0</v>
      </c>
      <c r="Z273" s="192">
        <f t="shared" si="187"/>
        <v>0</v>
      </c>
      <c r="AA273" s="191">
        <f t="shared" si="188"/>
        <v>0</v>
      </c>
      <c r="AB273" s="280">
        <f t="shared" si="206"/>
        <v>0</v>
      </c>
      <c r="AC273" s="240">
        <f t="shared" si="189"/>
        <v>0</v>
      </c>
      <c r="AD273" s="240">
        <f t="shared" si="190"/>
        <v>0</v>
      </c>
      <c r="AE273" s="240">
        <f t="shared" si="191"/>
        <v>0</v>
      </c>
      <c r="AF273" s="240">
        <f t="shared" si="192"/>
        <v>0</v>
      </c>
      <c r="AG273" s="240">
        <f t="shared" si="193"/>
        <v>0</v>
      </c>
      <c r="AH273" s="240">
        <f t="shared" si="194"/>
        <v>0</v>
      </c>
      <c r="AI273" s="232">
        <f t="shared" si="195"/>
        <v>0</v>
      </c>
      <c r="AJ273" s="283">
        <f t="shared" si="207"/>
        <v>0</v>
      </c>
      <c r="AK273" s="269">
        <f t="shared" si="196"/>
        <v>0</v>
      </c>
      <c r="AL273" s="269">
        <f t="shared" si="197"/>
        <v>0</v>
      </c>
      <c r="AM273" s="269">
        <f t="shared" si="198"/>
        <v>0</v>
      </c>
      <c r="AN273" s="269">
        <f t="shared" si="199"/>
        <v>0</v>
      </c>
      <c r="AO273" s="269">
        <f t="shared" si="200"/>
        <v>0</v>
      </c>
      <c r="AP273" s="269">
        <f t="shared" si="201"/>
        <v>0</v>
      </c>
      <c r="AQ273" s="269">
        <f t="shared" si="202"/>
        <v>0</v>
      </c>
      <c r="AR273" s="285">
        <f t="shared" si="208"/>
        <v>0</v>
      </c>
      <c r="AS273" s="273">
        <f t="shared" si="203"/>
        <v>0</v>
      </c>
      <c r="AT273" s="108"/>
      <c r="AU273" s="108"/>
      <c r="AV273" s="108"/>
      <c r="AW273" s="108"/>
      <c r="AX273" s="108"/>
      <c r="AY273" s="108"/>
    </row>
    <row r="274" spans="2:51">
      <c r="B274" s="22"/>
      <c r="C274" s="100"/>
      <c r="D274" s="309"/>
      <c r="E274" s="242">
        <f t="shared" si="209"/>
        <v>0</v>
      </c>
      <c r="F274" s="222">
        <f t="shared" si="169"/>
        <v>0</v>
      </c>
      <c r="G274" s="222">
        <f t="shared" si="170"/>
        <v>0</v>
      </c>
      <c r="H274" s="222">
        <f t="shared" si="171"/>
        <v>0</v>
      </c>
      <c r="I274" s="222">
        <f t="shared" si="172"/>
        <v>0</v>
      </c>
      <c r="J274" s="222">
        <f t="shared" si="173"/>
        <v>0</v>
      </c>
      <c r="K274" s="222">
        <f t="shared" si="174"/>
        <v>0</v>
      </c>
      <c r="L274" s="257">
        <f t="shared" si="204"/>
        <v>0</v>
      </c>
      <c r="M274" s="212">
        <f t="shared" si="175"/>
        <v>0</v>
      </c>
      <c r="N274" s="213">
        <f t="shared" si="176"/>
        <v>0</v>
      </c>
      <c r="O274" s="213">
        <f t="shared" si="177"/>
        <v>0</v>
      </c>
      <c r="P274" s="213">
        <f t="shared" si="178"/>
        <v>0</v>
      </c>
      <c r="Q274" s="213">
        <f t="shared" si="179"/>
        <v>0</v>
      </c>
      <c r="R274" s="213">
        <f t="shared" si="180"/>
        <v>0</v>
      </c>
      <c r="S274" s="213">
        <f t="shared" si="181"/>
        <v>0</v>
      </c>
      <c r="T274" s="260">
        <f t="shared" si="205"/>
        <v>0</v>
      </c>
      <c r="U274" s="191">
        <f t="shared" si="182"/>
        <v>0</v>
      </c>
      <c r="V274" s="191">
        <f t="shared" si="183"/>
        <v>0</v>
      </c>
      <c r="W274" s="191">
        <f t="shared" si="184"/>
        <v>0</v>
      </c>
      <c r="X274" s="191">
        <f t="shared" si="185"/>
        <v>0</v>
      </c>
      <c r="Y274" s="191">
        <f t="shared" si="186"/>
        <v>0</v>
      </c>
      <c r="Z274" s="192">
        <f t="shared" si="187"/>
        <v>0</v>
      </c>
      <c r="AA274" s="191">
        <f t="shared" si="188"/>
        <v>0</v>
      </c>
      <c r="AB274" s="280">
        <f t="shared" si="206"/>
        <v>0</v>
      </c>
      <c r="AC274" s="240">
        <f t="shared" si="189"/>
        <v>0</v>
      </c>
      <c r="AD274" s="240">
        <f t="shared" si="190"/>
        <v>0</v>
      </c>
      <c r="AE274" s="240">
        <f t="shared" si="191"/>
        <v>0</v>
      </c>
      <c r="AF274" s="240">
        <f t="shared" si="192"/>
        <v>0</v>
      </c>
      <c r="AG274" s="240">
        <f t="shared" si="193"/>
        <v>0</v>
      </c>
      <c r="AH274" s="240">
        <f t="shared" si="194"/>
        <v>0</v>
      </c>
      <c r="AI274" s="232">
        <f t="shared" si="195"/>
        <v>0</v>
      </c>
      <c r="AJ274" s="283">
        <f t="shared" si="207"/>
        <v>0</v>
      </c>
      <c r="AK274" s="269">
        <f t="shared" si="196"/>
        <v>0</v>
      </c>
      <c r="AL274" s="269">
        <f t="shared" si="197"/>
        <v>0</v>
      </c>
      <c r="AM274" s="269">
        <f t="shared" si="198"/>
        <v>0</v>
      </c>
      <c r="AN274" s="269">
        <f t="shared" si="199"/>
        <v>0</v>
      </c>
      <c r="AO274" s="269">
        <f t="shared" si="200"/>
        <v>0</v>
      </c>
      <c r="AP274" s="269">
        <f t="shared" si="201"/>
        <v>0</v>
      </c>
      <c r="AQ274" s="269">
        <f t="shared" si="202"/>
        <v>0</v>
      </c>
      <c r="AR274" s="285">
        <f t="shared" si="208"/>
        <v>0</v>
      </c>
      <c r="AS274" s="273">
        <f t="shared" si="203"/>
        <v>0</v>
      </c>
      <c r="AT274" s="108"/>
      <c r="AU274" s="108"/>
      <c r="AV274" s="108"/>
      <c r="AW274" s="108"/>
      <c r="AX274" s="108"/>
      <c r="AY274" s="108"/>
    </row>
    <row r="275" spans="2:51">
      <c r="B275" s="22"/>
      <c r="C275" s="100"/>
      <c r="D275" s="309"/>
      <c r="E275" s="242">
        <f t="shared" si="209"/>
        <v>0</v>
      </c>
      <c r="F275" s="222">
        <f t="shared" si="169"/>
        <v>0</v>
      </c>
      <c r="G275" s="222">
        <f t="shared" si="170"/>
        <v>0</v>
      </c>
      <c r="H275" s="222">
        <f t="shared" si="171"/>
        <v>0</v>
      </c>
      <c r="I275" s="222">
        <f t="shared" si="172"/>
        <v>0</v>
      </c>
      <c r="J275" s="222">
        <f t="shared" si="173"/>
        <v>0</v>
      </c>
      <c r="K275" s="222">
        <f t="shared" si="174"/>
        <v>0</v>
      </c>
      <c r="L275" s="257">
        <f t="shared" si="204"/>
        <v>0</v>
      </c>
      <c r="M275" s="212">
        <f t="shared" si="175"/>
        <v>0</v>
      </c>
      <c r="N275" s="213">
        <f t="shared" si="176"/>
        <v>0</v>
      </c>
      <c r="O275" s="213">
        <f t="shared" si="177"/>
        <v>0</v>
      </c>
      <c r="P275" s="213">
        <f t="shared" si="178"/>
        <v>0</v>
      </c>
      <c r="Q275" s="213">
        <f t="shared" si="179"/>
        <v>0</v>
      </c>
      <c r="R275" s="213">
        <f t="shared" si="180"/>
        <v>0</v>
      </c>
      <c r="S275" s="213">
        <f t="shared" si="181"/>
        <v>0</v>
      </c>
      <c r="T275" s="260">
        <f t="shared" si="205"/>
        <v>0</v>
      </c>
      <c r="U275" s="191">
        <f t="shared" si="182"/>
        <v>0</v>
      </c>
      <c r="V275" s="191">
        <f t="shared" si="183"/>
        <v>0</v>
      </c>
      <c r="W275" s="191">
        <f t="shared" si="184"/>
        <v>0</v>
      </c>
      <c r="X275" s="191">
        <f t="shared" si="185"/>
        <v>0</v>
      </c>
      <c r="Y275" s="191">
        <f t="shared" si="186"/>
        <v>0</v>
      </c>
      <c r="Z275" s="192">
        <f t="shared" si="187"/>
        <v>0</v>
      </c>
      <c r="AA275" s="191">
        <f t="shared" si="188"/>
        <v>0</v>
      </c>
      <c r="AB275" s="280">
        <f t="shared" si="206"/>
        <v>0</v>
      </c>
      <c r="AC275" s="240">
        <f t="shared" si="189"/>
        <v>0</v>
      </c>
      <c r="AD275" s="240">
        <f t="shared" si="190"/>
        <v>0</v>
      </c>
      <c r="AE275" s="240">
        <f t="shared" si="191"/>
        <v>0</v>
      </c>
      <c r="AF275" s="240">
        <f t="shared" si="192"/>
        <v>0</v>
      </c>
      <c r="AG275" s="240">
        <f t="shared" si="193"/>
        <v>0</v>
      </c>
      <c r="AH275" s="240">
        <f t="shared" si="194"/>
        <v>0</v>
      </c>
      <c r="AI275" s="232">
        <f t="shared" si="195"/>
        <v>0</v>
      </c>
      <c r="AJ275" s="283">
        <f t="shared" si="207"/>
        <v>0</v>
      </c>
      <c r="AK275" s="269">
        <f t="shared" si="196"/>
        <v>0</v>
      </c>
      <c r="AL275" s="269">
        <f t="shared" si="197"/>
        <v>0</v>
      </c>
      <c r="AM275" s="269">
        <f t="shared" si="198"/>
        <v>0</v>
      </c>
      <c r="AN275" s="269">
        <f t="shared" si="199"/>
        <v>0</v>
      </c>
      <c r="AO275" s="269">
        <f t="shared" si="200"/>
        <v>0</v>
      </c>
      <c r="AP275" s="269">
        <f t="shared" si="201"/>
        <v>0</v>
      </c>
      <c r="AQ275" s="269">
        <f t="shared" si="202"/>
        <v>0</v>
      </c>
      <c r="AR275" s="285">
        <f t="shared" si="208"/>
        <v>0</v>
      </c>
      <c r="AS275" s="273">
        <f t="shared" si="203"/>
        <v>0</v>
      </c>
      <c r="AT275" s="108"/>
      <c r="AU275" s="108"/>
      <c r="AV275" s="108"/>
      <c r="AW275" s="108"/>
      <c r="AX275" s="108"/>
      <c r="AY275" s="108"/>
    </row>
    <row r="276" spans="2:51">
      <c r="B276" s="22"/>
      <c r="C276" s="100"/>
      <c r="D276" s="309"/>
      <c r="E276" s="242">
        <f t="shared" si="209"/>
        <v>0</v>
      </c>
      <c r="F276" s="222">
        <f t="shared" si="169"/>
        <v>0</v>
      </c>
      <c r="G276" s="222">
        <f t="shared" si="170"/>
        <v>0</v>
      </c>
      <c r="H276" s="222">
        <f t="shared" si="171"/>
        <v>0</v>
      </c>
      <c r="I276" s="222">
        <f t="shared" si="172"/>
        <v>0</v>
      </c>
      <c r="J276" s="222">
        <f t="shared" si="173"/>
        <v>0</v>
      </c>
      <c r="K276" s="222">
        <f t="shared" si="174"/>
        <v>0</v>
      </c>
      <c r="L276" s="257">
        <f t="shared" si="204"/>
        <v>0</v>
      </c>
      <c r="M276" s="212">
        <f t="shared" si="175"/>
        <v>0</v>
      </c>
      <c r="N276" s="213">
        <f t="shared" si="176"/>
        <v>0</v>
      </c>
      <c r="O276" s="213">
        <f t="shared" si="177"/>
        <v>0</v>
      </c>
      <c r="P276" s="213">
        <f t="shared" si="178"/>
        <v>0</v>
      </c>
      <c r="Q276" s="213">
        <f t="shared" si="179"/>
        <v>0</v>
      </c>
      <c r="R276" s="213">
        <f t="shared" si="180"/>
        <v>0</v>
      </c>
      <c r="S276" s="213">
        <f t="shared" si="181"/>
        <v>0</v>
      </c>
      <c r="T276" s="260">
        <f t="shared" si="205"/>
        <v>0</v>
      </c>
      <c r="U276" s="191">
        <f t="shared" si="182"/>
        <v>0</v>
      </c>
      <c r="V276" s="191">
        <f t="shared" si="183"/>
        <v>0</v>
      </c>
      <c r="W276" s="191">
        <f t="shared" si="184"/>
        <v>0</v>
      </c>
      <c r="X276" s="191">
        <f t="shared" si="185"/>
        <v>0</v>
      </c>
      <c r="Y276" s="191">
        <f t="shared" si="186"/>
        <v>0</v>
      </c>
      <c r="Z276" s="192">
        <f t="shared" si="187"/>
        <v>0</v>
      </c>
      <c r="AA276" s="191">
        <f t="shared" si="188"/>
        <v>0</v>
      </c>
      <c r="AB276" s="280">
        <f t="shared" si="206"/>
        <v>0</v>
      </c>
      <c r="AC276" s="240">
        <f t="shared" si="189"/>
        <v>0</v>
      </c>
      <c r="AD276" s="240">
        <f t="shared" si="190"/>
        <v>0</v>
      </c>
      <c r="AE276" s="240">
        <f t="shared" si="191"/>
        <v>0</v>
      </c>
      <c r="AF276" s="240">
        <f t="shared" si="192"/>
        <v>0</v>
      </c>
      <c r="AG276" s="240">
        <f t="shared" si="193"/>
        <v>0</v>
      </c>
      <c r="AH276" s="240">
        <f t="shared" si="194"/>
        <v>0</v>
      </c>
      <c r="AI276" s="232">
        <f t="shared" si="195"/>
        <v>0</v>
      </c>
      <c r="AJ276" s="283">
        <f t="shared" si="207"/>
        <v>0</v>
      </c>
      <c r="AK276" s="269">
        <f t="shared" si="196"/>
        <v>0</v>
      </c>
      <c r="AL276" s="269">
        <f t="shared" si="197"/>
        <v>0</v>
      </c>
      <c r="AM276" s="269">
        <f t="shared" si="198"/>
        <v>0</v>
      </c>
      <c r="AN276" s="269">
        <f t="shared" si="199"/>
        <v>0</v>
      </c>
      <c r="AO276" s="269">
        <f t="shared" si="200"/>
        <v>0</v>
      </c>
      <c r="AP276" s="269">
        <f t="shared" si="201"/>
        <v>0</v>
      </c>
      <c r="AQ276" s="269">
        <f t="shared" si="202"/>
        <v>0</v>
      </c>
      <c r="AR276" s="285">
        <f t="shared" si="208"/>
        <v>0</v>
      </c>
      <c r="AS276" s="273">
        <f t="shared" si="203"/>
        <v>0</v>
      </c>
      <c r="AT276" s="108"/>
      <c r="AU276" s="108"/>
      <c r="AV276" s="108"/>
      <c r="AW276" s="108"/>
      <c r="AX276" s="108"/>
      <c r="AY276" s="108"/>
    </row>
    <row r="277" spans="2:51">
      <c r="B277" s="22"/>
      <c r="C277" s="100"/>
      <c r="D277" s="309"/>
      <c r="E277" s="242">
        <f t="shared" si="209"/>
        <v>0</v>
      </c>
      <c r="F277" s="222">
        <f t="shared" si="169"/>
        <v>0</v>
      </c>
      <c r="G277" s="222">
        <f t="shared" si="170"/>
        <v>0</v>
      </c>
      <c r="H277" s="222">
        <f t="shared" si="171"/>
        <v>0</v>
      </c>
      <c r="I277" s="222">
        <f t="shared" si="172"/>
        <v>0</v>
      </c>
      <c r="J277" s="222">
        <f t="shared" si="173"/>
        <v>0</v>
      </c>
      <c r="K277" s="222">
        <f t="shared" si="174"/>
        <v>0</v>
      </c>
      <c r="L277" s="257">
        <f t="shared" si="204"/>
        <v>0</v>
      </c>
      <c r="M277" s="212">
        <f t="shared" si="175"/>
        <v>0</v>
      </c>
      <c r="N277" s="213">
        <f t="shared" si="176"/>
        <v>0</v>
      </c>
      <c r="O277" s="213">
        <f t="shared" si="177"/>
        <v>0</v>
      </c>
      <c r="P277" s="213">
        <f t="shared" si="178"/>
        <v>0</v>
      </c>
      <c r="Q277" s="213">
        <f t="shared" si="179"/>
        <v>0</v>
      </c>
      <c r="R277" s="213">
        <f t="shared" si="180"/>
        <v>0</v>
      </c>
      <c r="S277" s="213">
        <f t="shared" si="181"/>
        <v>0</v>
      </c>
      <c r="T277" s="260">
        <f t="shared" si="205"/>
        <v>0</v>
      </c>
      <c r="U277" s="191">
        <f t="shared" si="182"/>
        <v>0</v>
      </c>
      <c r="V277" s="191">
        <f t="shared" si="183"/>
        <v>0</v>
      </c>
      <c r="W277" s="191">
        <f t="shared" si="184"/>
        <v>0</v>
      </c>
      <c r="X277" s="191">
        <f t="shared" si="185"/>
        <v>0</v>
      </c>
      <c r="Y277" s="191">
        <f t="shared" si="186"/>
        <v>0</v>
      </c>
      <c r="Z277" s="192">
        <f t="shared" si="187"/>
        <v>0</v>
      </c>
      <c r="AA277" s="191">
        <f t="shared" si="188"/>
        <v>0</v>
      </c>
      <c r="AB277" s="280">
        <f t="shared" si="206"/>
        <v>0</v>
      </c>
      <c r="AC277" s="240">
        <f t="shared" si="189"/>
        <v>0</v>
      </c>
      <c r="AD277" s="240">
        <f t="shared" si="190"/>
        <v>0</v>
      </c>
      <c r="AE277" s="240">
        <f t="shared" si="191"/>
        <v>0</v>
      </c>
      <c r="AF277" s="240">
        <f t="shared" si="192"/>
        <v>0</v>
      </c>
      <c r="AG277" s="240">
        <f t="shared" si="193"/>
        <v>0</v>
      </c>
      <c r="AH277" s="240">
        <f t="shared" si="194"/>
        <v>0</v>
      </c>
      <c r="AI277" s="232">
        <f t="shared" si="195"/>
        <v>0</v>
      </c>
      <c r="AJ277" s="283">
        <f t="shared" si="207"/>
        <v>0</v>
      </c>
      <c r="AK277" s="269">
        <f t="shared" si="196"/>
        <v>0</v>
      </c>
      <c r="AL277" s="269">
        <f t="shared" si="197"/>
        <v>0</v>
      </c>
      <c r="AM277" s="269">
        <f t="shared" si="198"/>
        <v>0</v>
      </c>
      <c r="AN277" s="269">
        <f t="shared" si="199"/>
        <v>0</v>
      </c>
      <c r="AO277" s="269">
        <f t="shared" si="200"/>
        <v>0</v>
      </c>
      <c r="AP277" s="269">
        <f t="shared" si="201"/>
        <v>0</v>
      </c>
      <c r="AQ277" s="269">
        <f t="shared" si="202"/>
        <v>0</v>
      </c>
      <c r="AR277" s="285">
        <f t="shared" si="208"/>
        <v>0</v>
      </c>
      <c r="AS277" s="273">
        <f t="shared" si="203"/>
        <v>0</v>
      </c>
      <c r="AT277" s="108"/>
      <c r="AU277" s="108"/>
      <c r="AV277" s="108"/>
      <c r="AW277" s="108"/>
      <c r="AX277" s="108"/>
      <c r="AY277" s="108"/>
    </row>
    <row r="278" spans="2:51">
      <c r="B278" s="22"/>
      <c r="C278" s="100"/>
      <c r="D278" s="309"/>
      <c r="E278" s="242">
        <f t="shared" si="209"/>
        <v>0</v>
      </c>
      <c r="F278" s="222">
        <f t="shared" si="169"/>
        <v>0</v>
      </c>
      <c r="G278" s="222">
        <f t="shared" si="170"/>
        <v>0</v>
      </c>
      <c r="H278" s="222">
        <f t="shared" si="171"/>
        <v>0</v>
      </c>
      <c r="I278" s="222">
        <f t="shared" si="172"/>
        <v>0</v>
      </c>
      <c r="J278" s="222">
        <f t="shared" si="173"/>
        <v>0</v>
      </c>
      <c r="K278" s="222">
        <f t="shared" si="174"/>
        <v>0</v>
      </c>
      <c r="L278" s="257">
        <f t="shared" si="204"/>
        <v>0</v>
      </c>
      <c r="M278" s="212">
        <f t="shared" si="175"/>
        <v>0</v>
      </c>
      <c r="N278" s="213">
        <f t="shared" si="176"/>
        <v>0</v>
      </c>
      <c r="O278" s="213">
        <f t="shared" si="177"/>
        <v>0</v>
      </c>
      <c r="P278" s="213">
        <f t="shared" si="178"/>
        <v>0</v>
      </c>
      <c r="Q278" s="213">
        <f t="shared" si="179"/>
        <v>0</v>
      </c>
      <c r="R278" s="213">
        <f t="shared" si="180"/>
        <v>0</v>
      </c>
      <c r="S278" s="213">
        <f t="shared" si="181"/>
        <v>0</v>
      </c>
      <c r="T278" s="260">
        <f t="shared" si="205"/>
        <v>0</v>
      </c>
      <c r="U278" s="191">
        <f t="shared" si="182"/>
        <v>0</v>
      </c>
      <c r="V278" s="191">
        <f t="shared" si="183"/>
        <v>0</v>
      </c>
      <c r="W278" s="191">
        <f t="shared" si="184"/>
        <v>0</v>
      </c>
      <c r="X278" s="191">
        <f t="shared" si="185"/>
        <v>0</v>
      </c>
      <c r="Y278" s="191">
        <f t="shared" si="186"/>
        <v>0</v>
      </c>
      <c r="Z278" s="192">
        <f t="shared" si="187"/>
        <v>0</v>
      </c>
      <c r="AA278" s="191">
        <f t="shared" si="188"/>
        <v>0</v>
      </c>
      <c r="AB278" s="280">
        <f t="shared" si="206"/>
        <v>0</v>
      </c>
      <c r="AC278" s="240">
        <f t="shared" si="189"/>
        <v>0</v>
      </c>
      <c r="AD278" s="240">
        <f t="shared" si="190"/>
        <v>0</v>
      </c>
      <c r="AE278" s="240">
        <f t="shared" si="191"/>
        <v>0</v>
      </c>
      <c r="AF278" s="240">
        <f t="shared" si="192"/>
        <v>0</v>
      </c>
      <c r="AG278" s="240">
        <f t="shared" si="193"/>
        <v>0</v>
      </c>
      <c r="AH278" s="240">
        <f t="shared" si="194"/>
        <v>0</v>
      </c>
      <c r="AI278" s="232">
        <f t="shared" si="195"/>
        <v>0</v>
      </c>
      <c r="AJ278" s="283">
        <f t="shared" si="207"/>
        <v>0</v>
      </c>
      <c r="AK278" s="269">
        <f t="shared" si="196"/>
        <v>0</v>
      </c>
      <c r="AL278" s="269">
        <f t="shared" si="197"/>
        <v>0</v>
      </c>
      <c r="AM278" s="269">
        <f t="shared" si="198"/>
        <v>0</v>
      </c>
      <c r="AN278" s="269">
        <f t="shared" si="199"/>
        <v>0</v>
      </c>
      <c r="AO278" s="269">
        <f t="shared" si="200"/>
        <v>0</v>
      </c>
      <c r="AP278" s="269">
        <f t="shared" si="201"/>
        <v>0</v>
      </c>
      <c r="AQ278" s="269">
        <f t="shared" si="202"/>
        <v>0</v>
      </c>
      <c r="AR278" s="285">
        <f t="shared" si="208"/>
        <v>0</v>
      </c>
      <c r="AS278" s="273">
        <f t="shared" si="203"/>
        <v>0</v>
      </c>
      <c r="AT278" s="108"/>
      <c r="AU278" s="108"/>
      <c r="AV278" s="108"/>
      <c r="AW278" s="108"/>
      <c r="AX278" s="108"/>
      <c r="AY278" s="108"/>
    </row>
    <row r="279" spans="2:51">
      <c r="B279" s="22"/>
      <c r="C279" s="100"/>
      <c r="D279" s="309"/>
      <c r="E279" s="242">
        <f t="shared" si="209"/>
        <v>0</v>
      </c>
      <c r="F279" s="222">
        <f t="shared" si="169"/>
        <v>0</v>
      </c>
      <c r="G279" s="222">
        <f t="shared" si="170"/>
        <v>0</v>
      </c>
      <c r="H279" s="222">
        <f t="shared" si="171"/>
        <v>0</v>
      </c>
      <c r="I279" s="222">
        <f t="shared" si="172"/>
        <v>0</v>
      </c>
      <c r="J279" s="222">
        <f t="shared" si="173"/>
        <v>0</v>
      </c>
      <c r="K279" s="222">
        <f t="shared" si="174"/>
        <v>0</v>
      </c>
      <c r="L279" s="257">
        <f t="shared" si="204"/>
        <v>0</v>
      </c>
      <c r="M279" s="212">
        <f t="shared" si="175"/>
        <v>0</v>
      </c>
      <c r="N279" s="213">
        <f t="shared" si="176"/>
        <v>0</v>
      </c>
      <c r="O279" s="213">
        <f t="shared" si="177"/>
        <v>0</v>
      </c>
      <c r="P279" s="213">
        <f t="shared" si="178"/>
        <v>0</v>
      </c>
      <c r="Q279" s="213">
        <f t="shared" si="179"/>
        <v>0</v>
      </c>
      <c r="R279" s="213">
        <f t="shared" si="180"/>
        <v>0</v>
      </c>
      <c r="S279" s="213">
        <f t="shared" si="181"/>
        <v>0</v>
      </c>
      <c r="T279" s="260">
        <f t="shared" si="205"/>
        <v>0</v>
      </c>
      <c r="U279" s="191">
        <f t="shared" si="182"/>
        <v>0</v>
      </c>
      <c r="V279" s="191">
        <f t="shared" si="183"/>
        <v>0</v>
      </c>
      <c r="W279" s="191">
        <f t="shared" si="184"/>
        <v>0</v>
      </c>
      <c r="X279" s="191">
        <f t="shared" si="185"/>
        <v>0</v>
      </c>
      <c r="Y279" s="191">
        <f t="shared" si="186"/>
        <v>0</v>
      </c>
      <c r="Z279" s="192">
        <f t="shared" si="187"/>
        <v>0</v>
      </c>
      <c r="AA279" s="191">
        <f t="shared" si="188"/>
        <v>0</v>
      </c>
      <c r="AB279" s="280">
        <f t="shared" si="206"/>
        <v>0</v>
      </c>
      <c r="AC279" s="240">
        <f t="shared" si="189"/>
        <v>0</v>
      </c>
      <c r="AD279" s="240">
        <f t="shared" si="190"/>
        <v>0</v>
      </c>
      <c r="AE279" s="240">
        <f t="shared" si="191"/>
        <v>0</v>
      </c>
      <c r="AF279" s="240">
        <f t="shared" si="192"/>
        <v>0</v>
      </c>
      <c r="AG279" s="240">
        <f t="shared" si="193"/>
        <v>0</v>
      </c>
      <c r="AH279" s="240">
        <f t="shared" si="194"/>
        <v>0</v>
      </c>
      <c r="AI279" s="232">
        <f t="shared" si="195"/>
        <v>0</v>
      </c>
      <c r="AJ279" s="283">
        <f t="shared" si="207"/>
        <v>0</v>
      </c>
      <c r="AK279" s="269">
        <f t="shared" si="196"/>
        <v>0</v>
      </c>
      <c r="AL279" s="269">
        <f t="shared" si="197"/>
        <v>0</v>
      </c>
      <c r="AM279" s="269">
        <f t="shared" si="198"/>
        <v>0</v>
      </c>
      <c r="AN279" s="269">
        <f t="shared" si="199"/>
        <v>0</v>
      </c>
      <c r="AO279" s="269">
        <f t="shared" si="200"/>
        <v>0</v>
      </c>
      <c r="AP279" s="269">
        <f t="shared" si="201"/>
        <v>0</v>
      </c>
      <c r="AQ279" s="269">
        <f t="shared" si="202"/>
        <v>0</v>
      </c>
      <c r="AR279" s="285">
        <f t="shared" si="208"/>
        <v>0</v>
      </c>
      <c r="AS279" s="273">
        <f t="shared" si="203"/>
        <v>0</v>
      </c>
      <c r="AT279" s="108"/>
      <c r="AU279" s="108"/>
      <c r="AV279" s="108"/>
      <c r="AW279" s="108"/>
      <c r="AX279" s="108"/>
      <c r="AY279" s="108"/>
    </row>
    <row r="280" spans="2:51">
      <c r="B280" s="22"/>
      <c r="C280" s="100"/>
      <c r="D280" s="309"/>
      <c r="E280" s="242">
        <f t="shared" si="209"/>
        <v>0</v>
      </c>
      <c r="F280" s="222">
        <f t="shared" si="169"/>
        <v>0</v>
      </c>
      <c r="G280" s="222">
        <f t="shared" si="170"/>
        <v>0</v>
      </c>
      <c r="H280" s="222">
        <f t="shared" si="171"/>
        <v>0</v>
      </c>
      <c r="I280" s="222">
        <f t="shared" si="172"/>
        <v>0</v>
      </c>
      <c r="J280" s="222">
        <f t="shared" si="173"/>
        <v>0</v>
      </c>
      <c r="K280" s="222">
        <f t="shared" si="174"/>
        <v>0</v>
      </c>
      <c r="L280" s="257">
        <f t="shared" si="204"/>
        <v>0</v>
      </c>
      <c r="M280" s="212">
        <f t="shared" si="175"/>
        <v>0</v>
      </c>
      <c r="N280" s="213">
        <f t="shared" si="176"/>
        <v>0</v>
      </c>
      <c r="O280" s="213">
        <f t="shared" si="177"/>
        <v>0</v>
      </c>
      <c r="P280" s="213">
        <f t="shared" si="178"/>
        <v>0</v>
      </c>
      <c r="Q280" s="213">
        <f t="shared" si="179"/>
        <v>0</v>
      </c>
      <c r="R280" s="213">
        <f t="shared" si="180"/>
        <v>0</v>
      </c>
      <c r="S280" s="213">
        <f t="shared" si="181"/>
        <v>0</v>
      </c>
      <c r="T280" s="260">
        <f t="shared" si="205"/>
        <v>0</v>
      </c>
      <c r="U280" s="191">
        <f t="shared" si="182"/>
        <v>0</v>
      </c>
      <c r="V280" s="191">
        <f t="shared" si="183"/>
        <v>0</v>
      </c>
      <c r="W280" s="191">
        <f t="shared" si="184"/>
        <v>0</v>
      </c>
      <c r="X280" s="191">
        <f t="shared" si="185"/>
        <v>0</v>
      </c>
      <c r="Y280" s="191">
        <f t="shared" si="186"/>
        <v>0</v>
      </c>
      <c r="Z280" s="192">
        <f t="shared" si="187"/>
        <v>0</v>
      </c>
      <c r="AA280" s="191">
        <f t="shared" si="188"/>
        <v>0</v>
      </c>
      <c r="AB280" s="280">
        <f t="shared" si="206"/>
        <v>0</v>
      </c>
      <c r="AC280" s="240">
        <f t="shared" si="189"/>
        <v>0</v>
      </c>
      <c r="AD280" s="240">
        <f t="shared" si="190"/>
        <v>0</v>
      </c>
      <c r="AE280" s="240">
        <f t="shared" si="191"/>
        <v>0</v>
      </c>
      <c r="AF280" s="240">
        <f t="shared" si="192"/>
        <v>0</v>
      </c>
      <c r="AG280" s="240">
        <f t="shared" si="193"/>
        <v>0</v>
      </c>
      <c r="AH280" s="240">
        <f t="shared" si="194"/>
        <v>0</v>
      </c>
      <c r="AI280" s="232">
        <f t="shared" si="195"/>
        <v>0</v>
      </c>
      <c r="AJ280" s="283">
        <f t="shared" si="207"/>
        <v>0</v>
      </c>
      <c r="AK280" s="269">
        <f t="shared" si="196"/>
        <v>0</v>
      </c>
      <c r="AL280" s="269">
        <f t="shared" si="197"/>
        <v>0</v>
      </c>
      <c r="AM280" s="269">
        <f t="shared" si="198"/>
        <v>0</v>
      </c>
      <c r="AN280" s="269">
        <f t="shared" si="199"/>
        <v>0</v>
      </c>
      <c r="AO280" s="269">
        <f t="shared" si="200"/>
        <v>0</v>
      </c>
      <c r="AP280" s="269">
        <f t="shared" si="201"/>
        <v>0</v>
      </c>
      <c r="AQ280" s="269">
        <f t="shared" si="202"/>
        <v>0</v>
      </c>
      <c r="AR280" s="285">
        <f t="shared" si="208"/>
        <v>0</v>
      </c>
      <c r="AS280" s="273">
        <f t="shared" si="203"/>
        <v>0</v>
      </c>
      <c r="AT280" s="108"/>
      <c r="AU280" s="108"/>
      <c r="AV280" s="108"/>
      <c r="AW280" s="108"/>
      <c r="AX280" s="108"/>
      <c r="AY280" s="108"/>
    </row>
    <row r="281" spans="2:51">
      <c r="B281" s="22"/>
      <c r="C281" s="100"/>
      <c r="D281" s="309"/>
      <c r="E281" s="242">
        <f t="shared" si="209"/>
        <v>0</v>
      </c>
      <c r="F281" s="222">
        <f t="shared" si="169"/>
        <v>0</v>
      </c>
      <c r="G281" s="222">
        <f t="shared" si="170"/>
        <v>0</v>
      </c>
      <c r="H281" s="222">
        <f t="shared" si="171"/>
        <v>0</v>
      </c>
      <c r="I281" s="222">
        <f t="shared" si="172"/>
        <v>0</v>
      </c>
      <c r="J281" s="222">
        <f t="shared" si="173"/>
        <v>0</v>
      </c>
      <c r="K281" s="222">
        <f t="shared" si="174"/>
        <v>0</v>
      </c>
      <c r="L281" s="257">
        <f t="shared" si="204"/>
        <v>0</v>
      </c>
      <c r="M281" s="212">
        <f t="shared" si="175"/>
        <v>0</v>
      </c>
      <c r="N281" s="213">
        <f t="shared" si="176"/>
        <v>0</v>
      </c>
      <c r="O281" s="213">
        <f t="shared" si="177"/>
        <v>0</v>
      </c>
      <c r="P281" s="213">
        <f t="shared" si="178"/>
        <v>0</v>
      </c>
      <c r="Q281" s="213">
        <f t="shared" si="179"/>
        <v>0</v>
      </c>
      <c r="R281" s="213">
        <f t="shared" si="180"/>
        <v>0</v>
      </c>
      <c r="S281" s="213">
        <f t="shared" si="181"/>
        <v>0</v>
      </c>
      <c r="T281" s="260">
        <f t="shared" si="205"/>
        <v>0</v>
      </c>
      <c r="U281" s="191">
        <f t="shared" si="182"/>
        <v>0</v>
      </c>
      <c r="V281" s="191">
        <f t="shared" si="183"/>
        <v>0</v>
      </c>
      <c r="W281" s="191">
        <f t="shared" si="184"/>
        <v>0</v>
      </c>
      <c r="X281" s="191">
        <f t="shared" si="185"/>
        <v>0</v>
      </c>
      <c r="Y281" s="191">
        <f t="shared" si="186"/>
        <v>0</v>
      </c>
      <c r="Z281" s="192">
        <f t="shared" si="187"/>
        <v>0</v>
      </c>
      <c r="AA281" s="191">
        <f t="shared" si="188"/>
        <v>0</v>
      </c>
      <c r="AB281" s="280">
        <f t="shared" si="206"/>
        <v>0</v>
      </c>
      <c r="AC281" s="240">
        <f t="shared" si="189"/>
        <v>0</v>
      </c>
      <c r="AD281" s="240">
        <f t="shared" si="190"/>
        <v>0</v>
      </c>
      <c r="AE281" s="240">
        <f t="shared" si="191"/>
        <v>0</v>
      </c>
      <c r="AF281" s="240">
        <f t="shared" si="192"/>
        <v>0</v>
      </c>
      <c r="AG281" s="240">
        <f t="shared" si="193"/>
        <v>0</v>
      </c>
      <c r="AH281" s="240">
        <f t="shared" si="194"/>
        <v>0</v>
      </c>
      <c r="AI281" s="232">
        <f t="shared" si="195"/>
        <v>0</v>
      </c>
      <c r="AJ281" s="283">
        <f t="shared" si="207"/>
        <v>0</v>
      </c>
      <c r="AK281" s="269">
        <f t="shared" si="196"/>
        <v>0</v>
      </c>
      <c r="AL281" s="269">
        <f t="shared" si="197"/>
        <v>0</v>
      </c>
      <c r="AM281" s="269">
        <f t="shared" si="198"/>
        <v>0</v>
      </c>
      <c r="AN281" s="269">
        <f t="shared" si="199"/>
        <v>0</v>
      </c>
      <c r="AO281" s="269">
        <f t="shared" si="200"/>
        <v>0</v>
      </c>
      <c r="AP281" s="269">
        <f t="shared" si="201"/>
        <v>0</v>
      </c>
      <c r="AQ281" s="269">
        <f t="shared" si="202"/>
        <v>0</v>
      </c>
      <c r="AR281" s="285">
        <f t="shared" si="208"/>
        <v>0</v>
      </c>
      <c r="AS281" s="273">
        <f t="shared" si="203"/>
        <v>0</v>
      </c>
      <c r="AT281" s="108"/>
      <c r="AU281" s="108"/>
      <c r="AV281" s="108"/>
      <c r="AW281" s="108"/>
      <c r="AX281" s="108"/>
      <c r="AY281" s="108"/>
    </row>
    <row r="282" spans="2:51">
      <c r="B282" s="22"/>
      <c r="C282" s="100"/>
      <c r="D282" s="309"/>
      <c r="E282" s="242">
        <f t="shared" si="209"/>
        <v>0</v>
      </c>
      <c r="F282" s="222">
        <f t="shared" si="169"/>
        <v>0</v>
      </c>
      <c r="G282" s="222">
        <f t="shared" si="170"/>
        <v>0</v>
      </c>
      <c r="H282" s="222">
        <f t="shared" si="171"/>
        <v>0</v>
      </c>
      <c r="I282" s="222">
        <f t="shared" si="172"/>
        <v>0</v>
      </c>
      <c r="J282" s="222">
        <f t="shared" si="173"/>
        <v>0</v>
      </c>
      <c r="K282" s="222">
        <f t="shared" si="174"/>
        <v>0</v>
      </c>
      <c r="L282" s="257">
        <f t="shared" si="204"/>
        <v>0</v>
      </c>
      <c r="M282" s="212">
        <f t="shared" si="175"/>
        <v>0</v>
      </c>
      <c r="N282" s="213">
        <f t="shared" si="176"/>
        <v>0</v>
      </c>
      <c r="O282" s="213">
        <f t="shared" si="177"/>
        <v>0</v>
      </c>
      <c r="P282" s="213">
        <f t="shared" si="178"/>
        <v>0</v>
      </c>
      <c r="Q282" s="213">
        <f t="shared" si="179"/>
        <v>0</v>
      </c>
      <c r="R282" s="213">
        <f t="shared" si="180"/>
        <v>0</v>
      </c>
      <c r="S282" s="213">
        <f t="shared" si="181"/>
        <v>0</v>
      </c>
      <c r="T282" s="260">
        <f t="shared" si="205"/>
        <v>0</v>
      </c>
      <c r="U282" s="191">
        <f t="shared" si="182"/>
        <v>0</v>
      </c>
      <c r="V282" s="191">
        <f t="shared" si="183"/>
        <v>0</v>
      </c>
      <c r="W282" s="191">
        <f t="shared" si="184"/>
        <v>0</v>
      </c>
      <c r="X282" s="191">
        <f t="shared" si="185"/>
        <v>0</v>
      </c>
      <c r="Y282" s="191">
        <f t="shared" si="186"/>
        <v>0</v>
      </c>
      <c r="Z282" s="192">
        <f t="shared" si="187"/>
        <v>0</v>
      </c>
      <c r="AA282" s="191">
        <f t="shared" si="188"/>
        <v>0</v>
      </c>
      <c r="AB282" s="280">
        <f t="shared" si="206"/>
        <v>0</v>
      </c>
      <c r="AC282" s="240">
        <f t="shared" si="189"/>
        <v>0</v>
      </c>
      <c r="AD282" s="240">
        <f t="shared" si="190"/>
        <v>0</v>
      </c>
      <c r="AE282" s="240">
        <f t="shared" si="191"/>
        <v>0</v>
      </c>
      <c r="AF282" s="240">
        <f t="shared" si="192"/>
        <v>0</v>
      </c>
      <c r="AG282" s="240">
        <f t="shared" si="193"/>
        <v>0</v>
      </c>
      <c r="AH282" s="240">
        <f t="shared" si="194"/>
        <v>0</v>
      </c>
      <c r="AI282" s="232">
        <f t="shared" si="195"/>
        <v>0</v>
      </c>
      <c r="AJ282" s="283">
        <f t="shared" si="207"/>
        <v>0</v>
      </c>
      <c r="AK282" s="269">
        <f t="shared" si="196"/>
        <v>0</v>
      </c>
      <c r="AL282" s="269">
        <f t="shared" si="197"/>
        <v>0</v>
      </c>
      <c r="AM282" s="269">
        <f t="shared" si="198"/>
        <v>0</v>
      </c>
      <c r="AN282" s="269">
        <f t="shared" si="199"/>
        <v>0</v>
      </c>
      <c r="AO282" s="269">
        <f t="shared" si="200"/>
        <v>0</v>
      </c>
      <c r="AP282" s="269">
        <f t="shared" si="201"/>
        <v>0</v>
      </c>
      <c r="AQ282" s="269">
        <f t="shared" si="202"/>
        <v>0</v>
      </c>
      <c r="AR282" s="285">
        <f t="shared" si="208"/>
        <v>0</v>
      </c>
      <c r="AS282" s="273">
        <f t="shared" si="203"/>
        <v>0</v>
      </c>
      <c r="AT282" s="108"/>
      <c r="AU282" s="108"/>
      <c r="AV282" s="108"/>
      <c r="AW282" s="108"/>
      <c r="AX282" s="108"/>
      <c r="AY282" s="108"/>
    </row>
    <row r="283" spans="2:51">
      <c r="B283" s="22"/>
      <c r="C283" s="100"/>
      <c r="D283" s="309"/>
      <c r="E283" s="242">
        <f t="shared" si="209"/>
        <v>0</v>
      </c>
      <c r="F283" s="222">
        <f t="shared" si="169"/>
        <v>0</v>
      </c>
      <c r="G283" s="222">
        <f t="shared" si="170"/>
        <v>0</v>
      </c>
      <c r="H283" s="222">
        <f t="shared" si="171"/>
        <v>0</v>
      </c>
      <c r="I283" s="222">
        <f t="shared" si="172"/>
        <v>0</v>
      </c>
      <c r="J283" s="222">
        <f t="shared" si="173"/>
        <v>0</v>
      </c>
      <c r="K283" s="222">
        <f t="shared" si="174"/>
        <v>0</v>
      </c>
      <c r="L283" s="257">
        <f t="shared" si="204"/>
        <v>0</v>
      </c>
      <c r="M283" s="212">
        <f t="shared" si="175"/>
        <v>0</v>
      </c>
      <c r="N283" s="213">
        <f t="shared" si="176"/>
        <v>0</v>
      </c>
      <c r="O283" s="213">
        <f t="shared" si="177"/>
        <v>0</v>
      </c>
      <c r="P283" s="213">
        <f t="shared" si="178"/>
        <v>0</v>
      </c>
      <c r="Q283" s="213">
        <f t="shared" si="179"/>
        <v>0</v>
      </c>
      <c r="R283" s="213">
        <f t="shared" si="180"/>
        <v>0</v>
      </c>
      <c r="S283" s="213">
        <f t="shared" si="181"/>
        <v>0</v>
      </c>
      <c r="T283" s="260">
        <f t="shared" si="205"/>
        <v>0</v>
      </c>
      <c r="U283" s="191">
        <f t="shared" si="182"/>
        <v>0</v>
      </c>
      <c r="V283" s="191">
        <f t="shared" si="183"/>
        <v>0</v>
      </c>
      <c r="W283" s="191">
        <f t="shared" si="184"/>
        <v>0</v>
      </c>
      <c r="X283" s="191">
        <f t="shared" si="185"/>
        <v>0</v>
      </c>
      <c r="Y283" s="191">
        <f t="shared" si="186"/>
        <v>0</v>
      </c>
      <c r="Z283" s="192">
        <f t="shared" si="187"/>
        <v>0</v>
      </c>
      <c r="AA283" s="191">
        <f t="shared" si="188"/>
        <v>0</v>
      </c>
      <c r="AB283" s="280">
        <f t="shared" si="206"/>
        <v>0</v>
      </c>
      <c r="AC283" s="240">
        <f t="shared" si="189"/>
        <v>0</v>
      </c>
      <c r="AD283" s="240">
        <f t="shared" si="190"/>
        <v>0</v>
      </c>
      <c r="AE283" s="240">
        <f t="shared" si="191"/>
        <v>0</v>
      </c>
      <c r="AF283" s="240">
        <f t="shared" si="192"/>
        <v>0</v>
      </c>
      <c r="AG283" s="240">
        <f t="shared" si="193"/>
        <v>0</v>
      </c>
      <c r="AH283" s="240">
        <f t="shared" si="194"/>
        <v>0</v>
      </c>
      <c r="AI283" s="232">
        <f t="shared" si="195"/>
        <v>0</v>
      </c>
      <c r="AJ283" s="283">
        <f t="shared" si="207"/>
        <v>0</v>
      </c>
      <c r="AK283" s="269">
        <f t="shared" si="196"/>
        <v>0</v>
      </c>
      <c r="AL283" s="269">
        <f t="shared" si="197"/>
        <v>0</v>
      </c>
      <c r="AM283" s="269">
        <f t="shared" si="198"/>
        <v>0</v>
      </c>
      <c r="AN283" s="269">
        <f t="shared" si="199"/>
        <v>0</v>
      </c>
      <c r="AO283" s="269">
        <f t="shared" si="200"/>
        <v>0</v>
      </c>
      <c r="AP283" s="269">
        <f t="shared" si="201"/>
        <v>0</v>
      </c>
      <c r="AQ283" s="269">
        <f t="shared" si="202"/>
        <v>0</v>
      </c>
      <c r="AR283" s="285">
        <f t="shared" si="208"/>
        <v>0</v>
      </c>
      <c r="AS283" s="273">
        <f t="shared" si="203"/>
        <v>0</v>
      </c>
      <c r="AT283" s="108"/>
      <c r="AU283" s="108"/>
      <c r="AV283" s="108"/>
      <c r="AW283" s="108"/>
      <c r="AX283" s="108"/>
      <c r="AY283" s="108"/>
    </row>
    <row r="284" spans="2:51">
      <c r="B284" s="22"/>
      <c r="C284" s="100"/>
      <c r="D284" s="309"/>
      <c r="E284" s="242">
        <f t="shared" ref="E284:E347" si="210">D284/(($B$1-$C$2)/100-(0.08))</f>
        <v>0</v>
      </c>
      <c r="F284" s="222">
        <f t="shared" si="169"/>
        <v>0</v>
      </c>
      <c r="G284" s="222">
        <f t="shared" si="170"/>
        <v>0</v>
      </c>
      <c r="H284" s="222">
        <f t="shared" si="171"/>
        <v>0</v>
      </c>
      <c r="I284" s="222">
        <f t="shared" si="172"/>
        <v>0</v>
      </c>
      <c r="J284" s="222">
        <f t="shared" si="173"/>
        <v>0</v>
      </c>
      <c r="K284" s="222">
        <f t="shared" si="174"/>
        <v>0</v>
      </c>
      <c r="L284" s="257">
        <f t="shared" si="204"/>
        <v>0</v>
      </c>
      <c r="M284" s="212">
        <f t="shared" si="175"/>
        <v>0</v>
      </c>
      <c r="N284" s="213">
        <f t="shared" si="176"/>
        <v>0</v>
      </c>
      <c r="O284" s="213">
        <f t="shared" si="177"/>
        <v>0</v>
      </c>
      <c r="P284" s="213">
        <f t="shared" si="178"/>
        <v>0</v>
      </c>
      <c r="Q284" s="213">
        <f t="shared" si="179"/>
        <v>0</v>
      </c>
      <c r="R284" s="213">
        <f t="shared" si="180"/>
        <v>0</v>
      </c>
      <c r="S284" s="213">
        <f t="shared" si="181"/>
        <v>0</v>
      </c>
      <c r="T284" s="260">
        <f t="shared" si="205"/>
        <v>0</v>
      </c>
      <c r="U284" s="191">
        <f t="shared" si="182"/>
        <v>0</v>
      </c>
      <c r="V284" s="191">
        <f t="shared" si="183"/>
        <v>0</v>
      </c>
      <c r="W284" s="191">
        <f t="shared" si="184"/>
        <v>0</v>
      </c>
      <c r="X284" s="191">
        <f t="shared" si="185"/>
        <v>0</v>
      </c>
      <c r="Y284" s="191">
        <f t="shared" si="186"/>
        <v>0</v>
      </c>
      <c r="Z284" s="192">
        <f t="shared" si="187"/>
        <v>0</v>
      </c>
      <c r="AA284" s="191">
        <f t="shared" si="188"/>
        <v>0</v>
      </c>
      <c r="AB284" s="280">
        <f t="shared" si="206"/>
        <v>0</v>
      </c>
      <c r="AC284" s="240">
        <f t="shared" si="189"/>
        <v>0</v>
      </c>
      <c r="AD284" s="240">
        <f t="shared" si="190"/>
        <v>0</v>
      </c>
      <c r="AE284" s="240">
        <f t="shared" si="191"/>
        <v>0</v>
      </c>
      <c r="AF284" s="240">
        <f t="shared" si="192"/>
        <v>0</v>
      </c>
      <c r="AG284" s="240">
        <f t="shared" si="193"/>
        <v>0</v>
      </c>
      <c r="AH284" s="240">
        <f t="shared" si="194"/>
        <v>0</v>
      </c>
      <c r="AI284" s="232">
        <f t="shared" si="195"/>
        <v>0</v>
      </c>
      <c r="AJ284" s="283">
        <f t="shared" si="207"/>
        <v>0</v>
      </c>
      <c r="AK284" s="269">
        <f t="shared" si="196"/>
        <v>0</v>
      </c>
      <c r="AL284" s="269">
        <f t="shared" si="197"/>
        <v>0</v>
      </c>
      <c r="AM284" s="269">
        <f t="shared" si="198"/>
        <v>0</v>
      </c>
      <c r="AN284" s="269">
        <f t="shared" si="199"/>
        <v>0</v>
      </c>
      <c r="AO284" s="269">
        <f t="shared" si="200"/>
        <v>0</v>
      </c>
      <c r="AP284" s="269">
        <f t="shared" si="201"/>
        <v>0</v>
      </c>
      <c r="AQ284" s="269">
        <f t="shared" si="202"/>
        <v>0</v>
      </c>
      <c r="AR284" s="285">
        <f t="shared" si="208"/>
        <v>0</v>
      </c>
      <c r="AS284" s="273">
        <f t="shared" si="203"/>
        <v>0</v>
      </c>
      <c r="AT284" s="108"/>
      <c r="AU284" s="108"/>
      <c r="AV284" s="108"/>
      <c r="AW284" s="108"/>
      <c r="AX284" s="108"/>
      <c r="AY284" s="108"/>
    </row>
    <row r="285" spans="2:51">
      <c r="B285" s="22"/>
      <c r="C285" s="100"/>
      <c r="D285" s="309"/>
      <c r="E285" s="242">
        <f t="shared" si="210"/>
        <v>0</v>
      </c>
      <c r="F285" s="222">
        <f t="shared" si="169"/>
        <v>0</v>
      </c>
      <c r="G285" s="222">
        <f t="shared" si="170"/>
        <v>0</v>
      </c>
      <c r="H285" s="222">
        <f t="shared" si="171"/>
        <v>0</v>
      </c>
      <c r="I285" s="222">
        <f t="shared" si="172"/>
        <v>0</v>
      </c>
      <c r="J285" s="222">
        <f t="shared" si="173"/>
        <v>0</v>
      </c>
      <c r="K285" s="222">
        <f t="shared" si="174"/>
        <v>0</v>
      </c>
      <c r="L285" s="257">
        <f t="shared" si="204"/>
        <v>0</v>
      </c>
      <c r="M285" s="212">
        <f t="shared" si="175"/>
        <v>0</v>
      </c>
      <c r="N285" s="213">
        <f t="shared" si="176"/>
        <v>0</v>
      </c>
      <c r="O285" s="213">
        <f t="shared" si="177"/>
        <v>0</v>
      </c>
      <c r="P285" s="213">
        <f t="shared" si="178"/>
        <v>0</v>
      </c>
      <c r="Q285" s="213">
        <f t="shared" si="179"/>
        <v>0</v>
      </c>
      <c r="R285" s="213">
        <f t="shared" si="180"/>
        <v>0</v>
      </c>
      <c r="S285" s="213">
        <f t="shared" si="181"/>
        <v>0</v>
      </c>
      <c r="T285" s="260">
        <f t="shared" si="205"/>
        <v>0</v>
      </c>
      <c r="U285" s="191">
        <f t="shared" si="182"/>
        <v>0</v>
      </c>
      <c r="V285" s="191">
        <f t="shared" si="183"/>
        <v>0</v>
      </c>
      <c r="W285" s="191">
        <f t="shared" si="184"/>
        <v>0</v>
      </c>
      <c r="X285" s="191">
        <f t="shared" si="185"/>
        <v>0</v>
      </c>
      <c r="Y285" s="191">
        <f t="shared" si="186"/>
        <v>0</v>
      </c>
      <c r="Z285" s="192">
        <f t="shared" si="187"/>
        <v>0</v>
      </c>
      <c r="AA285" s="191">
        <f t="shared" si="188"/>
        <v>0</v>
      </c>
      <c r="AB285" s="280">
        <f t="shared" si="206"/>
        <v>0</v>
      </c>
      <c r="AC285" s="240">
        <f t="shared" si="189"/>
        <v>0</v>
      </c>
      <c r="AD285" s="240">
        <f t="shared" si="190"/>
        <v>0</v>
      </c>
      <c r="AE285" s="240">
        <f t="shared" si="191"/>
        <v>0</v>
      </c>
      <c r="AF285" s="240">
        <f t="shared" si="192"/>
        <v>0</v>
      </c>
      <c r="AG285" s="240">
        <f t="shared" si="193"/>
        <v>0</v>
      </c>
      <c r="AH285" s="240">
        <f t="shared" si="194"/>
        <v>0</v>
      </c>
      <c r="AI285" s="232">
        <f t="shared" si="195"/>
        <v>0</v>
      </c>
      <c r="AJ285" s="283">
        <f t="shared" si="207"/>
        <v>0</v>
      </c>
      <c r="AK285" s="269">
        <f t="shared" si="196"/>
        <v>0</v>
      </c>
      <c r="AL285" s="269">
        <f t="shared" si="197"/>
        <v>0</v>
      </c>
      <c r="AM285" s="269">
        <f t="shared" si="198"/>
        <v>0</v>
      </c>
      <c r="AN285" s="269">
        <f t="shared" si="199"/>
        <v>0</v>
      </c>
      <c r="AO285" s="269">
        <f t="shared" si="200"/>
        <v>0</v>
      </c>
      <c r="AP285" s="269">
        <f t="shared" si="201"/>
        <v>0</v>
      </c>
      <c r="AQ285" s="269">
        <f t="shared" si="202"/>
        <v>0</v>
      </c>
      <c r="AR285" s="285">
        <f t="shared" si="208"/>
        <v>0</v>
      </c>
      <c r="AS285" s="273">
        <f t="shared" si="203"/>
        <v>0</v>
      </c>
      <c r="AT285" s="108"/>
      <c r="AU285" s="108"/>
      <c r="AV285" s="108"/>
      <c r="AW285" s="108"/>
      <c r="AX285" s="108"/>
      <c r="AY285" s="108"/>
    </row>
    <row r="286" spans="2:51">
      <c r="B286" s="22"/>
      <c r="C286" s="100"/>
      <c r="D286" s="309"/>
      <c r="E286" s="242">
        <f t="shared" si="210"/>
        <v>0</v>
      </c>
      <c r="F286" s="222">
        <f t="shared" si="169"/>
        <v>0</v>
      </c>
      <c r="G286" s="222">
        <f t="shared" si="170"/>
        <v>0</v>
      </c>
      <c r="H286" s="222">
        <f t="shared" si="171"/>
        <v>0</v>
      </c>
      <c r="I286" s="222">
        <f t="shared" si="172"/>
        <v>0</v>
      </c>
      <c r="J286" s="222">
        <f t="shared" si="173"/>
        <v>0</v>
      </c>
      <c r="K286" s="222">
        <f t="shared" si="174"/>
        <v>0</v>
      </c>
      <c r="L286" s="257">
        <f t="shared" si="204"/>
        <v>0</v>
      </c>
      <c r="M286" s="212">
        <f t="shared" si="175"/>
        <v>0</v>
      </c>
      <c r="N286" s="213">
        <f t="shared" si="176"/>
        <v>0</v>
      </c>
      <c r="O286" s="213">
        <f t="shared" si="177"/>
        <v>0</v>
      </c>
      <c r="P286" s="213">
        <f t="shared" si="178"/>
        <v>0</v>
      </c>
      <c r="Q286" s="213">
        <f t="shared" si="179"/>
        <v>0</v>
      </c>
      <c r="R286" s="213">
        <f t="shared" si="180"/>
        <v>0</v>
      </c>
      <c r="S286" s="213">
        <f t="shared" si="181"/>
        <v>0</v>
      </c>
      <c r="T286" s="260">
        <f t="shared" si="205"/>
        <v>0</v>
      </c>
      <c r="U286" s="191">
        <f t="shared" si="182"/>
        <v>0</v>
      </c>
      <c r="V286" s="191">
        <f t="shared" si="183"/>
        <v>0</v>
      </c>
      <c r="W286" s="191">
        <f t="shared" si="184"/>
        <v>0</v>
      </c>
      <c r="X286" s="191">
        <f t="shared" si="185"/>
        <v>0</v>
      </c>
      <c r="Y286" s="191">
        <f t="shared" si="186"/>
        <v>0</v>
      </c>
      <c r="Z286" s="192">
        <f t="shared" si="187"/>
        <v>0</v>
      </c>
      <c r="AA286" s="191">
        <f t="shared" si="188"/>
        <v>0</v>
      </c>
      <c r="AB286" s="280">
        <f t="shared" si="206"/>
        <v>0</v>
      </c>
      <c r="AC286" s="240">
        <f t="shared" si="189"/>
        <v>0</v>
      </c>
      <c r="AD286" s="240">
        <f t="shared" si="190"/>
        <v>0</v>
      </c>
      <c r="AE286" s="240">
        <f t="shared" si="191"/>
        <v>0</v>
      </c>
      <c r="AF286" s="240">
        <f t="shared" si="192"/>
        <v>0</v>
      </c>
      <c r="AG286" s="240">
        <f t="shared" si="193"/>
        <v>0</v>
      </c>
      <c r="AH286" s="240">
        <f t="shared" si="194"/>
        <v>0</v>
      </c>
      <c r="AI286" s="232">
        <f t="shared" si="195"/>
        <v>0</v>
      </c>
      <c r="AJ286" s="283">
        <f t="shared" si="207"/>
        <v>0</v>
      </c>
      <c r="AK286" s="269">
        <f t="shared" si="196"/>
        <v>0</v>
      </c>
      <c r="AL286" s="269">
        <f t="shared" si="197"/>
        <v>0</v>
      </c>
      <c r="AM286" s="269">
        <f t="shared" si="198"/>
        <v>0</v>
      </c>
      <c r="AN286" s="269">
        <f t="shared" si="199"/>
        <v>0</v>
      </c>
      <c r="AO286" s="269">
        <f t="shared" si="200"/>
        <v>0</v>
      </c>
      <c r="AP286" s="269">
        <f t="shared" si="201"/>
        <v>0</v>
      </c>
      <c r="AQ286" s="269">
        <f t="shared" si="202"/>
        <v>0</v>
      </c>
      <c r="AR286" s="285">
        <f t="shared" si="208"/>
        <v>0</v>
      </c>
      <c r="AS286" s="273">
        <f t="shared" si="203"/>
        <v>0</v>
      </c>
      <c r="AT286" s="108"/>
      <c r="AU286" s="108"/>
      <c r="AV286" s="108"/>
      <c r="AW286" s="108"/>
      <c r="AX286" s="108"/>
      <c r="AY286" s="108"/>
    </row>
    <row r="287" spans="2:51">
      <c r="B287" s="22"/>
      <c r="C287" s="100"/>
      <c r="D287" s="309"/>
      <c r="E287" s="242">
        <f t="shared" si="210"/>
        <v>0</v>
      </c>
      <c r="F287" s="222">
        <f t="shared" si="169"/>
        <v>0</v>
      </c>
      <c r="G287" s="222">
        <f t="shared" si="170"/>
        <v>0</v>
      </c>
      <c r="H287" s="222">
        <f t="shared" si="171"/>
        <v>0</v>
      </c>
      <c r="I287" s="222">
        <f t="shared" si="172"/>
        <v>0</v>
      </c>
      <c r="J287" s="222">
        <f t="shared" si="173"/>
        <v>0</v>
      </c>
      <c r="K287" s="222">
        <f t="shared" si="174"/>
        <v>0</v>
      </c>
      <c r="L287" s="257">
        <f t="shared" si="204"/>
        <v>0</v>
      </c>
      <c r="M287" s="212">
        <f t="shared" si="175"/>
        <v>0</v>
      </c>
      <c r="N287" s="213">
        <f t="shared" si="176"/>
        <v>0</v>
      </c>
      <c r="O287" s="213">
        <f t="shared" si="177"/>
        <v>0</v>
      </c>
      <c r="P287" s="213">
        <f t="shared" si="178"/>
        <v>0</v>
      </c>
      <c r="Q287" s="213">
        <f t="shared" si="179"/>
        <v>0</v>
      </c>
      <c r="R287" s="213">
        <f t="shared" si="180"/>
        <v>0</v>
      </c>
      <c r="S287" s="213">
        <f t="shared" si="181"/>
        <v>0</v>
      </c>
      <c r="T287" s="260">
        <f t="shared" si="205"/>
        <v>0</v>
      </c>
      <c r="U287" s="191">
        <f t="shared" si="182"/>
        <v>0</v>
      </c>
      <c r="V287" s="191">
        <f t="shared" si="183"/>
        <v>0</v>
      </c>
      <c r="W287" s="191">
        <f t="shared" si="184"/>
        <v>0</v>
      </c>
      <c r="X287" s="191">
        <f t="shared" si="185"/>
        <v>0</v>
      </c>
      <c r="Y287" s="191">
        <f t="shared" si="186"/>
        <v>0</v>
      </c>
      <c r="Z287" s="192">
        <f t="shared" si="187"/>
        <v>0</v>
      </c>
      <c r="AA287" s="191">
        <f t="shared" si="188"/>
        <v>0</v>
      </c>
      <c r="AB287" s="280">
        <f t="shared" si="206"/>
        <v>0</v>
      </c>
      <c r="AC287" s="240">
        <f t="shared" si="189"/>
        <v>0</v>
      </c>
      <c r="AD287" s="240">
        <f t="shared" si="190"/>
        <v>0</v>
      </c>
      <c r="AE287" s="240">
        <f t="shared" si="191"/>
        <v>0</v>
      </c>
      <c r="AF287" s="240">
        <f t="shared" si="192"/>
        <v>0</v>
      </c>
      <c r="AG287" s="240">
        <f t="shared" si="193"/>
        <v>0</v>
      </c>
      <c r="AH287" s="240">
        <f t="shared" si="194"/>
        <v>0</v>
      </c>
      <c r="AI287" s="232">
        <f t="shared" si="195"/>
        <v>0</v>
      </c>
      <c r="AJ287" s="283">
        <f t="shared" si="207"/>
        <v>0</v>
      </c>
      <c r="AK287" s="269">
        <f t="shared" si="196"/>
        <v>0</v>
      </c>
      <c r="AL287" s="269">
        <f t="shared" si="197"/>
        <v>0</v>
      </c>
      <c r="AM287" s="269">
        <f t="shared" si="198"/>
        <v>0</v>
      </c>
      <c r="AN287" s="269">
        <f t="shared" si="199"/>
        <v>0</v>
      </c>
      <c r="AO287" s="269">
        <f t="shared" si="200"/>
        <v>0</v>
      </c>
      <c r="AP287" s="269">
        <f t="shared" si="201"/>
        <v>0</v>
      </c>
      <c r="AQ287" s="269">
        <f t="shared" si="202"/>
        <v>0</v>
      </c>
      <c r="AR287" s="285">
        <f t="shared" si="208"/>
        <v>0</v>
      </c>
      <c r="AS287" s="273">
        <f t="shared" si="203"/>
        <v>0</v>
      </c>
      <c r="AT287" s="108"/>
      <c r="AU287" s="108"/>
      <c r="AV287" s="108"/>
      <c r="AW287" s="108"/>
      <c r="AX287" s="108"/>
      <c r="AY287" s="108"/>
    </row>
    <row r="288" spans="2:51">
      <c r="B288" s="22"/>
      <c r="C288" s="100"/>
      <c r="D288" s="309"/>
      <c r="E288" s="242">
        <f t="shared" si="210"/>
        <v>0</v>
      </c>
      <c r="F288" s="222">
        <f t="shared" si="169"/>
        <v>0</v>
      </c>
      <c r="G288" s="222">
        <f t="shared" si="170"/>
        <v>0</v>
      </c>
      <c r="H288" s="222">
        <f t="shared" si="171"/>
        <v>0</v>
      </c>
      <c r="I288" s="222">
        <f t="shared" si="172"/>
        <v>0</v>
      </c>
      <c r="J288" s="222">
        <f t="shared" si="173"/>
        <v>0</v>
      </c>
      <c r="K288" s="222">
        <f t="shared" si="174"/>
        <v>0</v>
      </c>
      <c r="L288" s="257">
        <f t="shared" si="204"/>
        <v>0</v>
      </c>
      <c r="M288" s="212">
        <f t="shared" si="175"/>
        <v>0</v>
      </c>
      <c r="N288" s="213">
        <f t="shared" si="176"/>
        <v>0</v>
      </c>
      <c r="O288" s="213">
        <f t="shared" si="177"/>
        <v>0</v>
      </c>
      <c r="P288" s="213">
        <f t="shared" si="178"/>
        <v>0</v>
      </c>
      <c r="Q288" s="213">
        <f t="shared" si="179"/>
        <v>0</v>
      </c>
      <c r="R288" s="213">
        <f t="shared" si="180"/>
        <v>0</v>
      </c>
      <c r="S288" s="213">
        <f t="shared" si="181"/>
        <v>0</v>
      </c>
      <c r="T288" s="260">
        <f t="shared" si="205"/>
        <v>0</v>
      </c>
      <c r="U288" s="191">
        <f t="shared" si="182"/>
        <v>0</v>
      </c>
      <c r="V288" s="191">
        <f t="shared" si="183"/>
        <v>0</v>
      </c>
      <c r="W288" s="191">
        <f t="shared" si="184"/>
        <v>0</v>
      </c>
      <c r="X288" s="191">
        <f t="shared" si="185"/>
        <v>0</v>
      </c>
      <c r="Y288" s="191">
        <f t="shared" si="186"/>
        <v>0</v>
      </c>
      <c r="Z288" s="192">
        <f t="shared" si="187"/>
        <v>0</v>
      </c>
      <c r="AA288" s="191">
        <f t="shared" si="188"/>
        <v>0</v>
      </c>
      <c r="AB288" s="280">
        <f t="shared" si="206"/>
        <v>0</v>
      </c>
      <c r="AC288" s="240">
        <f t="shared" si="189"/>
        <v>0</v>
      </c>
      <c r="AD288" s="240">
        <f t="shared" si="190"/>
        <v>0</v>
      </c>
      <c r="AE288" s="240">
        <f t="shared" si="191"/>
        <v>0</v>
      </c>
      <c r="AF288" s="240">
        <f t="shared" si="192"/>
        <v>0</v>
      </c>
      <c r="AG288" s="240">
        <f t="shared" si="193"/>
        <v>0</v>
      </c>
      <c r="AH288" s="240">
        <f t="shared" si="194"/>
        <v>0</v>
      </c>
      <c r="AI288" s="232">
        <f t="shared" si="195"/>
        <v>0</v>
      </c>
      <c r="AJ288" s="283">
        <f t="shared" si="207"/>
        <v>0</v>
      </c>
      <c r="AK288" s="269">
        <f t="shared" si="196"/>
        <v>0</v>
      </c>
      <c r="AL288" s="269">
        <f t="shared" si="197"/>
        <v>0</v>
      </c>
      <c r="AM288" s="269">
        <f t="shared" si="198"/>
        <v>0</v>
      </c>
      <c r="AN288" s="269">
        <f t="shared" si="199"/>
        <v>0</v>
      </c>
      <c r="AO288" s="269">
        <f t="shared" si="200"/>
        <v>0</v>
      </c>
      <c r="AP288" s="269">
        <f t="shared" si="201"/>
        <v>0</v>
      </c>
      <c r="AQ288" s="269">
        <f t="shared" si="202"/>
        <v>0</v>
      </c>
      <c r="AR288" s="285">
        <f t="shared" si="208"/>
        <v>0</v>
      </c>
      <c r="AS288" s="273">
        <f t="shared" si="203"/>
        <v>0</v>
      </c>
    </row>
    <row r="289" spans="2:45">
      <c r="B289" s="22"/>
      <c r="C289" s="100"/>
      <c r="D289" s="309"/>
      <c r="E289" s="242">
        <f t="shared" si="210"/>
        <v>0</v>
      </c>
      <c r="F289" s="222">
        <f t="shared" si="169"/>
        <v>0</v>
      </c>
      <c r="G289" s="222">
        <f t="shared" si="170"/>
        <v>0</v>
      </c>
      <c r="H289" s="222">
        <f t="shared" si="171"/>
        <v>0</v>
      </c>
      <c r="I289" s="222">
        <f t="shared" si="172"/>
        <v>0</v>
      </c>
      <c r="J289" s="222">
        <f t="shared" si="173"/>
        <v>0</v>
      </c>
      <c r="K289" s="222">
        <f t="shared" si="174"/>
        <v>0</v>
      </c>
      <c r="L289" s="257">
        <f t="shared" si="204"/>
        <v>0</v>
      </c>
      <c r="M289" s="212">
        <f t="shared" si="175"/>
        <v>0</v>
      </c>
      <c r="N289" s="213">
        <f t="shared" si="176"/>
        <v>0</v>
      </c>
      <c r="O289" s="213">
        <f t="shared" si="177"/>
        <v>0</v>
      </c>
      <c r="P289" s="213">
        <f t="shared" si="178"/>
        <v>0</v>
      </c>
      <c r="Q289" s="213">
        <f t="shared" si="179"/>
        <v>0</v>
      </c>
      <c r="R289" s="213">
        <f t="shared" si="180"/>
        <v>0</v>
      </c>
      <c r="S289" s="213">
        <f t="shared" si="181"/>
        <v>0</v>
      </c>
      <c r="T289" s="260">
        <f t="shared" si="205"/>
        <v>0</v>
      </c>
      <c r="U289" s="191">
        <f t="shared" si="182"/>
        <v>0</v>
      </c>
      <c r="V289" s="191">
        <f t="shared" si="183"/>
        <v>0</v>
      </c>
      <c r="W289" s="191">
        <f t="shared" si="184"/>
        <v>0</v>
      </c>
      <c r="X289" s="191">
        <f t="shared" si="185"/>
        <v>0</v>
      </c>
      <c r="Y289" s="191">
        <f t="shared" si="186"/>
        <v>0</v>
      </c>
      <c r="Z289" s="192">
        <f t="shared" si="187"/>
        <v>0</v>
      </c>
      <c r="AA289" s="191">
        <f t="shared" si="188"/>
        <v>0</v>
      </c>
      <c r="AB289" s="280">
        <f t="shared" si="206"/>
        <v>0</v>
      </c>
      <c r="AC289" s="240">
        <f t="shared" si="189"/>
        <v>0</v>
      </c>
      <c r="AD289" s="240">
        <f t="shared" si="190"/>
        <v>0</v>
      </c>
      <c r="AE289" s="240">
        <f t="shared" si="191"/>
        <v>0</v>
      </c>
      <c r="AF289" s="240">
        <f t="shared" si="192"/>
        <v>0</v>
      </c>
      <c r="AG289" s="240">
        <f t="shared" si="193"/>
        <v>0</v>
      </c>
      <c r="AH289" s="240">
        <f t="shared" si="194"/>
        <v>0</v>
      </c>
      <c r="AI289" s="232">
        <f t="shared" si="195"/>
        <v>0</v>
      </c>
      <c r="AJ289" s="283">
        <f t="shared" si="207"/>
        <v>0</v>
      </c>
      <c r="AK289" s="269">
        <f t="shared" si="196"/>
        <v>0</v>
      </c>
      <c r="AL289" s="269">
        <f t="shared" si="197"/>
        <v>0</v>
      </c>
      <c r="AM289" s="269">
        <f t="shared" si="198"/>
        <v>0</v>
      </c>
      <c r="AN289" s="269">
        <f t="shared" si="199"/>
        <v>0</v>
      </c>
      <c r="AO289" s="269">
        <f t="shared" si="200"/>
        <v>0</v>
      </c>
      <c r="AP289" s="269">
        <f t="shared" si="201"/>
        <v>0</v>
      </c>
      <c r="AQ289" s="269">
        <f t="shared" si="202"/>
        <v>0</v>
      </c>
      <c r="AR289" s="285">
        <f t="shared" si="208"/>
        <v>0</v>
      </c>
      <c r="AS289" s="273">
        <f t="shared" si="203"/>
        <v>0</v>
      </c>
    </row>
    <row r="290" spans="2:45">
      <c r="B290" s="22"/>
      <c r="C290" s="100"/>
      <c r="D290" s="309"/>
      <c r="E290" s="242">
        <f t="shared" si="210"/>
        <v>0</v>
      </c>
      <c r="F290" s="222">
        <f t="shared" si="169"/>
        <v>0</v>
      </c>
      <c r="G290" s="222">
        <f t="shared" si="170"/>
        <v>0</v>
      </c>
      <c r="H290" s="222">
        <f t="shared" si="171"/>
        <v>0</v>
      </c>
      <c r="I290" s="222">
        <f t="shared" si="172"/>
        <v>0</v>
      </c>
      <c r="J290" s="222">
        <f t="shared" si="173"/>
        <v>0</v>
      </c>
      <c r="K290" s="222">
        <f t="shared" si="174"/>
        <v>0</v>
      </c>
      <c r="L290" s="257">
        <f t="shared" si="204"/>
        <v>0</v>
      </c>
      <c r="M290" s="212">
        <f t="shared" si="175"/>
        <v>0</v>
      </c>
      <c r="N290" s="213">
        <f t="shared" si="176"/>
        <v>0</v>
      </c>
      <c r="O290" s="213">
        <f t="shared" si="177"/>
        <v>0</v>
      </c>
      <c r="P290" s="213">
        <f t="shared" si="178"/>
        <v>0</v>
      </c>
      <c r="Q290" s="213">
        <f t="shared" si="179"/>
        <v>0</v>
      </c>
      <c r="R290" s="213">
        <f t="shared" si="180"/>
        <v>0</v>
      </c>
      <c r="S290" s="213">
        <f t="shared" si="181"/>
        <v>0</v>
      </c>
      <c r="T290" s="260">
        <f t="shared" si="205"/>
        <v>0</v>
      </c>
      <c r="U290" s="191">
        <f t="shared" si="182"/>
        <v>0</v>
      </c>
      <c r="V290" s="191">
        <f t="shared" si="183"/>
        <v>0</v>
      </c>
      <c r="W290" s="191">
        <f t="shared" si="184"/>
        <v>0</v>
      </c>
      <c r="X290" s="191">
        <f t="shared" si="185"/>
        <v>0</v>
      </c>
      <c r="Y290" s="191">
        <f t="shared" si="186"/>
        <v>0</v>
      </c>
      <c r="Z290" s="192">
        <f t="shared" si="187"/>
        <v>0</v>
      </c>
      <c r="AA290" s="191">
        <f t="shared" si="188"/>
        <v>0</v>
      </c>
      <c r="AB290" s="280">
        <f t="shared" si="206"/>
        <v>0</v>
      </c>
      <c r="AC290" s="240">
        <f t="shared" si="189"/>
        <v>0</v>
      </c>
      <c r="AD290" s="240">
        <f t="shared" si="190"/>
        <v>0</v>
      </c>
      <c r="AE290" s="240">
        <f t="shared" si="191"/>
        <v>0</v>
      </c>
      <c r="AF290" s="240">
        <f t="shared" si="192"/>
        <v>0</v>
      </c>
      <c r="AG290" s="240">
        <f t="shared" si="193"/>
        <v>0</v>
      </c>
      <c r="AH290" s="240">
        <f t="shared" si="194"/>
        <v>0</v>
      </c>
      <c r="AI290" s="232">
        <f t="shared" si="195"/>
        <v>0</v>
      </c>
      <c r="AJ290" s="283">
        <f t="shared" si="207"/>
        <v>0</v>
      </c>
      <c r="AK290" s="269">
        <f t="shared" si="196"/>
        <v>0</v>
      </c>
      <c r="AL290" s="269">
        <f t="shared" si="197"/>
        <v>0</v>
      </c>
      <c r="AM290" s="269">
        <f t="shared" si="198"/>
        <v>0</v>
      </c>
      <c r="AN290" s="269">
        <f t="shared" si="199"/>
        <v>0</v>
      </c>
      <c r="AO290" s="269">
        <f t="shared" si="200"/>
        <v>0</v>
      </c>
      <c r="AP290" s="269">
        <f t="shared" si="201"/>
        <v>0</v>
      </c>
      <c r="AQ290" s="269">
        <f t="shared" si="202"/>
        <v>0</v>
      </c>
      <c r="AR290" s="285">
        <f t="shared" si="208"/>
        <v>0</v>
      </c>
      <c r="AS290" s="273">
        <f t="shared" si="203"/>
        <v>0</v>
      </c>
    </row>
    <row r="291" spans="2:45">
      <c r="B291" s="22"/>
      <c r="C291" s="100"/>
      <c r="D291" s="309"/>
      <c r="E291" s="242">
        <f t="shared" si="210"/>
        <v>0</v>
      </c>
      <c r="F291" s="222">
        <f t="shared" si="169"/>
        <v>0</v>
      </c>
      <c r="G291" s="222">
        <f t="shared" si="170"/>
        <v>0</v>
      </c>
      <c r="H291" s="222">
        <f t="shared" si="171"/>
        <v>0</v>
      </c>
      <c r="I291" s="222">
        <f t="shared" si="172"/>
        <v>0</v>
      </c>
      <c r="J291" s="222">
        <f t="shared" si="173"/>
        <v>0</v>
      </c>
      <c r="K291" s="222">
        <f t="shared" si="174"/>
        <v>0</v>
      </c>
      <c r="L291" s="257">
        <f t="shared" si="204"/>
        <v>0</v>
      </c>
      <c r="M291" s="212">
        <f t="shared" si="175"/>
        <v>0</v>
      </c>
      <c r="N291" s="213">
        <f t="shared" si="176"/>
        <v>0</v>
      </c>
      <c r="O291" s="213">
        <f t="shared" si="177"/>
        <v>0</v>
      </c>
      <c r="P291" s="213">
        <f t="shared" si="178"/>
        <v>0</v>
      </c>
      <c r="Q291" s="213">
        <f t="shared" si="179"/>
        <v>0</v>
      </c>
      <c r="R291" s="213">
        <f t="shared" si="180"/>
        <v>0</v>
      </c>
      <c r="S291" s="213">
        <f t="shared" si="181"/>
        <v>0</v>
      </c>
      <c r="T291" s="260">
        <f t="shared" si="205"/>
        <v>0</v>
      </c>
      <c r="U291" s="191">
        <f t="shared" si="182"/>
        <v>0</v>
      </c>
      <c r="V291" s="191">
        <f t="shared" si="183"/>
        <v>0</v>
      </c>
      <c r="W291" s="191">
        <f t="shared" si="184"/>
        <v>0</v>
      </c>
      <c r="X291" s="191">
        <f t="shared" si="185"/>
        <v>0</v>
      </c>
      <c r="Y291" s="191">
        <f t="shared" si="186"/>
        <v>0</v>
      </c>
      <c r="Z291" s="192">
        <f t="shared" si="187"/>
        <v>0</v>
      </c>
      <c r="AA291" s="191">
        <f t="shared" si="188"/>
        <v>0</v>
      </c>
      <c r="AB291" s="280">
        <f t="shared" si="206"/>
        <v>0</v>
      </c>
      <c r="AC291" s="240">
        <f t="shared" si="189"/>
        <v>0</v>
      </c>
      <c r="AD291" s="240">
        <f t="shared" si="190"/>
        <v>0</v>
      </c>
      <c r="AE291" s="240">
        <f t="shared" si="191"/>
        <v>0</v>
      </c>
      <c r="AF291" s="240">
        <f t="shared" si="192"/>
        <v>0</v>
      </c>
      <c r="AG291" s="240">
        <f t="shared" si="193"/>
        <v>0</v>
      </c>
      <c r="AH291" s="240">
        <f t="shared" si="194"/>
        <v>0</v>
      </c>
      <c r="AI291" s="232">
        <f t="shared" si="195"/>
        <v>0</v>
      </c>
      <c r="AJ291" s="283">
        <f t="shared" si="207"/>
        <v>0</v>
      </c>
      <c r="AK291" s="269">
        <f t="shared" si="196"/>
        <v>0</v>
      </c>
      <c r="AL291" s="269">
        <f t="shared" si="197"/>
        <v>0</v>
      </c>
      <c r="AM291" s="269">
        <f t="shared" si="198"/>
        <v>0</v>
      </c>
      <c r="AN291" s="269">
        <f t="shared" si="199"/>
        <v>0</v>
      </c>
      <c r="AO291" s="269">
        <f t="shared" si="200"/>
        <v>0</v>
      </c>
      <c r="AP291" s="269">
        <f t="shared" si="201"/>
        <v>0</v>
      </c>
      <c r="AQ291" s="269">
        <f t="shared" si="202"/>
        <v>0</v>
      </c>
      <c r="AR291" s="285">
        <f t="shared" si="208"/>
        <v>0</v>
      </c>
      <c r="AS291" s="273">
        <f t="shared" si="203"/>
        <v>0</v>
      </c>
    </row>
    <row r="292" spans="2:45">
      <c r="B292" s="22"/>
      <c r="C292" s="100"/>
      <c r="D292" s="309"/>
      <c r="E292" s="242">
        <f t="shared" si="210"/>
        <v>0</v>
      </c>
      <c r="F292" s="222">
        <f t="shared" si="169"/>
        <v>0</v>
      </c>
      <c r="G292" s="222">
        <f t="shared" si="170"/>
        <v>0</v>
      </c>
      <c r="H292" s="222">
        <f t="shared" si="171"/>
        <v>0</v>
      </c>
      <c r="I292" s="222">
        <f t="shared" si="172"/>
        <v>0</v>
      </c>
      <c r="J292" s="222">
        <f t="shared" si="173"/>
        <v>0</v>
      </c>
      <c r="K292" s="222">
        <f t="shared" si="174"/>
        <v>0</v>
      </c>
      <c r="L292" s="257">
        <f t="shared" si="204"/>
        <v>0</v>
      </c>
      <c r="M292" s="212">
        <f t="shared" si="175"/>
        <v>0</v>
      </c>
      <c r="N292" s="213">
        <f t="shared" si="176"/>
        <v>0</v>
      </c>
      <c r="O292" s="213">
        <f t="shared" si="177"/>
        <v>0</v>
      </c>
      <c r="P292" s="213">
        <f t="shared" si="178"/>
        <v>0</v>
      </c>
      <c r="Q292" s="213">
        <f t="shared" si="179"/>
        <v>0</v>
      </c>
      <c r="R292" s="213">
        <f t="shared" si="180"/>
        <v>0</v>
      </c>
      <c r="S292" s="213">
        <f t="shared" si="181"/>
        <v>0</v>
      </c>
      <c r="T292" s="260">
        <f t="shared" si="205"/>
        <v>0</v>
      </c>
      <c r="U292" s="191">
        <f t="shared" si="182"/>
        <v>0</v>
      </c>
      <c r="V292" s="191">
        <f t="shared" si="183"/>
        <v>0</v>
      </c>
      <c r="W292" s="191">
        <f t="shared" si="184"/>
        <v>0</v>
      </c>
      <c r="X292" s="191">
        <f t="shared" si="185"/>
        <v>0</v>
      </c>
      <c r="Y292" s="191">
        <f t="shared" si="186"/>
        <v>0</v>
      </c>
      <c r="Z292" s="192">
        <f t="shared" si="187"/>
        <v>0</v>
      </c>
      <c r="AA292" s="191">
        <f t="shared" si="188"/>
        <v>0</v>
      </c>
      <c r="AB292" s="280">
        <f t="shared" si="206"/>
        <v>0</v>
      </c>
      <c r="AC292" s="240">
        <f t="shared" si="189"/>
        <v>0</v>
      </c>
      <c r="AD292" s="240">
        <f t="shared" si="190"/>
        <v>0</v>
      </c>
      <c r="AE292" s="240">
        <f t="shared" si="191"/>
        <v>0</v>
      </c>
      <c r="AF292" s="240">
        <f t="shared" si="192"/>
        <v>0</v>
      </c>
      <c r="AG292" s="240">
        <f t="shared" si="193"/>
        <v>0</v>
      </c>
      <c r="AH292" s="240">
        <f t="shared" si="194"/>
        <v>0</v>
      </c>
      <c r="AI292" s="232">
        <f t="shared" si="195"/>
        <v>0</v>
      </c>
      <c r="AJ292" s="283">
        <f t="shared" si="207"/>
        <v>0</v>
      </c>
      <c r="AK292" s="269">
        <f t="shared" si="196"/>
        <v>0</v>
      </c>
      <c r="AL292" s="269">
        <f t="shared" si="197"/>
        <v>0</v>
      </c>
      <c r="AM292" s="269">
        <f t="shared" si="198"/>
        <v>0</v>
      </c>
      <c r="AN292" s="269">
        <f t="shared" si="199"/>
        <v>0</v>
      </c>
      <c r="AO292" s="269">
        <f t="shared" si="200"/>
        <v>0</v>
      </c>
      <c r="AP292" s="269">
        <f t="shared" si="201"/>
        <v>0</v>
      </c>
      <c r="AQ292" s="269">
        <f t="shared" si="202"/>
        <v>0</v>
      </c>
      <c r="AR292" s="285">
        <f t="shared" si="208"/>
        <v>0</v>
      </c>
      <c r="AS292" s="273">
        <f t="shared" si="203"/>
        <v>0</v>
      </c>
    </row>
    <row r="293" spans="2:45">
      <c r="B293" s="22"/>
      <c r="C293" s="100"/>
      <c r="D293" s="309"/>
      <c r="E293" s="242">
        <f t="shared" si="210"/>
        <v>0</v>
      </c>
      <c r="F293" s="222">
        <f t="shared" si="169"/>
        <v>0</v>
      </c>
      <c r="G293" s="222">
        <f t="shared" si="170"/>
        <v>0</v>
      </c>
      <c r="H293" s="222">
        <f t="shared" si="171"/>
        <v>0</v>
      </c>
      <c r="I293" s="222">
        <f t="shared" si="172"/>
        <v>0</v>
      </c>
      <c r="J293" s="222">
        <f t="shared" si="173"/>
        <v>0</v>
      </c>
      <c r="K293" s="222">
        <f t="shared" si="174"/>
        <v>0</v>
      </c>
      <c r="L293" s="257">
        <f t="shared" si="204"/>
        <v>0</v>
      </c>
      <c r="M293" s="212">
        <f t="shared" si="175"/>
        <v>0</v>
      </c>
      <c r="N293" s="213">
        <f t="shared" si="176"/>
        <v>0</v>
      </c>
      <c r="O293" s="213">
        <f t="shared" si="177"/>
        <v>0</v>
      </c>
      <c r="P293" s="213">
        <f t="shared" si="178"/>
        <v>0</v>
      </c>
      <c r="Q293" s="213">
        <f t="shared" si="179"/>
        <v>0</v>
      </c>
      <c r="R293" s="213">
        <f t="shared" si="180"/>
        <v>0</v>
      </c>
      <c r="S293" s="213">
        <f t="shared" si="181"/>
        <v>0</v>
      </c>
      <c r="T293" s="260">
        <f t="shared" si="205"/>
        <v>0</v>
      </c>
      <c r="U293" s="191">
        <f t="shared" si="182"/>
        <v>0</v>
      </c>
      <c r="V293" s="191">
        <f t="shared" si="183"/>
        <v>0</v>
      </c>
      <c r="W293" s="191">
        <f t="shared" si="184"/>
        <v>0</v>
      </c>
      <c r="X293" s="191">
        <f t="shared" si="185"/>
        <v>0</v>
      </c>
      <c r="Y293" s="191">
        <f t="shared" si="186"/>
        <v>0</v>
      </c>
      <c r="Z293" s="192">
        <f t="shared" si="187"/>
        <v>0</v>
      </c>
      <c r="AA293" s="191">
        <f t="shared" si="188"/>
        <v>0</v>
      </c>
      <c r="AB293" s="280">
        <f t="shared" si="206"/>
        <v>0</v>
      </c>
      <c r="AC293" s="240">
        <f t="shared" si="189"/>
        <v>0</v>
      </c>
      <c r="AD293" s="240">
        <f t="shared" si="190"/>
        <v>0</v>
      </c>
      <c r="AE293" s="240">
        <f t="shared" si="191"/>
        <v>0</v>
      </c>
      <c r="AF293" s="240">
        <f t="shared" si="192"/>
        <v>0</v>
      </c>
      <c r="AG293" s="240">
        <f t="shared" si="193"/>
        <v>0</v>
      </c>
      <c r="AH293" s="240">
        <f t="shared" si="194"/>
        <v>0</v>
      </c>
      <c r="AI293" s="232">
        <f t="shared" si="195"/>
        <v>0</v>
      </c>
      <c r="AJ293" s="283">
        <f t="shared" si="207"/>
        <v>0</v>
      </c>
      <c r="AK293" s="269">
        <f t="shared" si="196"/>
        <v>0</v>
      </c>
      <c r="AL293" s="269">
        <f t="shared" si="197"/>
        <v>0</v>
      </c>
      <c r="AM293" s="269">
        <f t="shared" si="198"/>
        <v>0</v>
      </c>
      <c r="AN293" s="269">
        <f t="shared" si="199"/>
        <v>0</v>
      </c>
      <c r="AO293" s="269">
        <f t="shared" si="200"/>
        <v>0</v>
      </c>
      <c r="AP293" s="269">
        <f t="shared" si="201"/>
        <v>0</v>
      </c>
      <c r="AQ293" s="269">
        <f t="shared" si="202"/>
        <v>0</v>
      </c>
      <c r="AR293" s="285">
        <f t="shared" si="208"/>
        <v>0</v>
      </c>
      <c r="AS293" s="273">
        <f t="shared" si="203"/>
        <v>0</v>
      </c>
    </row>
    <row r="294" spans="2:45">
      <c r="B294" s="22"/>
      <c r="C294" s="100"/>
      <c r="D294" s="309"/>
      <c r="E294" s="242">
        <f t="shared" si="210"/>
        <v>0</v>
      </c>
      <c r="F294" s="222">
        <f t="shared" si="169"/>
        <v>0</v>
      </c>
      <c r="G294" s="222">
        <f t="shared" si="170"/>
        <v>0</v>
      </c>
      <c r="H294" s="222">
        <f t="shared" si="171"/>
        <v>0</v>
      </c>
      <c r="I294" s="222">
        <f t="shared" si="172"/>
        <v>0</v>
      </c>
      <c r="J294" s="222">
        <f t="shared" si="173"/>
        <v>0</v>
      </c>
      <c r="K294" s="222">
        <f t="shared" si="174"/>
        <v>0</v>
      </c>
      <c r="L294" s="257">
        <f t="shared" si="204"/>
        <v>0</v>
      </c>
      <c r="M294" s="212">
        <f t="shared" si="175"/>
        <v>0</v>
      </c>
      <c r="N294" s="213">
        <f t="shared" si="176"/>
        <v>0</v>
      </c>
      <c r="O294" s="213">
        <f t="shared" si="177"/>
        <v>0</v>
      </c>
      <c r="P294" s="213">
        <f t="shared" si="178"/>
        <v>0</v>
      </c>
      <c r="Q294" s="213">
        <f t="shared" si="179"/>
        <v>0</v>
      </c>
      <c r="R294" s="213">
        <f t="shared" si="180"/>
        <v>0</v>
      </c>
      <c r="S294" s="213">
        <f t="shared" si="181"/>
        <v>0</v>
      </c>
      <c r="T294" s="260">
        <f t="shared" si="205"/>
        <v>0</v>
      </c>
      <c r="U294" s="191">
        <f t="shared" si="182"/>
        <v>0</v>
      </c>
      <c r="V294" s="191">
        <f t="shared" si="183"/>
        <v>0</v>
      </c>
      <c r="W294" s="191">
        <f t="shared" si="184"/>
        <v>0</v>
      </c>
      <c r="X294" s="191">
        <f t="shared" si="185"/>
        <v>0</v>
      </c>
      <c r="Y294" s="191">
        <f t="shared" si="186"/>
        <v>0</v>
      </c>
      <c r="Z294" s="192">
        <f t="shared" si="187"/>
        <v>0</v>
      </c>
      <c r="AA294" s="191">
        <f t="shared" si="188"/>
        <v>0</v>
      </c>
      <c r="AB294" s="280">
        <f t="shared" si="206"/>
        <v>0</v>
      </c>
      <c r="AC294" s="240">
        <f t="shared" si="189"/>
        <v>0</v>
      </c>
      <c r="AD294" s="240">
        <f t="shared" si="190"/>
        <v>0</v>
      </c>
      <c r="AE294" s="240">
        <f t="shared" si="191"/>
        <v>0</v>
      </c>
      <c r="AF294" s="240">
        <f t="shared" si="192"/>
        <v>0</v>
      </c>
      <c r="AG294" s="240">
        <f t="shared" si="193"/>
        <v>0</v>
      </c>
      <c r="AH294" s="240">
        <f t="shared" si="194"/>
        <v>0</v>
      </c>
      <c r="AI294" s="232">
        <f t="shared" si="195"/>
        <v>0</v>
      </c>
      <c r="AJ294" s="283">
        <f t="shared" si="207"/>
        <v>0</v>
      </c>
      <c r="AK294" s="269">
        <f t="shared" si="196"/>
        <v>0</v>
      </c>
      <c r="AL294" s="269">
        <f t="shared" si="197"/>
        <v>0</v>
      </c>
      <c r="AM294" s="269">
        <f t="shared" si="198"/>
        <v>0</v>
      </c>
      <c r="AN294" s="269">
        <f t="shared" si="199"/>
        <v>0</v>
      </c>
      <c r="AO294" s="269">
        <f t="shared" si="200"/>
        <v>0</v>
      </c>
      <c r="AP294" s="269">
        <f t="shared" si="201"/>
        <v>0</v>
      </c>
      <c r="AQ294" s="269">
        <f t="shared" si="202"/>
        <v>0</v>
      </c>
      <c r="AR294" s="285">
        <f t="shared" si="208"/>
        <v>0</v>
      </c>
      <c r="AS294" s="273">
        <f t="shared" si="203"/>
        <v>0</v>
      </c>
    </row>
    <row r="295" spans="2:45">
      <c r="B295" s="22"/>
      <c r="C295" s="100"/>
      <c r="D295" s="309"/>
      <c r="E295" s="242">
        <f t="shared" si="210"/>
        <v>0</v>
      </c>
      <c r="F295" s="222">
        <f t="shared" si="169"/>
        <v>0</v>
      </c>
      <c r="G295" s="222">
        <f t="shared" si="170"/>
        <v>0</v>
      </c>
      <c r="H295" s="222">
        <f t="shared" si="171"/>
        <v>0</v>
      </c>
      <c r="I295" s="222">
        <f t="shared" si="172"/>
        <v>0</v>
      </c>
      <c r="J295" s="222">
        <f t="shared" si="173"/>
        <v>0</v>
      </c>
      <c r="K295" s="222">
        <f t="shared" si="174"/>
        <v>0</v>
      </c>
      <c r="L295" s="257">
        <f t="shared" si="204"/>
        <v>0</v>
      </c>
      <c r="M295" s="212">
        <f t="shared" si="175"/>
        <v>0</v>
      </c>
      <c r="N295" s="213">
        <f t="shared" si="176"/>
        <v>0</v>
      </c>
      <c r="O295" s="213">
        <f t="shared" si="177"/>
        <v>0</v>
      </c>
      <c r="P295" s="213">
        <f t="shared" si="178"/>
        <v>0</v>
      </c>
      <c r="Q295" s="213">
        <f t="shared" si="179"/>
        <v>0</v>
      </c>
      <c r="R295" s="213">
        <f t="shared" si="180"/>
        <v>0</v>
      </c>
      <c r="S295" s="213">
        <f t="shared" si="181"/>
        <v>0</v>
      </c>
      <c r="T295" s="260">
        <f t="shared" si="205"/>
        <v>0</v>
      </c>
      <c r="U295" s="191">
        <f t="shared" si="182"/>
        <v>0</v>
      </c>
      <c r="V295" s="191">
        <f t="shared" si="183"/>
        <v>0</v>
      </c>
      <c r="W295" s="191">
        <f t="shared" si="184"/>
        <v>0</v>
      </c>
      <c r="X295" s="191">
        <f t="shared" si="185"/>
        <v>0</v>
      </c>
      <c r="Y295" s="191">
        <f t="shared" si="186"/>
        <v>0</v>
      </c>
      <c r="Z295" s="192">
        <f t="shared" si="187"/>
        <v>0</v>
      </c>
      <c r="AA295" s="191">
        <f t="shared" si="188"/>
        <v>0</v>
      </c>
      <c r="AB295" s="280">
        <f t="shared" si="206"/>
        <v>0</v>
      </c>
      <c r="AC295" s="240">
        <f t="shared" si="189"/>
        <v>0</v>
      </c>
      <c r="AD295" s="240">
        <f t="shared" si="190"/>
        <v>0</v>
      </c>
      <c r="AE295" s="240">
        <f t="shared" si="191"/>
        <v>0</v>
      </c>
      <c r="AF295" s="240">
        <f t="shared" si="192"/>
        <v>0</v>
      </c>
      <c r="AG295" s="240">
        <f t="shared" si="193"/>
        <v>0</v>
      </c>
      <c r="AH295" s="240">
        <f t="shared" si="194"/>
        <v>0</v>
      </c>
      <c r="AI295" s="232">
        <f t="shared" si="195"/>
        <v>0</v>
      </c>
      <c r="AJ295" s="283">
        <f t="shared" si="207"/>
        <v>0</v>
      </c>
      <c r="AK295" s="269">
        <f t="shared" si="196"/>
        <v>0</v>
      </c>
      <c r="AL295" s="269">
        <f t="shared" si="197"/>
        <v>0</v>
      </c>
      <c r="AM295" s="269">
        <f t="shared" si="198"/>
        <v>0</v>
      </c>
      <c r="AN295" s="269">
        <f t="shared" si="199"/>
        <v>0</v>
      </c>
      <c r="AO295" s="269">
        <f t="shared" si="200"/>
        <v>0</v>
      </c>
      <c r="AP295" s="269">
        <f t="shared" si="201"/>
        <v>0</v>
      </c>
      <c r="AQ295" s="269">
        <f t="shared" si="202"/>
        <v>0</v>
      </c>
      <c r="AR295" s="285">
        <f t="shared" si="208"/>
        <v>0</v>
      </c>
      <c r="AS295" s="273">
        <f t="shared" si="203"/>
        <v>0</v>
      </c>
    </row>
    <row r="296" spans="2:45">
      <c r="B296" s="22"/>
      <c r="C296" s="100"/>
      <c r="D296" s="309"/>
      <c r="E296" s="242">
        <f t="shared" si="210"/>
        <v>0</v>
      </c>
      <c r="F296" s="222">
        <f t="shared" si="169"/>
        <v>0</v>
      </c>
      <c r="G296" s="222">
        <f t="shared" si="170"/>
        <v>0</v>
      </c>
      <c r="H296" s="222">
        <f t="shared" si="171"/>
        <v>0</v>
      </c>
      <c r="I296" s="222">
        <f t="shared" si="172"/>
        <v>0</v>
      </c>
      <c r="J296" s="222">
        <f t="shared" si="173"/>
        <v>0</v>
      </c>
      <c r="K296" s="222">
        <f t="shared" si="174"/>
        <v>0</v>
      </c>
      <c r="L296" s="257">
        <f t="shared" si="204"/>
        <v>0</v>
      </c>
      <c r="M296" s="212">
        <f t="shared" si="175"/>
        <v>0</v>
      </c>
      <c r="N296" s="213">
        <f t="shared" si="176"/>
        <v>0</v>
      </c>
      <c r="O296" s="213">
        <f t="shared" si="177"/>
        <v>0</v>
      </c>
      <c r="P296" s="213">
        <f t="shared" si="178"/>
        <v>0</v>
      </c>
      <c r="Q296" s="213">
        <f t="shared" si="179"/>
        <v>0</v>
      </c>
      <c r="R296" s="213">
        <f t="shared" si="180"/>
        <v>0</v>
      </c>
      <c r="S296" s="213">
        <f t="shared" si="181"/>
        <v>0</v>
      </c>
      <c r="T296" s="260">
        <f t="shared" si="205"/>
        <v>0</v>
      </c>
      <c r="U296" s="191">
        <f t="shared" si="182"/>
        <v>0</v>
      </c>
      <c r="V296" s="191">
        <f t="shared" si="183"/>
        <v>0</v>
      </c>
      <c r="W296" s="191">
        <f t="shared" si="184"/>
        <v>0</v>
      </c>
      <c r="X296" s="191">
        <f t="shared" si="185"/>
        <v>0</v>
      </c>
      <c r="Y296" s="191">
        <f t="shared" si="186"/>
        <v>0</v>
      </c>
      <c r="Z296" s="192">
        <f t="shared" si="187"/>
        <v>0</v>
      </c>
      <c r="AA296" s="191">
        <f t="shared" si="188"/>
        <v>0</v>
      </c>
      <c r="AB296" s="280">
        <f t="shared" si="206"/>
        <v>0</v>
      </c>
      <c r="AC296" s="240">
        <f t="shared" si="189"/>
        <v>0</v>
      </c>
      <c r="AD296" s="240">
        <f t="shared" si="190"/>
        <v>0</v>
      </c>
      <c r="AE296" s="240">
        <f t="shared" si="191"/>
        <v>0</v>
      </c>
      <c r="AF296" s="240">
        <f t="shared" si="192"/>
        <v>0</v>
      </c>
      <c r="AG296" s="240">
        <f t="shared" si="193"/>
        <v>0</v>
      </c>
      <c r="AH296" s="240">
        <f t="shared" si="194"/>
        <v>0</v>
      </c>
      <c r="AI296" s="232">
        <f t="shared" si="195"/>
        <v>0</v>
      </c>
      <c r="AJ296" s="283">
        <f t="shared" si="207"/>
        <v>0</v>
      </c>
      <c r="AK296" s="269">
        <f t="shared" si="196"/>
        <v>0</v>
      </c>
      <c r="AL296" s="269">
        <f t="shared" si="197"/>
        <v>0</v>
      </c>
      <c r="AM296" s="269">
        <f t="shared" si="198"/>
        <v>0</v>
      </c>
      <c r="AN296" s="269">
        <f t="shared" si="199"/>
        <v>0</v>
      </c>
      <c r="AO296" s="269">
        <f t="shared" si="200"/>
        <v>0</v>
      </c>
      <c r="AP296" s="269">
        <f t="shared" si="201"/>
        <v>0</v>
      </c>
      <c r="AQ296" s="269">
        <f t="shared" si="202"/>
        <v>0</v>
      </c>
      <c r="AR296" s="285">
        <f t="shared" si="208"/>
        <v>0</v>
      </c>
      <c r="AS296" s="273">
        <f t="shared" si="203"/>
        <v>0</v>
      </c>
    </row>
    <row r="297" spans="2:45">
      <c r="B297" s="22"/>
      <c r="C297" s="100"/>
      <c r="D297" s="309"/>
      <c r="E297" s="242">
        <f t="shared" si="210"/>
        <v>0</v>
      </c>
      <c r="F297" s="222">
        <f t="shared" si="169"/>
        <v>0</v>
      </c>
      <c r="G297" s="222">
        <f t="shared" si="170"/>
        <v>0</v>
      </c>
      <c r="H297" s="222">
        <f t="shared" si="171"/>
        <v>0</v>
      </c>
      <c r="I297" s="222">
        <f t="shared" si="172"/>
        <v>0</v>
      </c>
      <c r="J297" s="222">
        <f t="shared" si="173"/>
        <v>0</v>
      </c>
      <c r="K297" s="222">
        <f t="shared" si="174"/>
        <v>0</v>
      </c>
      <c r="L297" s="257">
        <f t="shared" si="204"/>
        <v>0</v>
      </c>
      <c r="M297" s="212">
        <f t="shared" si="175"/>
        <v>0</v>
      </c>
      <c r="N297" s="213">
        <f t="shared" si="176"/>
        <v>0</v>
      </c>
      <c r="O297" s="213">
        <f t="shared" si="177"/>
        <v>0</v>
      </c>
      <c r="P297" s="213">
        <f t="shared" si="178"/>
        <v>0</v>
      </c>
      <c r="Q297" s="213">
        <f t="shared" si="179"/>
        <v>0</v>
      </c>
      <c r="R297" s="213">
        <f t="shared" si="180"/>
        <v>0</v>
      </c>
      <c r="S297" s="213">
        <f t="shared" si="181"/>
        <v>0</v>
      </c>
      <c r="T297" s="260">
        <f t="shared" si="205"/>
        <v>0</v>
      </c>
      <c r="U297" s="191">
        <f t="shared" si="182"/>
        <v>0</v>
      </c>
      <c r="V297" s="191">
        <f t="shared" si="183"/>
        <v>0</v>
      </c>
      <c r="W297" s="191">
        <f t="shared" si="184"/>
        <v>0</v>
      </c>
      <c r="X297" s="191">
        <f t="shared" si="185"/>
        <v>0</v>
      </c>
      <c r="Y297" s="191">
        <f t="shared" si="186"/>
        <v>0</v>
      </c>
      <c r="Z297" s="192">
        <f t="shared" si="187"/>
        <v>0</v>
      </c>
      <c r="AA297" s="191">
        <f t="shared" si="188"/>
        <v>0</v>
      </c>
      <c r="AB297" s="280">
        <f t="shared" si="206"/>
        <v>0</v>
      </c>
      <c r="AC297" s="240">
        <f t="shared" si="189"/>
        <v>0</v>
      </c>
      <c r="AD297" s="240">
        <f t="shared" si="190"/>
        <v>0</v>
      </c>
      <c r="AE297" s="240">
        <f t="shared" si="191"/>
        <v>0</v>
      </c>
      <c r="AF297" s="240">
        <f t="shared" si="192"/>
        <v>0</v>
      </c>
      <c r="AG297" s="240">
        <f t="shared" si="193"/>
        <v>0</v>
      </c>
      <c r="AH297" s="240">
        <f t="shared" si="194"/>
        <v>0</v>
      </c>
      <c r="AI297" s="232">
        <f t="shared" si="195"/>
        <v>0</v>
      </c>
      <c r="AJ297" s="283">
        <f t="shared" si="207"/>
        <v>0</v>
      </c>
      <c r="AK297" s="269">
        <f t="shared" si="196"/>
        <v>0</v>
      </c>
      <c r="AL297" s="269">
        <f t="shared" si="197"/>
        <v>0</v>
      </c>
      <c r="AM297" s="269">
        <f t="shared" si="198"/>
        <v>0</v>
      </c>
      <c r="AN297" s="269">
        <f t="shared" si="199"/>
        <v>0</v>
      </c>
      <c r="AO297" s="269">
        <f t="shared" si="200"/>
        <v>0</v>
      </c>
      <c r="AP297" s="269">
        <f t="shared" si="201"/>
        <v>0</v>
      </c>
      <c r="AQ297" s="269">
        <f t="shared" si="202"/>
        <v>0</v>
      </c>
      <c r="AR297" s="285">
        <f t="shared" si="208"/>
        <v>0</v>
      </c>
      <c r="AS297" s="273">
        <f t="shared" si="203"/>
        <v>0</v>
      </c>
    </row>
    <row r="298" spans="2:45">
      <c r="B298" s="22"/>
      <c r="C298" s="100"/>
      <c r="D298" s="309"/>
      <c r="E298" s="242">
        <f t="shared" si="210"/>
        <v>0</v>
      </c>
      <c r="F298" s="222">
        <f t="shared" si="169"/>
        <v>0</v>
      </c>
      <c r="G298" s="222">
        <f t="shared" si="170"/>
        <v>0</v>
      </c>
      <c r="H298" s="222">
        <f t="shared" si="171"/>
        <v>0</v>
      </c>
      <c r="I298" s="222">
        <f t="shared" si="172"/>
        <v>0</v>
      </c>
      <c r="J298" s="222">
        <f t="shared" si="173"/>
        <v>0</v>
      </c>
      <c r="K298" s="222">
        <f t="shared" si="174"/>
        <v>0</v>
      </c>
      <c r="L298" s="257">
        <f t="shared" si="204"/>
        <v>0</v>
      </c>
      <c r="M298" s="212">
        <f t="shared" si="175"/>
        <v>0</v>
      </c>
      <c r="N298" s="213">
        <f t="shared" si="176"/>
        <v>0</v>
      </c>
      <c r="O298" s="213">
        <f t="shared" si="177"/>
        <v>0</v>
      </c>
      <c r="P298" s="213">
        <f t="shared" si="178"/>
        <v>0</v>
      </c>
      <c r="Q298" s="213">
        <f t="shared" si="179"/>
        <v>0</v>
      </c>
      <c r="R298" s="213">
        <f t="shared" si="180"/>
        <v>0</v>
      </c>
      <c r="S298" s="213">
        <f t="shared" si="181"/>
        <v>0</v>
      </c>
      <c r="T298" s="260">
        <f t="shared" si="205"/>
        <v>0</v>
      </c>
      <c r="U298" s="191">
        <f t="shared" si="182"/>
        <v>0</v>
      </c>
      <c r="V298" s="191">
        <f t="shared" si="183"/>
        <v>0</v>
      </c>
      <c r="W298" s="191">
        <f t="shared" si="184"/>
        <v>0</v>
      </c>
      <c r="X298" s="191">
        <f t="shared" si="185"/>
        <v>0</v>
      </c>
      <c r="Y298" s="191">
        <f t="shared" si="186"/>
        <v>0</v>
      </c>
      <c r="Z298" s="192">
        <f t="shared" si="187"/>
        <v>0</v>
      </c>
      <c r="AA298" s="191">
        <f t="shared" si="188"/>
        <v>0</v>
      </c>
      <c r="AB298" s="280">
        <f t="shared" si="206"/>
        <v>0</v>
      </c>
      <c r="AC298" s="240">
        <f t="shared" si="189"/>
        <v>0</v>
      </c>
      <c r="AD298" s="240">
        <f t="shared" si="190"/>
        <v>0</v>
      </c>
      <c r="AE298" s="240">
        <f t="shared" si="191"/>
        <v>0</v>
      </c>
      <c r="AF298" s="240">
        <f t="shared" si="192"/>
        <v>0</v>
      </c>
      <c r="AG298" s="240">
        <f t="shared" si="193"/>
        <v>0</v>
      </c>
      <c r="AH298" s="240">
        <f t="shared" si="194"/>
        <v>0</v>
      </c>
      <c r="AI298" s="232">
        <f t="shared" si="195"/>
        <v>0</v>
      </c>
      <c r="AJ298" s="283">
        <f t="shared" si="207"/>
        <v>0</v>
      </c>
      <c r="AK298" s="269">
        <f t="shared" si="196"/>
        <v>0</v>
      </c>
      <c r="AL298" s="269">
        <f t="shared" si="197"/>
        <v>0</v>
      </c>
      <c r="AM298" s="269">
        <f t="shared" si="198"/>
        <v>0</v>
      </c>
      <c r="AN298" s="269">
        <f t="shared" si="199"/>
        <v>0</v>
      </c>
      <c r="AO298" s="269">
        <f t="shared" si="200"/>
        <v>0</v>
      </c>
      <c r="AP298" s="269">
        <f t="shared" si="201"/>
        <v>0</v>
      </c>
      <c r="AQ298" s="269">
        <f t="shared" si="202"/>
        <v>0</v>
      </c>
      <c r="AR298" s="285">
        <f t="shared" si="208"/>
        <v>0</v>
      </c>
      <c r="AS298" s="273">
        <f t="shared" si="203"/>
        <v>0</v>
      </c>
    </row>
    <row r="299" spans="2:45">
      <c r="B299" s="22"/>
      <c r="C299" s="100"/>
      <c r="D299" s="309"/>
      <c r="E299" s="242">
        <f t="shared" si="210"/>
        <v>0</v>
      </c>
      <c r="F299" s="222">
        <f t="shared" si="169"/>
        <v>0</v>
      </c>
      <c r="G299" s="222">
        <f t="shared" si="170"/>
        <v>0</v>
      </c>
      <c r="H299" s="222">
        <f t="shared" si="171"/>
        <v>0</v>
      </c>
      <c r="I299" s="222">
        <f t="shared" si="172"/>
        <v>0</v>
      </c>
      <c r="J299" s="222">
        <f t="shared" si="173"/>
        <v>0</v>
      </c>
      <c r="K299" s="222">
        <f t="shared" si="174"/>
        <v>0</v>
      </c>
      <c r="L299" s="257">
        <f t="shared" si="204"/>
        <v>0</v>
      </c>
      <c r="M299" s="212">
        <f t="shared" si="175"/>
        <v>0</v>
      </c>
      <c r="N299" s="213">
        <f t="shared" si="176"/>
        <v>0</v>
      </c>
      <c r="O299" s="213">
        <f t="shared" si="177"/>
        <v>0</v>
      </c>
      <c r="P299" s="213">
        <f t="shared" si="178"/>
        <v>0</v>
      </c>
      <c r="Q299" s="213">
        <f t="shared" si="179"/>
        <v>0</v>
      </c>
      <c r="R299" s="213">
        <f t="shared" si="180"/>
        <v>0</v>
      </c>
      <c r="S299" s="213">
        <f t="shared" si="181"/>
        <v>0</v>
      </c>
      <c r="T299" s="260">
        <f t="shared" si="205"/>
        <v>0</v>
      </c>
      <c r="U299" s="191">
        <f t="shared" si="182"/>
        <v>0</v>
      </c>
      <c r="V299" s="191">
        <f t="shared" si="183"/>
        <v>0</v>
      </c>
      <c r="W299" s="191">
        <f t="shared" si="184"/>
        <v>0</v>
      </c>
      <c r="X299" s="191">
        <f t="shared" si="185"/>
        <v>0</v>
      </c>
      <c r="Y299" s="191">
        <f t="shared" si="186"/>
        <v>0</v>
      </c>
      <c r="Z299" s="192">
        <f t="shared" si="187"/>
        <v>0</v>
      </c>
      <c r="AA299" s="191">
        <f t="shared" si="188"/>
        <v>0</v>
      </c>
      <c r="AB299" s="280">
        <f t="shared" si="206"/>
        <v>0</v>
      </c>
      <c r="AC299" s="240">
        <f t="shared" si="189"/>
        <v>0</v>
      </c>
      <c r="AD299" s="240">
        <f t="shared" si="190"/>
        <v>0</v>
      </c>
      <c r="AE299" s="240">
        <f t="shared" si="191"/>
        <v>0</v>
      </c>
      <c r="AF299" s="240">
        <f t="shared" si="192"/>
        <v>0</v>
      </c>
      <c r="AG299" s="240">
        <f t="shared" si="193"/>
        <v>0</v>
      </c>
      <c r="AH299" s="240">
        <f t="shared" si="194"/>
        <v>0</v>
      </c>
      <c r="AI299" s="232">
        <f t="shared" si="195"/>
        <v>0</v>
      </c>
      <c r="AJ299" s="283">
        <f t="shared" si="207"/>
        <v>0</v>
      </c>
      <c r="AK299" s="269">
        <f t="shared" si="196"/>
        <v>0</v>
      </c>
      <c r="AL299" s="269">
        <f t="shared" si="197"/>
        <v>0</v>
      </c>
      <c r="AM299" s="269">
        <f t="shared" si="198"/>
        <v>0</v>
      </c>
      <c r="AN299" s="269">
        <f t="shared" si="199"/>
        <v>0</v>
      </c>
      <c r="AO299" s="269">
        <f t="shared" si="200"/>
        <v>0</v>
      </c>
      <c r="AP299" s="269">
        <f t="shared" si="201"/>
        <v>0</v>
      </c>
      <c r="AQ299" s="269">
        <f t="shared" si="202"/>
        <v>0</v>
      </c>
      <c r="AR299" s="285">
        <f t="shared" si="208"/>
        <v>0</v>
      </c>
      <c r="AS299" s="273">
        <f t="shared" si="203"/>
        <v>0</v>
      </c>
    </row>
    <row r="300" spans="2:45">
      <c r="B300" s="22"/>
      <c r="C300" s="100"/>
      <c r="D300" s="309"/>
      <c r="E300" s="242">
        <f t="shared" si="210"/>
        <v>0</v>
      </c>
      <c r="F300" s="222">
        <f t="shared" si="169"/>
        <v>0</v>
      </c>
      <c r="G300" s="222">
        <f t="shared" si="170"/>
        <v>0</v>
      </c>
      <c r="H300" s="222">
        <f t="shared" si="171"/>
        <v>0</v>
      </c>
      <c r="I300" s="222">
        <f t="shared" si="172"/>
        <v>0</v>
      </c>
      <c r="J300" s="222">
        <f t="shared" si="173"/>
        <v>0</v>
      </c>
      <c r="K300" s="222">
        <f t="shared" si="174"/>
        <v>0</v>
      </c>
      <c r="L300" s="257">
        <f t="shared" si="204"/>
        <v>0</v>
      </c>
      <c r="M300" s="212">
        <f t="shared" si="175"/>
        <v>0</v>
      </c>
      <c r="N300" s="213">
        <f t="shared" si="176"/>
        <v>0</v>
      </c>
      <c r="O300" s="213">
        <f t="shared" si="177"/>
        <v>0</v>
      </c>
      <c r="P300" s="213">
        <f t="shared" si="178"/>
        <v>0</v>
      </c>
      <c r="Q300" s="213">
        <f t="shared" si="179"/>
        <v>0</v>
      </c>
      <c r="R300" s="213">
        <f t="shared" si="180"/>
        <v>0</v>
      </c>
      <c r="S300" s="213">
        <f t="shared" si="181"/>
        <v>0</v>
      </c>
      <c r="T300" s="260">
        <f t="shared" si="205"/>
        <v>0</v>
      </c>
      <c r="U300" s="191">
        <f t="shared" si="182"/>
        <v>0</v>
      </c>
      <c r="V300" s="191">
        <f t="shared" si="183"/>
        <v>0</v>
      </c>
      <c r="W300" s="191">
        <f t="shared" si="184"/>
        <v>0</v>
      </c>
      <c r="X300" s="191">
        <f t="shared" si="185"/>
        <v>0</v>
      </c>
      <c r="Y300" s="191">
        <f t="shared" si="186"/>
        <v>0</v>
      </c>
      <c r="Z300" s="192">
        <f t="shared" si="187"/>
        <v>0</v>
      </c>
      <c r="AA300" s="191">
        <f t="shared" si="188"/>
        <v>0</v>
      </c>
      <c r="AB300" s="280">
        <f t="shared" si="206"/>
        <v>0</v>
      </c>
      <c r="AC300" s="240">
        <f t="shared" si="189"/>
        <v>0</v>
      </c>
      <c r="AD300" s="240">
        <f t="shared" si="190"/>
        <v>0</v>
      </c>
      <c r="AE300" s="240">
        <f t="shared" si="191"/>
        <v>0</v>
      </c>
      <c r="AF300" s="240">
        <f t="shared" si="192"/>
        <v>0</v>
      </c>
      <c r="AG300" s="240">
        <f t="shared" si="193"/>
        <v>0</v>
      </c>
      <c r="AH300" s="240">
        <f t="shared" si="194"/>
        <v>0</v>
      </c>
      <c r="AI300" s="232">
        <f t="shared" si="195"/>
        <v>0</v>
      </c>
      <c r="AJ300" s="283">
        <f t="shared" si="207"/>
        <v>0</v>
      </c>
      <c r="AK300" s="269">
        <f t="shared" si="196"/>
        <v>0</v>
      </c>
      <c r="AL300" s="269">
        <f t="shared" si="197"/>
        <v>0</v>
      </c>
      <c r="AM300" s="269">
        <f t="shared" si="198"/>
        <v>0</v>
      </c>
      <c r="AN300" s="269">
        <f t="shared" si="199"/>
        <v>0</v>
      </c>
      <c r="AO300" s="269">
        <f t="shared" si="200"/>
        <v>0</v>
      </c>
      <c r="AP300" s="269">
        <f t="shared" si="201"/>
        <v>0</v>
      </c>
      <c r="AQ300" s="269">
        <f t="shared" si="202"/>
        <v>0</v>
      </c>
      <c r="AR300" s="285">
        <f t="shared" si="208"/>
        <v>0</v>
      </c>
      <c r="AS300" s="273">
        <f t="shared" si="203"/>
        <v>0</v>
      </c>
    </row>
    <row r="301" spans="2:45">
      <c r="B301" s="22"/>
      <c r="C301" s="100"/>
      <c r="D301" s="309"/>
      <c r="E301" s="242">
        <f t="shared" si="210"/>
        <v>0</v>
      </c>
      <c r="F301" s="222">
        <f t="shared" si="169"/>
        <v>0</v>
      </c>
      <c r="G301" s="222">
        <f t="shared" si="170"/>
        <v>0</v>
      </c>
      <c r="H301" s="222">
        <f t="shared" si="171"/>
        <v>0</v>
      </c>
      <c r="I301" s="222">
        <f t="shared" si="172"/>
        <v>0</v>
      </c>
      <c r="J301" s="222">
        <f t="shared" si="173"/>
        <v>0</v>
      </c>
      <c r="K301" s="222">
        <f t="shared" si="174"/>
        <v>0</v>
      </c>
      <c r="L301" s="257">
        <f t="shared" si="204"/>
        <v>0</v>
      </c>
      <c r="M301" s="212">
        <f t="shared" si="175"/>
        <v>0</v>
      </c>
      <c r="N301" s="213">
        <f t="shared" si="176"/>
        <v>0</v>
      </c>
      <c r="O301" s="213">
        <f t="shared" si="177"/>
        <v>0</v>
      </c>
      <c r="P301" s="213">
        <f t="shared" si="178"/>
        <v>0</v>
      </c>
      <c r="Q301" s="213">
        <f t="shared" si="179"/>
        <v>0</v>
      </c>
      <c r="R301" s="213">
        <f t="shared" si="180"/>
        <v>0</v>
      </c>
      <c r="S301" s="213">
        <f t="shared" si="181"/>
        <v>0</v>
      </c>
      <c r="T301" s="260">
        <f t="shared" si="205"/>
        <v>0</v>
      </c>
      <c r="U301" s="191">
        <f t="shared" si="182"/>
        <v>0</v>
      </c>
      <c r="V301" s="191">
        <f t="shared" si="183"/>
        <v>0</v>
      </c>
      <c r="W301" s="191">
        <f t="shared" si="184"/>
        <v>0</v>
      </c>
      <c r="X301" s="191">
        <f t="shared" si="185"/>
        <v>0</v>
      </c>
      <c r="Y301" s="191">
        <f t="shared" si="186"/>
        <v>0</v>
      </c>
      <c r="Z301" s="192">
        <f t="shared" si="187"/>
        <v>0</v>
      </c>
      <c r="AA301" s="191">
        <f t="shared" si="188"/>
        <v>0</v>
      </c>
      <c r="AB301" s="280">
        <f t="shared" si="206"/>
        <v>0</v>
      </c>
      <c r="AC301" s="240">
        <f t="shared" si="189"/>
        <v>0</v>
      </c>
      <c r="AD301" s="240">
        <f t="shared" si="190"/>
        <v>0</v>
      </c>
      <c r="AE301" s="240">
        <f t="shared" si="191"/>
        <v>0</v>
      </c>
      <c r="AF301" s="240">
        <f t="shared" si="192"/>
        <v>0</v>
      </c>
      <c r="AG301" s="240">
        <f t="shared" si="193"/>
        <v>0</v>
      </c>
      <c r="AH301" s="240">
        <f t="shared" si="194"/>
        <v>0</v>
      </c>
      <c r="AI301" s="232">
        <f t="shared" si="195"/>
        <v>0</v>
      </c>
      <c r="AJ301" s="283">
        <f t="shared" si="207"/>
        <v>0</v>
      </c>
      <c r="AK301" s="269">
        <f t="shared" si="196"/>
        <v>0</v>
      </c>
      <c r="AL301" s="269">
        <f t="shared" si="197"/>
        <v>0</v>
      </c>
      <c r="AM301" s="269">
        <f t="shared" si="198"/>
        <v>0</v>
      </c>
      <c r="AN301" s="269">
        <f t="shared" si="199"/>
        <v>0</v>
      </c>
      <c r="AO301" s="269">
        <f t="shared" si="200"/>
        <v>0</v>
      </c>
      <c r="AP301" s="269">
        <f t="shared" si="201"/>
        <v>0</v>
      </c>
      <c r="AQ301" s="269">
        <f t="shared" si="202"/>
        <v>0</v>
      </c>
      <c r="AR301" s="285">
        <f t="shared" si="208"/>
        <v>0</v>
      </c>
      <c r="AS301" s="273">
        <f t="shared" si="203"/>
        <v>0</v>
      </c>
    </row>
    <row r="302" spans="2:45">
      <c r="B302" s="22"/>
      <c r="C302" s="100"/>
      <c r="D302" s="309"/>
      <c r="E302" s="242">
        <f t="shared" si="210"/>
        <v>0</v>
      </c>
      <c r="F302" s="222">
        <f t="shared" si="169"/>
        <v>0</v>
      </c>
      <c r="G302" s="222">
        <f t="shared" si="170"/>
        <v>0</v>
      </c>
      <c r="H302" s="222">
        <f t="shared" si="171"/>
        <v>0</v>
      </c>
      <c r="I302" s="222">
        <f t="shared" si="172"/>
        <v>0</v>
      </c>
      <c r="J302" s="222">
        <f t="shared" si="173"/>
        <v>0</v>
      </c>
      <c r="K302" s="222">
        <f t="shared" si="174"/>
        <v>0</v>
      </c>
      <c r="L302" s="257">
        <f t="shared" si="204"/>
        <v>0</v>
      </c>
      <c r="M302" s="212">
        <f t="shared" si="175"/>
        <v>0</v>
      </c>
      <c r="N302" s="213">
        <f t="shared" si="176"/>
        <v>0</v>
      </c>
      <c r="O302" s="213">
        <f t="shared" si="177"/>
        <v>0</v>
      </c>
      <c r="P302" s="213">
        <f t="shared" si="178"/>
        <v>0</v>
      </c>
      <c r="Q302" s="213">
        <f t="shared" si="179"/>
        <v>0</v>
      </c>
      <c r="R302" s="213">
        <f t="shared" si="180"/>
        <v>0</v>
      </c>
      <c r="S302" s="213">
        <f t="shared" si="181"/>
        <v>0</v>
      </c>
      <c r="T302" s="260">
        <f t="shared" si="205"/>
        <v>0</v>
      </c>
      <c r="U302" s="191">
        <f t="shared" si="182"/>
        <v>0</v>
      </c>
      <c r="V302" s="191">
        <f t="shared" si="183"/>
        <v>0</v>
      </c>
      <c r="W302" s="191">
        <f t="shared" si="184"/>
        <v>0</v>
      </c>
      <c r="X302" s="191">
        <f t="shared" si="185"/>
        <v>0</v>
      </c>
      <c r="Y302" s="191">
        <f t="shared" si="186"/>
        <v>0</v>
      </c>
      <c r="Z302" s="192">
        <f t="shared" si="187"/>
        <v>0</v>
      </c>
      <c r="AA302" s="191">
        <f t="shared" si="188"/>
        <v>0</v>
      </c>
      <c r="AB302" s="280">
        <f t="shared" si="206"/>
        <v>0</v>
      </c>
      <c r="AC302" s="240">
        <f t="shared" si="189"/>
        <v>0</v>
      </c>
      <c r="AD302" s="240">
        <f t="shared" si="190"/>
        <v>0</v>
      </c>
      <c r="AE302" s="240">
        <f t="shared" si="191"/>
        <v>0</v>
      </c>
      <c r="AF302" s="240">
        <f t="shared" si="192"/>
        <v>0</v>
      </c>
      <c r="AG302" s="240">
        <f t="shared" si="193"/>
        <v>0</v>
      </c>
      <c r="AH302" s="240">
        <f t="shared" si="194"/>
        <v>0</v>
      </c>
      <c r="AI302" s="232">
        <f t="shared" si="195"/>
        <v>0</v>
      </c>
      <c r="AJ302" s="283">
        <f t="shared" si="207"/>
        <v>0</v>
      </c>
      <c r="AK302" s="269">
        <f t="shared" si="196"/>
        <v>0</v>
      </c>
      <c r="AL302" s="269">
        <f t="shared" si="197"/>
        <v>0</v>
      </c>
      <c r="AM302" s="269">
        <f t="shared" si="198"/>
        <v>0</v>
      </c>
      <c r="AN302" s="269">
        <f t="shared" si="199"/>
        <v>0</v>
      </c>
      <c r="AO302" s="269">
        <f t="shared" si="200"/>
        <v>0</v>
      </c>
      <c r="AP302" s="269">
        <f t="shared" si="201"/>
        <v>0</v>
      </c>
      <c r="AQ302" s="269">
        <f t="shared" si="202"/>
        <v>0</v>
      </c>
      <c r="AR302" s="285">
        <f t="shared" si="208"/>
        <v>0</v>
      </c>
      <c r="AS302" s="273">
        <f t="shared" si="203"/>
        <v>0</v>
      </c>
    </row>
    <row r="303" spans="2:45">
      <c r="B303" s="22"/>
      <c r="C303" s="100"/>
      <c r="D303" s="309"/>
      <c r="E303" s="242">
        <f t="shared" si="210"/>
        <v>0</v>
      </c>
      <c r="F303" s="222">
        <f t="shared" si="169"/>
        <v>0</v>
      </c>
      <c r="G303" s="222">
        <f t="shared" si="170"/>
        <v>0</v>
      </c>
      <c r="H303" s="222">
        <f t="shared" si="171"/>
        <v>0</v>
      </c>
      <c r="I303" s="222">
        <f t="shared" si="172"/>
        <v>0</v>
      </c>
      <c r="J303" s="222">
        <f t="shared" si="173"/>
        <v>0</v>
      </c>
      <c r="K303" s="222">
        <f t="shared" si="174"/>
        <v>0</v>
      </c>
      <c r="L303" s="257">
        <f t="shared" si="204"/>
        <v>0</v>
      </c>
      <c r="M303" s="212">
        <f t="shared" si="175"/>
        <v>0</v>
      </c>
      <c r="N303" s="213">
        <f t="shared" si="176"/>
        <v>0</v>
      </c>
      <c r="O303" s="213">
        <f t="shared" si="177"/>
        <v>0</v>
      </c>
      <c r="P303" s="213">
        <f t="shared" si="178"/>
        <v>0</v>
      </c>
      <c r="Q303" s="213">
        <f t="shared" si="179"/>
        <v>0</v>
      </c>
      <c r="R303" s="213">
        <f t="shared" si="180"/>
        <v>0</v>
      </c>
      <c r="S303" s="213">
        <f t="shared" si="181"/>
        <v>0</v>
      </c>
      <c r="T303" s="260">
        <f t="shared" si="205"/>
        <v>0</v>
      </c>
      <c r="U303" s="191">
        <f t="shared" si="182"/>
        <v>0</v>
      </c>
      <c r="V303" s="191">
        <f t="shared" si="183"/>
        <v>0</v>
      </c>
      <c r="W303" s="191">
        <f t="shared" si="184"/>
        <v>0</v>
      </c>
      <c r="X303" s="191">
        <f t="shared" si="185"/>
        <v>0</v>
      </c>
      <c r="Y303" s="191">
        <f t="shared" si="186"/>
        <v>0</v>
      </c>
      <c r="Z303" s="192">
        <f t="shared" si="187"/>
        <v>0</v>
      </c>
      <c r="AA303" s="191">
        <f t="shared" si="188"/>
        <v>0</v>
      </c>
      <c r="AB303" s="280">
        <f t="shared" si="206"/>
        <v>0</v>
      </c>
      <c r="AC303" s="240">
        <f t="shared" si="189"/>
        <v>0</v>
      </c>
      <c r="AD303" s="240">
        <f t="shared" si="190"/>
        <v>0</v>
      </c>
      <c r="AE303" s="240">
        <f t="shared" si="191"/>
        <v>0</v>
      </c>
      <c r="AF303" s="240">
        <f t="shared" si="192"/>
        <v>0</v>
      </c>
      <c r="AG303" s="240">
        <f t="shared" si="193"/>
        <v>0</v>
      </c>
      <c r="AH303" s="240">
        <f t="shared" si="194"/>
        <v>0</v>
      </c>
      <c r="AI303" s="232">
        <f t="shared" si="195"/>
        <v>0</v>
      </c>
      <c r="AJ303" s="283">
        <f t="shared" si="207"/>
        <v>0</v>
      </c>
      <c r="AK303" s="269">
        <f t="shared" si="196"/>
        <v>0</v>
      </c>
      <c r="AL303" s="269">
        <f t="shared" si="197"/>
        <v>0</v>
      </c>
      <c r="AM303" s="269">
        <f t="shared" si="198"/>
        <v>0</v>
      </c>
      <c r="AN303" s="269">
        <f t="shared" si="199"/>
        <v>0</v>
      </c>
      <c r="AO303" s="269">
        <f t="shared" si="200"/>
        <v>0</v>
      </c>
      <c r="AP303" s="269">
        <f t="shared" si="201"/>
        <v>0</v>
      </c>
      <c r="AQ303" s="269">
        <f t="shared" si="202"/>
        <v>0</v>
      </c>
      <c r="AR303" s="285">
        <f t="shared" si="208"/>
        <v>0</v>
      </c>
      <c r="AS303" s="273">
        <f t="shared" si="203"/>
        <v>0</v>
      </c>
    </row>
    <row r="304" spans="2:45">
      <c r="B304" s="22"/>
      <c r="C304" s="100"/>
      <c r="D304" s="309"/>
      <c r="E304" s="242">
        <f t="shared" si="210"/>
        <v>0</v>
      </c>
      <c r="F304" s="222">
        <f t="shared" si="169"/>
        <v>0</v>
      </c>
      <c r="G304" s="222">
        <f t="shared" si="170"/>
        <v>0</v>
      </c>
      <c r="H304" s="222">
        <f t="shared" si="171"/>
        <v>0</v>
      </c>
      <c r="I304" s="222">
        <f t="shared" si="172"/>
        <v>0</v>
      </c>
      <c r="J304" s="222">
        <f t="shared" si="173"/>
        <v>0</v>
      </c>
      <c r="K304" s="222">
        <f t="shared" si="174"/>
        <v>0</v>
      </c>
      <c r="L304" s="257">
        <f t="shared" si="204"/>
        <v>0</v>
      </c>
      <c r="M304" s="212">
        <f t="shared" si="175"/>
        <v>0</v>
      </c>
      <c r="N304" s="213">
        <f t="shared" si="176"/>
        <v>0</v>
      </c>
      <c r="O304" s="213">
        <f t="shared" si="177"/>
        <v>0</v>
      </c>
      <c r="P304" s="213">
        <f t="shared" si="178"/>
        <v>0</v>
      </c>
      <c r="Q304" s="213">
        <f t="shared" si="179"/>
        <v>0</v>
      </c>
      <c r="R304" s="213">
        <f t="shared" si="180"/>
        <v>0</v>
      </c>
      <c r="S304" s="213">
        <f t="shared" si="181"/>
        <v>0</v>
      </c>
      <c r="T304" s="260">
        <f t="shared" si="205"/>
        <v>0</v>
      </c>
      <c r="U304" s="191">
        <f t="shared" si="182"/>
        <v>0</v>
      </c>
      <c r="V304" s="191">
        <f t="shared" si="183"/>
        <v>0</v>
      </c>
      <c r="W304" s="191">
        <f t="shared" si="184"/>
        <v>0</v>
      </c>
      <c r="X304" s="191">
        <f t="shared" si="185"/>
        <v>0</v>
      </c>
      <c r="Y304" s="191">
        <f t="shared" si="186"/>
        <v>0</v>
      </c>
      <c r="Z304" s="192">
        <f t="shared" si="187"/>
        <v>0</v>
      </c>
      <c r="AA304" s="191">
        <f t="shared" si="188"/>
        <v>0</v>
      </c>
      <c r="AB304" s="280">
        <f t="shared" si="206"/>
        <v>0</v>
      </c>
      <c r="AC304" s="240">
        <f t="shared" si="189"/>
        <v>0</v>
      </c>
      <c r="AD304" s="240">
        <f t="shared" si="190"/>
        <v>0</v>
      </c>
      <c r="AE304" s="240">
        <f t="shared" si="191"/>
        <v>0</v>
      </c>
      <c r="AF304" s="240">
        <f t="shared" si="192"/>
        <v>0</v>
      </c>
      <c r="AG304" s="240">
        <f t="shared" si="193"/>
        <v>0</v>
      </c>
      <c r="AH304" s="240">
        <f t="shared" si="194"/>
        <v>0</v>
      </c>
      <c r="AI304" s="232">
        <f t="shared" si="195"/>
        <v>0</v>
      </c>
      <c r="AJ304" s="283">
        <f t="shared" si="207"/>
        <v>0</v>
      </c>
      <c r="AK304" s="269">
        <f t="shared" si="196"/>
        <v>0</v>
      </c>
      <c r="AL304" s="269">
        <f t="shared" si="197"/>
        <v>0</v>
      </c>
      <c r="AM304" s="269">
        <f t="shared" si="198"/>
        <v>0</v>
      </c>
      <c r="AN304" s="269">
        <f t="shared" si="199"/>
        <v>0</v>
      </c>
      <c r="AO304" s="269">
        <f t="shared" si="200"/>
        <v>0</v>
      </c>
      <c r="AP304" s="269">
        <f t="shared" si="201"/>
        <v>0</v>
      </c>
      <c r="AQ304" s="269">
        <f t="shared" si="202"/>
        <v>0</v>
      </c>
      <c r="AR304" s="285">
        <f t="shared" si="208"/>
        <v>0</v>
      </c>
      <c r="AS304" s="273">
        <f t="shared" si="203"/>
        <v>0</v>
      </c>
    </row>
    <row r="305" spans="2:45">
      <c r="B305" s="22"/>
      <c r="C305" s="100"/>
      <c r="D305" s="309"/>
      <c r="E305" s="242">
        <f t="shared" si="210"/>
        <v>0</v>
      </c>
      <c r="F305" s="222">
        <f t="shared" si="169"/>
        <v>0</v>
      </c>
      <c r="G305" s="222">
        <f t="shared" si="170"/>
        <v>0</v>
      </c>
      <c r="H305" s="222">
        <f t="shared" si="171"/>
        <v>0</v>
      </c>
      <c r="I305" s="222">
        <f t="shared" si="172"/>
        <v>0</v>
      </c>
      <c r="J305" s="222">
        <f t="shared" si="173"/>
        <v>0</v>
      </c>
      <c r="K305" s="222">
        <f t="shared" si="174"/>
        <v>0</v>
      </c>
      <c r="L305" s="257">
        <f t="shared" si="204"/>
        <v>0</v>
      </c>
      <c r="M305" s="212">
        <f t="shared" si="175"/>
        <v>0</v>
      </c>
      <c r="N305" s="213">
        <f t="shared" si="176"/>
        <v>0</v>
      </c>
      <c r="O305" s="213">
        <f t="shared" si="177"/>
        <v>0</v>
      </c>
      <c r="P305" s="213">
        <f t="shared" si="178"/>
        <v>0</v>
      </c>
      <c r="Q305" s="213">
        <f t="shared" si="179"/>
        <v>0</v>
      </c>
      <c r="R305" s="213">
        <f t="shared" si="180"/>
        <v>0</v>
      </c>
      <c r="S305" s="213">
        <f t="shared" si="181"/>
        <v>0</v>
      </c>
      <c r="T305" s="260">
        <f t="shared" si="205"/>
        <v>0</v>
      </c>
      <c r="U305" s="191">
        <f t="shared" si="182"/>
        <v>0</v>
      </c>
      <c r="V305" s="191">
        <f t="shared" si="183"/>
        <v>0</v>
      </c>
      <c r="W305" s="191">
        <f t="shared" si="184"/>
        <v>0</v>
      </c>
      <c r="X305" s="191">
        <f t="shared" si="185"/>
        <v>0</v>
      </c>
      <c r="Y305" s="191">
        <f t="shared" si="186"/>
        <v>0</v>
      </c>
      <c r="Z305" s="192">
        <f t="shared" si="187"/>
        <v>0</v>
      </c>
      <c r="AA305" s="191">
        <f t="shared" si="188"/>
        <v>0</v>
      </c>
      <c r="AB305" s="280">
        <f t="shared" si="206"/>
        <v>0</v>
      </c>
      <c r="AC305" s="240">
        <f t="shared" si="189"/>
        <v>0</v>
      </c>
      <c r="AD305" s="240">
        <f t="shared" si="190"/>
        <v>0</v>
      </c>
      <c r="AE305" s="240">
        <f t="shared" si="191"/>
        <v>0</v>
      </c>
      <c r="AF305" s="240">
        <f t="shared" si="192"/>
        <v>0</v>
      </c>
      <c r="AG305" s="240">
        <f t="shared" si="193"/>
        <v>0</v>
      </c>
      <c r="AH305" s="240">
        <f t="shared" si="194"/>
        <v>0</v>
      </c>
      <c r="AI305" s="232">
        <f t="shared" si="195"/>
        <v>0</v>
      </c>
      <c r="AJ305" s="283">
        <f t="shared" si="207"/>
        <v>0</v>
      </c>
      <c r="AK305" s="269">
        <f t="shared" si="196"/>
        <v>0</v>
      </c>
      <c r="AL305" s="269">
        <f t="shared" si="197"/>
        <v>0</v>
      </c>
      <c r="AM305" s="269">
        <f t="shared" si="198"/>
        <v>0</v>
      </c>
      <c r="AN305" s="269">
        <f t="shared" si="199"/>
        <v>0</v>
      </c>
      <c r="AO305" s="269">
        <f t="shared" si="200"/>
        <v>0</v>
      </c>
      <c r="AP305" s="269">
        <f t="shared" si="201"/>
        <v>0</v>
      </c>
      <c r="AQ305" s="269">
        <f t="shared" si="202"/>
        <v>0</v>
      </c>
      <c r="AR305" s="285">
        <f t="shared" si="208"/>
        <v>0</v>
      </c>
      <c r="AS305" s="273">
        <f t="shared" si="203"/>
        <v>0</v>
      </c>
    </row>
    <row r="306" spans="2:45">
      <c r="B306" s="22"/>
      <c r="C306" s="100"/>
      <c r="D306" s="309"/>
      <c r="E306" s="242">
        <f t="shared" si="210"/>
        <v>0</v>
      </c>
      <c r="F306" s="222">
        <f t="shared" si="169"/>
        <v>0</v>
      </c>
      <c r="G306" s="222">
        <f t="shared" si="170"/>
        <v>0</v>
      </c>
      <c r="H306" s="222">
        <f t="shared" si="171"/>
        <v>0</v>
      </c>
      <c r="I306" s="222">
        <f t="shared" si="172"/>
        <v>0</v>
      </c>
      <c r="J306" s="222">
        <f t="shared" si="173"/>
        <v>0</v>
      </c>
      <c r="K306" s="222">
        <f t="shared" si="174"/>
        <v>0</v>
      </c>
      <c r="L306" s="257">
        <f t="shared" si="204"/>
        <v>0</v>
      </c>
      <c r="M306" s="212">
        <f t="shared" si="175"/>
        <v>0</v>
      </c>
      <c r="N306" s="213">
        <f t="shared" si="176"/>
        <v>0</v>
      </c>
      <c r="O306" s="213">
        <f t="shared" si="177"/>
        <v>0</v>
      </c>
      <c r="P306" s="213">
        <f t="shared" si="178"/>
        <v>0</v>
      </c>
      <c r="Q306" s="213">
        <f t="shared" si="179"/>
        <v>0</v>
      </c>
      <c r="R306" s="213">
        <f t="shared" si="180"/>
        <v>0</v>
      </c>
      <c r="S306" s="213">
        <f t="shared" si="181"/>
        <v>0</v>
      </c>
      <c r="T306" s="260">
        <f t="shared" si="205"/>
        <v>0</v>
      </c>
      <c r="U306" s="191">
        <f t="shared" si="182"/>
        <v>0</v>
      </c>
      <c r="V306" s="191">
        <f t="shared" si="183"/>
        <v>0</v>
      </c>
      <c r="W306" s="191">
        <f t="shared" si="184"/>
        <v>0</v>
      </c>
      <c r="X306" s="191">
        <f t="shared" si="185"/>
        <v>0</v>
      </c>
      <c r="Y306" s="191">
        <f t="shared" si="186"/>
        <v>0</v>
      </c>
      <c r="Z306" s="192">
        <f t="shared" si="187"/>
        <v>0</v>
      </c>
      <c r="AA306" s="191">
        <f t="shared" si="188"/>
        <v>0</v>
      </c>
      <c r="AB306" s="280">
        <f t="shared" si="206"/>
        <v>0</v>
      </c>
      <c r="AC306" s="240">
        <f t="shared" si="189"/>
        <v>0</v>
      </c>
      <c r="AD306" s="240">
        <f t="shared" si="190"/>
        <v>0</v>
      </c>
      <c r="AE306" s="240">
        <f t="shared" si="191"/>
        <v>0</v>
      </c>
      <c r="AF306" s="240">
        <f t="shared" si="192"/>
        <v>0</v>
      </c>
      <c r="AG306" s="240">
        <f t="shared" si="193"/>
        <v>0</v>
      </c>
      <c r="AH306" s="240">
        <f t="shared" si="194"/>
        <v>0</v>
      </c>
      <c r="AI306" s="232">
        <f t="shared" si="195"/>
        <v>0</v>
      </c>
      <c r="AJ306" s="283">
        <f t="shared" si="207"/>
        <v>0</v>
      </c>
      <c r="AK306" s="269">
        <f t="shared" si="196"/>
        <v>0</v>
      </c>
      <c r="AL306" s="269">
        <f t="shared" si="197"/>
        <v>0</v>
      </c>
      <c r="AM306" s="269">
        <f t="shared" si="198"/>
        <v>0</v>
      </c>
      <c r="AN306" s="269">
        <f t="shared" si="199"/>
        <v>0</v>
      </c>
      <c r="AO306" s="269">
        <f t="shared" si="200"/>
        <v>0</v>
      </c>
      <c r="AP306" s="269">
        <f t="shared" si="201"/>
        <v>0</v>
      </c>
      <c r="AQ306" s="269">
        <f t="shared" si="202"/>
        <v>0</v>
      </c>
      <c r="AR306" s="285">
        <f t="shared" si="208"/>
        <v>0</v>
      </c>
      <c r="AS306" s="273">
        <f t="shared" si="203"/>
        <v>0</v>
      </c>
    </row>
    <row r="307" spans="2:45">
      <c r="B307" s="22"/>
      <c r="C307" s="100"/>
      <c r="D307" s="309"/>
      <c r="E307" s="242">
        <f t="shared" si="210"/>
        <v>0</v>
      </c>
      <c r="F307" s="222">
        <f t="shared" si="169"/>
        <v>0</v>
      </c>
      <c r="G307" s="222">
        <f t="shared" si="170"/>
        <v>0</v>
      </c>
      <c r="H307" s="222">
        <f t="shared" si="171"/>
        <v>0</v>
      </c>
      <c r="I307" s="222">
        <f t="shared" si="172"/>
        <v>0</v>
      </c>
      <c r="J307" s="222">
        <f t="shared" si="173"/>
        <v>0</v>
      </c>
      <c r="K307" s="222">
        <f t="shared" si="174"/>
        <v>0</v>
      </c>
      <c r="L307" s="257">
        <f t="shared" si="204"/>
        <v>0</v>
      </c>
      <c r="M307" s="212">
        <f t="shared" si="175"/>
        <v>0</v>
      </c>
      <c r="N307" s="213">
        <f t="shared" si="176"/>
        <v>0</v>
      </c>
      <c r="O307" s="213">
        <f t="shared" si="177"/>
        <v>0</v>
      </c>
      <c r="P307" s="213">
        <f t="shared" si="178"/>
        <v>0</v>
      </c>
      <c r="Q307" s="213">
        <f t="shared" si="179"/>
        <v>0</v>
      </c>
      <c r="R307" s="213">
        <f t="shared" si="180"/>
        <v>0</v>
      </c>
      <c r="S307" s="213">
        <f t="shared" si="181"/>
        <v>0</v>
      </c>
      <c r="T307" s="260">
        <f t="shared" si="205"/>
        <v>0</v>
      </c>
      <c r="U307" s="191">
        <f t="shared" si="182"/>
        <v>0</v>
      </c>
      <c r="V307" s="191">
        <f t="shared" si="183"/>
        <v>0</v>
      </c>
      <c r="W307" s="191">
        <f t="shared" si="184"/>
        <v>0</v>
      </c>
      <c r="X307" s="191">
        <f t="shared" si="185"/>
        <v>0</v>
      </c>
      <c r="Y307" s="191">
        <f t="shared" si="186"/>
        <v>0</v>
      </c>
      <c r="Z307" s="192">
        <f t="shared" si="187"/>
        <v>0</v>
      </c>
      <c r="AA307" s="191">
        <f t="shared" si="188"/>
        <v>0</v>
      </c>
      <c r="AB307" s="280">
        <f t="shared" si="206"/>
        <v>0</v>
      </c>
      <c r="AC307" s="240">
        <f t="shared" si="189"/>
        <v>0</v>
      </c>
      <c r="AD307" s="240">
        <f t="shared" si="190"/>
        <v>0</v>
      </c>
      <c r="AE307" s="240">
        <f t="shared" si="191"/>
        <v>0</v>
      </c>
      <c r="AF307" s="240">
        <f t="shared" si="192"/>
        <v>0</v>
      </c>
      <c r="AG307" s="240">
        <f t="shared" si="193"/>
        <v>0</v>
      </c>
      <c r="AH307" s="240">
        <f t="shared" si="194"/>
        <v>0</v>
      </c>
      <c r="AI307" s="232">
        <f t="shared" si="195"/>
        <v>0</v>
      </c>
      <c r="AJ307" s="283">
        <f t="shared" si="207"/>
        <v>0</v>
      </c>
      <c r="AK307" s="269">
        <f t="shared" si="196"/>
        <v>0</v>
      </c>
      <c r="AL307" s="269">
        <f t="shared" si="197"/>
        <v>0</v>
      </c>
      <c r="AM307" s="269">
        <f t="shared" si="198"/>
        <v>0</v>
      </c>
      <c r="AN307" s="269">
        <f t="shared" si="199"/>
        <v>0</v>
      </c>
      <c r="AO307" s="269">
        <f t="shared" si="200"/>
        <v>0</v>
      </c>
      <c r="AP307" s="269">
        <f t="shared" si="201"/>
        <v>0</v>
      </c>
      <c r="AQ307" s="269">
        <f t="shared" si="202"/>
        <v>0</v>
      </c>
      <c r="AR307" s="285">
        <f t="shared" si="208"/>
        <v>0</v>
      </c>
      <c r="AS307" s="273">
        <f t="shared" si="203"/>
        <v>0</v>
      </c>
    </row>
    <row r="308" spans="2:45">
      <c r="B308" s="22"/>
      <c r="C308" s="100"/>
      <c r="D308" s="309"/>
      <c r="E308" s="242">
        <f t="shared" si="210"/>
        <v>0</v>
      </c>
      <c r="F308" s="222">
        <f t="shared" si="169"/>
        <v>0</v>
      </c>
      <c r="G308" s="222">
        <f t="shared" si="170"/>
        <v>0</v>
      </c>
      <c r="H308" s="222">
        <f t="shared" si="171"/>
        <v>0</v>
      </c>
      <c r="I308" s="222">
        <f t="shared" si="172"/>
        <v>0</v>
      </c>
      <c r="J308" s="222">
        <f t="shared" si="173"/>
        <v>0</v>
      </c>
      <c r="K308" s="222">
        <f t="shared" si="174"/>
        <v>0</v>
      </c>
      <c r="L308" s="257">
        <f t="shared" si="204"/>
        <v>0</v>
      </c>
      <c r="M308" s="212">
        <f t="shared" si="175"/>
        <v>0</v>
      </c>
      <c r="N308" s="213">
        <f t="shared" si="176"/>
        <v>0</v>
      </c>
      <c r="O308" s="213">
        <f t="shared" si="177"/>
        <v>0</v>
      </c>
      <c r="P308" s="213">
        <f t="shared" si="178"/>
        <v>0</v>
      </c>
      <c r="Q308" s="213">
        <f t="shared" si="179"/>
        <v>0</v>
      </c>
      <c r="R308" s="213">
        <f t="shared" si="180"/>
        <v>0</v>
      </c>
      <c r="S308" s="213">
        <f t="shared" si="181"/>
        <v>0</v>
      </c>
      <c r="T308" s="260">
        <f t="shared" si="205"/>
        <v>0</v>
      </c>
      <c r="U308" s="191">
        <f t="shared" si="182"/>
        <v>0</v>
      </c>
      <c r="V308" s="191">
        <f t="shared" si="183"/>
        <v>0</v>
      </c>
      <c r="W308" s="191">
        <f t="shared" si="184"/>
        <v>0</v>
      </c>
      <c r="X308" s="191">
        <f t="shared" si="185"/>
        <v>0</v>
      </c>
      <c r="Y308" s="191">
        <f t="shared" si="186"/>
        <v>0</v>
      </c>
      <c r="Z308" s="192">
        <f t="shared" si="187"/>
        <v>0</v>
      </c>
      <c r="AA308" s="191">
        <f t="shared" si="188"/>
        <v>0</v>
      </c>
      <c r="AB308" s="280">
        <f t="shared" si="206"/>
        <v>0</v>
      </c>
      <c r="AC308" s="240">
        <f t="shared" si="189"/>
        <v>0</v>
      </c>
      <c r="AD308" s="240">
        <f t="shared" si="190"/>
        <v>0</v>
      </c>
      <c r="AE308" s="240">
        <f t="shared" si="191"/>
        <v>0</v>
      </c>
      <c r="AF308" s="240">
        <f t="shared" si="192"/>
        <v>0</v>
      </c>
      <c r="AG308" s="240">
        <f t="shared" si="193"/>
        <v>0</v>
      </c>
      <c r="AH308" s="240">
        <f t="shared" si="194"/>
        <v>0</v>
      </c>
      <c r="AI308" s="232">
        <f t="shared" si="195"/>
        <v>0</v>
      </c>
      <c r="AJ308" s="283">
        <f t="shared" si="207"/>
        <v>0</v>
      </c>
      <c r="AK308" s="269">
        <f t="shared" si="196"/>
        <v>0</v>
      </c>
      <c r="AL308" s="269">
        <f t="shared" si="197"/>
        <v>0</v>
      </c>
      <c r="AM308" s="269">
        <f t="shared" si="198"/>
        <v>0</v>
      </c>
      <c r="AN308" s="269">
        <f t="shared" si="199"/>
        <v>0</v>
      </c>
      <c r="AO308" s="269">
        <f t="shared" si="200"/>
        <v>0</v>
      </c>
      <c r="AP308" s="269">
        <f t="shared" si="201"/>
        <v>0</v>
      </c>
      <c r="AQ308" s="269">
        <f t="shared" si="202"/>
        <v>0</v>
      </c>
      <c r="AR308" s="285">
        <f t="shared" si="208"/>
        <v>0</v>
      </c>
      <c r="AS308" s="273">
        <f t="shared" si="203"/>
        <v>0</v>
      </c>
    </row>
    <row r="309" spans="2:45">
      <c r="B309" s="22"/>
      <c r="C309" s="100"/>
      <c r="D309" s="309"/>
      <c r="E309" s="242">
        <f t="shared" si="210"/>
        <v>0</v>
      </c>
      <c r="F309" s="222">
        <f t="shared" si="169"/>
        <v>0</v>
      </c>
      <c r="G309" s="222">
        <f t="shared" si="170"/>
        <v>0</v>
      </c>
      <c r="H309" s="222">
        <f t="shared" si="171"/>
        <v>0</v>
      </c>
      <c r="I309" s="222">
        <f t="shared" si="172"/>
        <v>0</v>
      </c>
      <c r="J309" s="222">
        <f t="shared" si="173"/>
        <v>0</v>
      </c>
      <c r="K309" s="222">
        <f t="shared" si="174"/>
        <v>0</v>
      </c>
      <c r="L309" s="257">
        <f t="shared" si="204"/>
        <v>0</v>
      </c>
      <c r="M309" s="212">
        <f t="shared" si="175"/>
        <v>0</v>
      </c>
      <c r="N309" s="213">
        <f t="shared" si="176"/>
        <v>0</v>
      </c>
      <c r="O309" s="213">
        <f t="shared" si="177"/>
        <v>0</v>
      </c>
      <c r="P309" s="213">
        <f t="shared" si="178"/>
        <v>0</v>
      </c>
      <c r="Q309" s="213">
        <f t="shared" si="179"/>
        <v>0</v>
      </c>
      <c r="R309" s="213">
        <f t="shared" si="180"/>
        <v>0</v>
      </c>
      <c r="S309" s="213">
        <f t="shared" si="181"/>
        <v>0</v>
      </c>
      <c r="T309" s="260">
        <f t="shared" si="205"/>
        <v>0</v>
      </c>
      <c r="U309" s="191">
        <f t="shared" si="182"/>
        <v>0</v>
      </c>
      <c r="V309" s="191">
        <f t="shared" si="183"/>
        <v>0</v>
      </c>
      <c r="W309" s="191">
        <f t="shared" si="184"/>
        <v>0</v>
      </c>
      <c r="X309" s="191">
        <f t="shared" si="185"/>
        <v>0</v>
      </c>
      <c r="Y309" s="191">
        <f t="shared" si="186"/>
        <v>0</v>
      </c>
      <c r="Z309" s="192">
        <f t="shared" si="187"/>
        <v>0</v>
      </c>
      <c r="AA309" s="191">
        <f t="shared" si="188"/>
        <v>0</v>
      </c>
      <c r="AB309" s="280">
        <f t="shared" si="206"/>
        <v>0</v>
      </c>
      <c r="AC309" s="240">
        <f t="shared" si="189"/>
        <v>0</v>
      </c>
      <c r="AD309" s="240">
        <f t="shared" si="190"/>
        <v>0</v>
      </c>
      <c r="AE309" s="240">
        <f t="shared" si="191"/>
        <v>0</v>
      </c>
      <c r="AF309" s="240">
        <f t="shared" si="192"/>
        <v>0</v>
      </c>
      <c r="AG309" s="240">
        <f t="shared" si="193"/>
        <v>0</v>
      </c>
      <c r="AH309" s="240">
        <f t="shared" si="194"/>
        <v>0</v>
      </c>
      <c r="AI309" s="232">
        <f t="shared" si="195"/>
        <v>0</v>
      </c>
      <c r="AJ309" s="283">
        <f t="shared" si="207"/>
        <v>0</v>
      </c>
      <c r="AK309" s="269">
        <f t="shared" si="196"/>
        <v>0</v>
      </c>
      <c r="AL309" s="269">
        <f t="shared" si="197"/>
        <v>0</v>
      </c>
      <c r="AM309" s="269">
        <f t="shared" si="198"/>
        <v>0</v>
      </c>
      <c r="AN309" s="269">
        <f t="shared" si="199"/>
        <v>0</v>
      </c>
      <c r="AO309" s="269">
        <f t="shared" si="200"/>
        <v>0</v>
      </c>
      <c r="AP309" s="269">
        <f t="shared" si="201"/>
        <v>0</v>
      </c>
      <c r="AQ309" s="269">
        <f t="shared" si="202"/>
        <v>0</v>
      </c>
      <c r="AR309" s="285">
        <f t="shared" si="208"/>
        <v>0</v>
      </c>
      <c r="AS309" s="273">
        <f t="shared" si="203"/>
        <v>0</v>
      </c>
    </row>
    <row r="310" spans="2:45">
      <c r="B310" s="22"/>
      <c r="C310" s="100"/>
      <c r="D310" s="309"/>
      <c r="E310" s="242">
        <f t="shared" si="210"/>
        <v>0</v>
      </c>
      <c r="F310" s="222">
        <f t="shared" si="169"/>
        <v>0</v>
      </c>
      <c r="G310" s="222">
        <f t="shared" si="170"/>
        <v>0</v>
      </c>
      <c r="H310" s="222">
        <f t="shared" si="171"/>
        <v>0</v>
      </c>
      <c r="I310" s="222">
        <f t="shared" si="172"/>
        <v>0</v>
      </c>
      <c r="J310" s="222">
        <f t="shared" si="173"/>
        <v>0</v>
      </c>
      <c r="K310" s="222">
        <f t="shared" si="174"/>
        <v>0</v>
      </c>
      <c r="L310" s="257">
        <f t="shared" si="204"/>
        <v>0</v>
      </c>
      <c r="M310" s="212">
        <f t="shared" si="175"/>
        <v>0</v>
      </c>
      <c r="N310" s="213">
        <f t="shared" si="176"/>
        <v>0</v>
      </c>
      <c r="O310" s="213">
        <f t="shared" si="177"/>
        <v>0</v>
      </c>
      <c r="P310" s="213">
        <f t="shared" si="178"/>
        <v>0</v>
      </c>
      <c r="Q310" s="213">
        <f t="shared" si="179"/>
        <v>0</v>
      </c>
      <c r="R310" s="213">
        <f t="shared" si="180"/>
        <v>0</v>
      </c>
      <c r="S310" s="213">
        <f t="shared" si="181"/>
        <v>0</v>
      </c>
      <c r="T310" s="260">
        <f t="shared" si="205"/>
        <v>0</v>
      </c>
      <c r="U310" s="191">
        <f t="shared" si="182"/>
        <v>0</v>
      </c>
      <c r="V310" s="191">
        <f t="shared" si="183"/>
        <v>0</v>
      </c>
      <c r="W310" s="191">
        <f t="shared" si="184"/>
        <v>0</v>
      </c>
      <c r="X310" s="191">
        <f t="shared" si="185"/>
        <v>0</v>
      </c>
      <c r="Y310" s="191">
        <f t="shared" si="186"/>
        <v>0</v>
      </c>
      <c r="Z310" s="192">
        <f t="shared" si="187"/>
        <v>0</v>
      </c>
      <c r="AA310" s="191">
        <f t="shared" si="188"/>
        <v>0</v>
      </c>
      <c r="AB310" s="280">
        <f t="shared" si="206"/>
        <v>0</v>
      </c>
      <c r="AC310" s="240">
        <f t="shared" si="189"/>
        <v>0</v>
      </c>
      <c r="AD310" s="240">
        <f t="shared" si="190"/>
        <v>0</v>
      </c>
      <c r="AE310" s="240">
        <f t="shared" si="191"/>
        <v>0</v>
      </c>
      <c r="AF310" s="240">
        <f t="shared" si="192"/>
        <v>0</v>
      </c>
      <c r="AG310" s="240">
        <f t="shared" si="193"/>
        <v>0</v>
      </c>
      <c r="AH310" s="240">
        <f t="shared" si="194"/>
        <v>0</v>
      </c>
      <c r="AI310" s="232">
        <f t="shared" si="195"/>
        <v>0</v>
      </c>
      <c r="AJ310" s="283">
        <f t="shared" si="207"/>
        <v>0</v>
      </c>
      <c r="AK310" s="269">
        <f t="shared" si="196"/>
        <v>0</v>
      </c>
      <c r="AL310" s="269">
        <f t="shared" si="197"/>
        <v>0</v>
      </c>
      <c r="AM310" s="269">
        <f t="shared" si="198"/>
        <v>0</v>
      </c>
      <c r="AN310" s="269">
        <f t="shared" si="199"/>
        <v>0</v>
      </c>
      <c r="AO310" s="269">
        <f t="shared" si="200"/>
        <v>0</v>
      </c>
      <c r="AP310" s="269">
        <f t="shared" si="201"/>
        <v>0</v>
      </c>
      <c r="AQ310" s="269">
        <f t="shared" si="202"/>
        <v>0</v>
      </c>
      <c r="AR310" s="285">
        <f t="shared" si="208"/>
        <v>0</v>
      </c>
      <c r="AS310" s="273">
        <f t="shared" si="203"/>
        <v>0</v>
      </c>
    </row>
    <row r="311" spans="2:45">
      <c r="B311" s="22"/>
      <c r="C311" s="100"/>
      <c r="D311" s="309"/>
      <c r="E311" s="242">
        <f t="shared" si="210"/>
        <v>0</v>
      </c>
      <c r="F311" s="222">
        <f t="shared" si="169"/>
        <v>0</v>
      </c>
      <c r="G311" s="222">
        <f t="shared" si="170"/>
        <v>0</v>
      </c>
      <c r="H311" s="222">
        <f t="shared" si="171"/>
        <v>0</v>
      </c>
      <c r="I311" s="222">
        <f t="shared" si="172"/>
        <v>0</v>
      </c>
      <c r="J311" s="222">
        <f t="shared" si="173"/>
        <v>0</v>
      </c>
      <c r="K311" s="222">
        <f t="shared" si="174"/>
        <v>0</v>
      </c>
      <c r="L311" s="257">
        <f t="shared" si="204"/>
        <v>0</v>
      </c>
      <c r="M311" s="212">
        <f t="shared" si="175"/>
        <v>0</v>
      </c>
      <c r="N311" s="213">
        <f t="shared" si="176"/>
        <v>0</v>
      </c>
      <c r="O311" s="213">
        <f t="shared" si="177"/>
        <v>0</v>
      </c>
      <c r="P311" s="213">
        <f t="shared" si="178"/>
        <v>0</v>
      </c>
      <c r="Q311" s="213">
        <f t="shared" si="179"/>
        <v>0</v>
      </c>
      <c r="R311" s="213">
        <f t="shared" si="180"/>
        <v>0</v>
      </c>
      <c r="S311" s="213">
        <f t="shared" si="181"/>
        <v>0</v>
      </c>
      <c r="T311" s="260">
        <f t="shared" si="205"/>
        <v>0</v>
      </c>
      <c r="U311" s="191">
        <f t="shared" si="182"/>
        <v>0</v>
      </c>
      <c r="V311" s="191">
        <f t="shared" si="183"/>
        <v>0</v>
      </c>
      <c r="W311" s="191">
        <f t="shared" si="184"/>
        <v>0</v>
      </c>
      <c r="X311" s="191">
        <f t="shared" si="185"/>
        <v>0</v>
      </c>
      <c r="Y311" s="191">
        <f t="shared" si="186"/>
        <v>0</v>
      </c>
      <c r="Z311" s="192">
        <f t="shared" si="187"/>
        <v>0</v>
      </c>
      <c r="AA311" s="191">
        <f t="shared" si="188"/>
        <v>0</v>
      </c>
      <c r="AB311" s="280">
        <f t="shared" si="206"/>
        <v>0</v>
      </c>
      <c r="AC311" s="240">
        <f t="shared" si="189"/>
        <v>0</v>
      </c>
      <c r="AD311" s="240">
        <f t="shared" si="190"/>
        <v>0</v>
      </c>
      <c r="AE311" s="240">
        <f t="shared" si="191"/>
        <v>0</v>
      </c>
      <c r="AF311" s="240">
        <f t="shared" si="192"/>
        <v>0</v>
      </c>
      <c r="AG311" s="240">
        <f t="shared" si="193"/>
        <v>0</v>
      </c>
      <c r="AH311" s="240">
        <f t="shared" si="194"/>
        <v>0</v>
      </c>
      <c r="AI311" s="232">
        <f t="shared" si="195"/>
        <v>0</v>
      </c>
      <c r="AJ311" s="283">
        <f t="shared" si="207"/>
        <v>0</v>
      </c>
      <c r="AK311" s="269">
        <f t="shared" si="196"/>
        <v>0</v>
      </c>
      <c r="AL311" s="269">
        <f t="shared" si="197"/>
        <v>0</v>
      </c>
      <c r="AM311" s="269">
        <f t="shared" si="198"/>
        <v>0</v>
      </c>
      <c r="AN311" s="269">
        <f t="shared" si="199"/>
        <v>0</v>
      </c>
      <c r="AO311" s="269">
        <f t="shared" si="200"/>
        <v>0</v>
      </c>
      <c r="AP311" s="269">
        <f t="shared" si="201"/>
        <v>0</v>
      </c>
      <c r="AQ311" s="269">
        <f t="shared" si="202"/>
        <v>0</v>
      </c>
      <c r="AR311" s="285">
        <f t="shared" si="208"/>
        <v>0</v>
      </c>
      <c r="AS311" s="273">
        <f t="shared" si="203"/>
        <v>0</v>
      </c>
    </row>
    <row r="312" spans="2:45">
      <c r="B312" s="22"/>
      <c r="C312" s="100"/>
      <c r="D312" s="309"/>
      <c r="E312" s="242">
        <f t="shared" si="210"/>
        <v>0</v>
      </c>
      <c r="F312" s="222">
        <f t="shared" si="169"/>
        <v>0</v>
      </c>
      <c r="G312" s="222">
        <f t="shared" si="170"/>
        <v>0</v>
      </c>
      <c r="H312" s="222">
        <f t="shared" si="171"/>
        <v>0</v>
      </c>
      <c r="I312" s="222">
        <f t="shared" si="172"/>
        <v>0</v>
      </c>
      <c r="J312" s="222">
        <f t="shared" si="173"/>
        <v>0</v>
      </c>
      <c r="K312" s="222">
        <f t="shared" si="174"/>
        <v>0</v>
      </c>
      <c r="L312" s="257">
        <f t="shared" si="204"/>
        <v>0</v>
      </c>
      <c r="M312" s="212">
        <f t="shared" si="175"/>
        <v>0</v>
      </c>
      <c r="N312" s="213">
        <f t="shared" si="176"/>
        <v>0</v>
      </c>
      <c r="O312" s="213">
        <f t="shared" si="177"/>
        <v>0</v>
      </c>
      <c r="P312" s="213">
        <f t="shared" si="178"/>
        <v>0</v>
      </c>
      <c r="Q312" s="213">
        <f t="shared" si="179"/>
        <v>0</v>
      </c>
      <c r="R312" s="213">
        <f t="shared" si="180"/>
        <v>0</v>
      </c>
      <c r="S312" s="213">
        <f t="shared" si="181"/>
        <v>0</v>
      </c>
      <c r="T312" s="260">
        <f t="shared" si="205"/>
        <v>0</v>
      </c>
      <c r="U312" s="191">
        <f t="shared" si="182"/>
        <v>0</v>
      </c>
      <c r="V312" s="191">
        <f t="shared" si="183"/>
        <v>0</v>
      </c>
      <c r="W312" s="191">
        <f t="shared" si="184"/>
        <v>0</v>
      </c>
      <c r="X312" s="191">
        <f t="shared" si="185"/>
        <v>0</v>
      </c>
      <c r="Y312" s="191">
        <f t="shared" si="186"/>
        <v>0</v>
      </c>
      <c r="Z312" s="192">
        <f t="shared" si="187"/>
        <v>0</v>
      </c>
      <c r="AA312" s="191">
        <f t="shared" si="188"/>
        <v>0</v>
      </c>
      <c r="AB312" s="280">
        <f t="shared" si="206"/>
        <v>0</v>
      </c>
      <c r="AC312" s="240">
        <f t="shared" si="189"/>
        <v>0</v>
      </c>
      <c r="AD312" s="240">
        <f t="shared" si="190"/>
        <v>0</v>
      </c>
      <c r="AE312" s="240">
        <f t="shared" si="191"/>
        <v>0</v>
      </c>
      <c r="AF312" s="240">
        <f t="shared" si="192"/>
        <v>0</v>
      </c>
      <c r="AG312" s="240">
        <f t="shared" si="193"/>
        <v>0</v>
      </c>
      <c r="AH312" s="240">
        <f t="shared" si="194"/>
        <v>0</v>
      </c>
      <c r="AI312" s="232">
        <f t="shared" si="195"/>
        <v>0</v>
      </c>
      <c r="AJ312" s="283">
        <f t="shared" si="207"/>
        <v>0</v>
      </c>
      <c r="AK312" s="269">
        <f t="shared" si="196"/>
        <v>0</v>
      </c>
      <c r="AL312" s="269">
        <f t="shared" si="197"/>
        <v>0</v>
      </c>
      <c r="AM312" s="269">
        <f t="shared" si="198"/>
        <v>0</v>
      </c>
      <c r="AN312" s="269">
        <f t="shared" si="199"/>
        <v>0</v>
      </c>
      <c r="AO312" s="269">
        <f t="shared" si="200"/>
        <v>0</v>
      </c>
      <c r="AP312" s="269">
        <f t="shared" si="201"/>
        <v>0</v>
      </c>
      <c r="AQ312" s="269">
        <f t="shared" si="202"/>
        <v>0</v>
      </c>
      <c r="AR312" s="285">
        <f t="shared" si="208"/>
        <v>0</v>
      </c>
      <c r="AS312" s="273">
        <f t="shared" si="203"/>
        <v>0</v>
      </c>
    </row>
    <row r="313" spans="2:45">
      <c r="B313" s="22"/>
      <c r="C313" s="100"/>
      <c r="D313" s="309"/>
      <c r="E313" s="242">
        <f t="shared" si="210"/>
        <v>0</v>
      </c>
      <c r="F313" s="222">
        <f t="shared" si="169"/>
        <v>0</v>
      </c>
      <c r="G313" s="222">
        <f t="shared" si="170"/>
        <v>0</v>
      </c>
      <c r="H313" s="222">
        <f t="shared" si="171"/>
        <v>0</v>
      </c>
      <c r="I313" s="222">
        <f t="shared" si="172"/>
        <v>0</v>
      </c>
      <c r="J313" s="222">
        <f t="shared" si="173"/>
        <v>0</v>
      </c>
      <c r="K313" s="222">
        <f t="shared" si="174"/>
        <v>0</v>
      </c>
      <c r="L313" s="257">
        <f t="shared" si="204"/>
        <v>0</v>
      </c>
      <c r="M313" s="212">
        <f t="shared" si="175"/>
        <v>0</v>
      </c>
      <c r="N313" s="213">
        <f t="shared" si="176"/>
        <v>0</v>
      </c>
      <c r="O313" s="213">
        <f t="shared" si="177"/>
        <v>0</v>
      </c>
      <c r="P313" s="213">
        <f t="shared" si="178"/>
        <v>0</v>
      </c>
      <c r="Q313" s="213">
        <f t="shared" si="179"/>
        <v>0</v>
      </c>
      <c r="R313" s="213">
        <f t="shared" si="180"/>
        <v>0</v>
      </c>
      <c r="S313" s="213">
        <f t="shared" si="181"/>
        <v>0</v>
      </c>
      <c r="T313" s="260">
        <f t="shared" si="205"/>
        <v>0</v>
      </c>
      <c r="U313" s="191">
        <f t="shared" si="182"/>
        <v>0</v>
      </c>
      <c r="V313" s="191">
        <f t="shared" si="183"/>
        <v>0</v>
      </c>
      <c r="W313" s="191">
        <f t="shared" si="184"/>
        <v>0</v>
      </c>
      <c r="X313" s="191">
        <f t="shared" si="185"/>
        <v>0</v>
      </c>
      <c r="Y313" s="191">
        <f t="shared" si="186"/>
        <v>0</v>
      </c>
      <c r="Z313" s="192">
        <f t="shared" si="187"/>
        <v>0</v>
      </c>
      <c r="AA313" s="191">
        <f t="shared" si="188"/>
        <v>0</v>
      </c>
      <c r="AB313" s="280">
        <f t="shared" si="206"/>
        <v>0</v>
      </c>
      <c r="AC313" s="240">
        <f t="shared" si="189"/>
        <v>0</v>
      </c>
      <c r="AD313" s="240">
        <f t="shared" si="190"/>
        <v>0</v>
      </c>
      <c r="AE313" s="240">
        <f t="shared" si="191"/>
        <v>0</v>
      </c>
      <c r="AF313" s="240">
        <f t="shared" si="192"/>
        <v>0</v>
      </c>
      <c r="AG313" s="240">
        <f t="shared" si="193"/>
        <v>0</v>
      </c>
      <c r="AH313" s="240">
        <f t="shared" si="194"/>
        <v>0</v>
      </c>
      <c r="AI313" s="232">
        <f t="shared" si="195"/>
        <v>0</v>
      </c>
      <c r="AJ313" s="283">
        <f t="shared" si="207"/>
        <v>0</v>
      </c>
      <c r="AK313" s="269">
        <f t="shared" si="196"/>
        <v>0</v>
      </c>
      <c r="AL313" s="269">
        <f t="shared" si="197"/>
        <v>0</v>
      </c>
      <c r="AM313" s="269">
        <f t="shared" si="198"/>
        <v>0</v>
      </c>
      <c r="AN313" s="269">
        <f t="shared" si="199"/>
        <v>0</v>
      </c>
      <c r="AO313" s="269">
        <f t="shared" si="200"/>
        <v>0</v>
      </c>
      <c r="AP313" s="269">
        <f t="shared" si="201"/>
        <v>0</v>
      </c>
      <c r="AQ313" s="269">
        <f t="shared" si="202"/>
        <v>0</v>
      </c>
      <c r="AR313" s="285">
        <f t="shared" si="208"/>
        <v>0</v>
      </c>
      <c r="AS313" s="273">
        <f t="shared" si="203"/>
        <v>0</v>
      </c>
    </row>
    <row r="314" spans="2:45">
      <c r="B314" s="22"/>
      <c r="C314" s="100"/>
      <c r="D314" s="309"/>
      <c r="E314" s="242">
        <f t="shared" si="210"/>
        <v>0</v>
      </c>
      <c r="F314" s="222">
        <f t="shared" si="169"/>
        <v>0</v>
      </c>
      <c r="G314" s="222">
        <f t="shared" si="170"/>
        <v>0</v>
      </c>
      <c r="H314" s="222">
        <f t="shared" si="171"/>
        <v>0</v>
      </c>
      <c r="I314" s="222">
        <f t="shared" si="172"/>
        <v>0</v>
      </c>
      <c r="J314" s="222">
        <f t="shared" si="173"/>
        <v>0</v>
      </c>
      <c r="K314" s="222">
        <f t="shared" si="174"/>
        <v>0</v>
      </c>
      <c r="L314" s="257">
        <f t="shared" si="204"/>
        <v>0</v>
      </c>
      <c r="M314" s="212">
        <f t="shared" si="175"/>
        <v>0</v>
      </c>
      <c r="N314" s="213">
        <f t="shared" si="176"/>
        <v>0</v>
      </c>
      <c r="O314" s="213">
        <f t="shared" si="177"/>
        <v>0</v>
      </c>
      <c r="P314" s="213">
        <f t="shared" si="178"/>
        <v>0</v>
      </c>
      <c r="Q314" s="213">
        <f t="shared" si="179"/>
        <v>0</v>
      </c>
      <c r="R314" s="213">
        <f t="shared" si="180"/>
        <v>0</v>
      </c>
      <c r="S314" s="213">
        <f t="shared" si="181"/>
        <v>0</v>
      </c>
      <c r="T314" s="260">
        <f t="shared" si="205"/>
        <v>0</v>
      </c>
      <c r="U314" s="191">
        <f t="shared" si="182"/>
        <v>0</v>
      </c>
      <c r="V314" s="191">
        <f t="shared" si="183"/>
        <v>0</v>
      </c>
      <c r="W314" s="191">
        <f t="shared" si="184"/>
        <v>0</v>
      </c>
      <c r="X314" s="191">
        <f t="shared" si="185"/>
        <v>0</v>
      </c>
      <c r="Y314" s="191">
        <f t="shared" si="186"/>
        <v>0</v>
      </c>
      <c r="Z314" s="192">
        <f t="shared" si="187"/>
        <v>0</v>
      </c>
      <c r="AA314" s="191">
        <f t="shared" si="188"/>
        <v>0</v>
      </c>
      <c r="AB314" s="280">
        <f t="shared" si="206"/>
        <v>0</v>
      </c>
      <c r="AC314" s="240">
        <f t="shared" si="189"/>
        <v>0</v>
      </c>
      <c r="AD314" s="240">
        <f t="shared" si="190"/>
        <v>0</v>
      </c>
      <c r="AE314" s="240">
        <f t="shared" si="191"/>
        <v>0</v>
      </c>
      <c r="AF314" s="240">
        <f t="shared" si="192"/>
        <v>0</v>
      </c>
      <c r="AG314" s="240">
        <f t="shared" si="193"/>
        <v>0</v>
      </c>
      <c r="AH314" s="240">
        <f t="shared" si="194"/>
        <v>0</v>
      </c>
      <c r="AI314" s="232">
        <f t="shared" si="195"/>
        <v>0</v>
      </c>
      <c r="AJ314" s="283">
        <f t="shared" si="207"/>
        <v>0</v>
      </c>
      <c r="AK314" s="269">
        <f t="shared" si="196"/>
        <v>0</v>
      </c>
      <c r="AL314" s="269">
        <f t="shared" si="197"/>
        <v>0</v>
      </c>
      <c r="AM314" s="269">
        <f t="shared" si="198"/>
        <v>0</v>
      </c>
      <c r="AN314" s="269">
        <f t="shared" si="199"/>
        <v>0</v>
      </c>
      <c r="AO314" s="269">
        <f t="shared" si="200"/>
        <v>0</v>
      </c>
      <c r="AP314" s="269">
        <f t="shared" si="201"/>
        <v>0</v>
      </c>
      <c r="AQ314" s="269">
        <f t="shared" si="202"/>
        <v>0</v>
      </c>
      <c r="AR314" s="285">
        <f t="shared" si="208"/>
        <v>0</v>
      </c>
      <c r="AS314" s="273">
        <f t="shared" si="203"/>
        <v>0</v>
      </c>
    </row>
    <row r="315" spans="2:45">
      <c r="B315" s="22"/>
      <c r="C315" s="100"/>
      <c r="D315" s="309"/>
      <c r="E315" s="242">
        <f t="shared" si="210"/>
        <v>0</v>
      </c>
      <c r="F315" s="222">
        <f t="shared" si="169"/>
        <v>0</v>
      </c>
      <c r="G315" s="222">
        <f t="shared" si="170"/>
        <v>0</v>
      </c>
      <c r="H315" s="222">
        <f t="shared" si="171"/>
        <v>0</v>
      </c>
      <c r="I315" s="222">
        <f t="shared" si="172"/>
        <v>0</v>
      </c>
      <c r="J315" s="222">
        <f t="shared" si="173"/>
        <v>0</v>
      </c>
      <c r="K315" s="222">
        <f t="shared" si="174"/>
        <v>0</v>
      </c>
      <c r="L315" s="257">
        <f t="shared" si="204"/>
        <v>0</v>
      </c>
      <c r="M315" s="212">
        <f t="shared" si="175"/>
        <v>0</v>
      </c>
      <c r="N315" s="213">
        <f t="shared" si="176"/>
        <v>0</v>
      </c>
      <c r="O315" s="213">
        <f t="shared" si="177"/>
        <v>0</v>
      </c>
      <c r="P315" s="213">
        <f t="shared" si="178"/>
        <v>0</v>
      </c>
      <c r="Q315" s="213">
        <f t="shared" si="179"/>
        <v>0</v>
      </c>
      <c r="R315" s="213">
        <f t="shared" si="180"/>
        <v>0</v>
      </c>
      <c r="S315" s="213">
        <f t="shared" si="181"/>
        <v>0</v>
      </c>
      <c r="T315" s="260">
        <f t="shared" si="205"/>
        <v>0</v>
      </c>
      <c r="U315" s="191">
        <f t="shared" si="182"/>
        <v>0</v>
      </c>
      <c r="V315" s="191">
        <f t="shared" si="183"/>
        <v>0</v>
      </c>
      <c r="W315" s="191">
        <f t="shared" si="184"/>
        <v>0</v>
      </c>
      <c r="X315" s="191">
        <f t="shared" si="185"/>
        <v>0</v>
      </c>
      <c r="Y315" s="191">
        <f t="shared" si="186"/>
        <v>0</v>
      </c>
      <c r="Z315" s="192">
        <f t="shared" si="187"/>
        <v>0</v>
      </c>
      <c r="AA315" s="191">
        <f t="shared" si="188"/>
        <v>0</v>
      </c>
      <c r="AB315" s="280">
        <f t="shared" si="206"/>
        <v>0</v>
      </c>
      <c r="AC315" s="240">
        <f t="shared" si="189"/>
        <v>0</v>
      </c>
      <c r="AD315" s="240">
        <f t="shared" si="190"/>
        <v>0</v>
      </c>
      <c r="AE315" s="240">
        <f t="shared" si="191"/>
        <v>0</v>
      </c>
      <c r="AF315" s="240">
        <f t="shared" si="192"/>
        <v>0</v>
      </c>
      <c r="AG315" s="240">
        <f t="shared" si="193"/>
        <v>0</v>
      </c>
      <c r="AH315" s="240">
        <f t="shared" si="194"/>
        <v>0</v>
      </c>
      <c r="AI315" s="232">
        <f t="shared" si="195"/>
        <v>0</v>
      </c>
      <c r="AJ315" s="283">
        <f t="shared" si="207"/>
        <v>0</v>
      </c>
      <c r="AK315" s="269">
        <f t="shared" si="196"/>
        <v>0</v>
      </c>
      <c r="AL315" s="269">
        <f t="shared" si="197"/>
        <v>0</v>
      </c>
      <c r="AM315" s="269">
        <f t="shared" si="198"/>
        <v>0</v>
      </c>
      <c r="AN315" s="269">
        <f t="shared" si="199"/>
        <v>0</v>
      </c>
      <c r="AO315" s="269">
        <f t="shared" si="200"/>
        <v>0</v>
      </c>
      <c r="AP315" s="269">
        <f t="shared" si="201"/>
        <v>0</v>
      </c>
      <c r="AQ315" s="269">
        <f t="shared" si="202"/>
        <v>0</v>
      </c>
      <c r="AR315" s="285">
        <f t="shared" si="208"/>
        <v>0</v>
      </c>
      <c r="AS315" s="273">
        <f t="shared" si="203"/>
        <v>0</v>
      </c>
    </row>
    <row r="316" spans="2:45">
      <c r="B316" s="22"/>
      <c r="C316" s="100"/>
      <c r="D316" s="309"/>
      <c r="E316" s="242">
        <f t="shared" si="210"/>
        <v>0</v>
      </c>
      <c r="F316" s="222">
        <f t="shared" si="169"/>
        <v>0</v>
      </c>
      <c r="G316" s="222">
        <f t="shared" si="170"/>
        <v>0</v>
      </c>
      <c r="H316" s="222">
        <f t="shared" si="171"/>
        <v>0</v>
      </c>
      <c r="I316" s="222">
        <f t="shared" si="172"/>
        <v>0</v>
      </c>
      <c r="J316" s="222">
        <f t="shared" si="173"/>
        <v>0</v>
      </c>
      <c r="K316" s="222">
        <f t="shared" si="174"/>
        <v>0</v>
      </c>
      <c r="L316" s="257">
        <f t="shared" si="204"/>
        <v>0</v>
      </c>
      <c r="M316" s="212">
        <f t="shared" si="175"/>
        <v>0</v>
      </c>
      <c r="N316" s="213">
        <f t="shared" si="176"/>
        <v>0</v>
      </c>
      <c r="O316" s="213">
        <f t="shared" si="177"/>
        <v>0</v>
      </c>
      <c r="P316" s="213">
        <f t="shared" si="178"/>
        <v>0</v>
      </c>
      <c r="Q316" s="213">
        <f t="shared" si="179"/>
        <v>0</v>
      </c>
      <c r="R316" s="213">
        <f t="shared" si="180"/>
        <v>0</v>
      </c>
      <c r="S316" s="213">
        <f t="shared" si="181"/>
        <v>0</v>
      </c>
      <c r="T316" s="260">
        <f t="shared" si="205"/>
        <v>0</v>
      </c>
      <c r="U316" s="191">
        <f t="shared" si="182"/>
        <v>0</v>
      </c>
      <c r="V316" s="191">
        <f t="shared" si="183"/>
        <v>0</v>
      </c>
      <c r="W316" s="191">
        <f t="shared" si="184"/>
        <v>0</v>
      </c>
      <c r="X316" s="191">
        <f t="shared" si="185"/>
        <v>0</v>
      </c>
      <c r="Y316" s="191">
        <f t="shared" si="186"/>
        <v>0</v>
      </c>
      <c r="Z316" s="192">
        <f t="shared" si="187"/>
        <v>0</v>
      </c>
      <c r="AA316" s="191">
        <f t="shared" si="188"/>
        <v>0</v>
      </c>
      <c r="AB316" s="280">
        <f t="shared" si="206"/>
        <v>0</v>
      </c>
      <c r="AC316" s="240">
        <f t="shared" si="189"/>
        <v>0</v>
      </c>
      <c r="AD316" s="240">
        <f t="shared" si="190"/>
        <v>0</v>
      </c>
      <c r="AE316" s="240">
        <f t="shared" si="191"/>
        <v>0</v>
      </c>
      <c r="AF316" s="240">
        <f t="shared" si="192"/>
        <v>0</v>
      </c>
      <c r="AG316" s="240">
        <f t="shared" si="193"/>
        <v>0</v>
      </c>
      <c r="AH316" s="240">
        <f t="shared" si="194"/>
        <v>0</v>
      </c>
      <c r="AI316" s="232">
        <f t="shared" si="195"/>
        <v>0</v>
      </c>
      <c r="AJ316" s="283">
        <f t="shared" si="207"/>
        <v>0</v>
      </c>
      <c r="AK316" s="269">
        <f t="shared" si="196"/>
        <v>0</v>
      </c>
      <c r="AL316" s="269">
        <f t="shared" si="197"/>
        <v>0</v>
      </c>
      <c r="AM316" s="269">
        <f t="shared" si="198"/>
        <v>0</v>
      </c>
      <c r="AN316" s="269">
        <f t="shared" si="199"/>
        <v>0</v>
      </c>
      <c r="AO316" s="269">
        <f t="shared" si="200"/>
        <v>0</v>
      </c>
      <c r="AP316" s="269">
        <f t="shared" si="201"/>
        <v>0</v>
      </c>
      <c r="AQ316" s="269">
        <f t="shared" si="202"/>
        <v>0</v>
      </c>
      <c r="AR316" s="285">
        <f t="shared" si="208"/>
        <v>0</v>
      </c>
      <c r="AS316" s="273">
        <f t="shared" si="203"/>
        <v>0</v>
      </c>
    </row>
    <row r="317" spans="2:45">
      <c r="B317" s="22"/>
      <c r="C317" s="100"/>
      <c r="D317" s="309"/>
      <c r="E317" s="242">
        <f t="shared" si="210"/>
        <v>0</v>
      </c>
      <c r="F317" s="222">
        <f t="shared" si="169"/>
        <v>0</v>
      </c>
      <c r="G317" s="222">
        <f t="shared" si="170"/>
        <v>0</v>
      </c>
      <c r="H317" s="222">
        <f t="shared" si="171"/>
        <v>0</v>
      </c>
      <c r="I317" s="222">
        <f t="shared" si="172"/>
        <v>0</v>
      </c>
      <c r="J317" s="222">
        <f t="shared" si="173"/>
        <v>0</v>
      </c>
      <c r="K317" s="222">
        <f t="shared" si="174"/>
        <v>0</v>
      </c>
      <c r="L317" s="257">
        <f t="shared" si="204"/>
        <v>0</v>
      </c>
      <c r="M317" s="212">
        <f t="shared" si="175"/>
        <v>0</v>
      </c>
      <c r="N317" s="213">
        <f t="shared" si="176"/>
        <v>0</v>
      </c>
      <c r="O317" s="213">
        <f t="shared" si="177"/>
        <v>0</v>
      </c>
      <c r="P317" s="213">
        <f t="shared" si="178"/>
        <v>0</v>
      </c>
      <c r="Q317" s="213">
        <f t="shared" si="179"/>
        <v>0</v>
      </c>
      <c r="R317" s="213">
        <f t="shared" si="180"/>
        <v>0</v>
      </c>
      <c r="S317" s="213">
        <f t="shared" si="181"/>
        <v>0</v>
      </c>
      <c r="T317" s="260">
        <f t="shared" si="205"/>
        <v>0</v>
      </c>
      <c r="U317" s="191">
        <f t="shared" si="182"/>
        <v>0</v>
      </c>
      <c r="V317" s="191">
        <f t="shared" si="183"/>
        <v>0</v>
      </c>
      <c r="W317" s="191">
        <f t="shared" si="184"/>
        <v>0</v>
      </c>
      <c r="X317" s="191">
        <f t="shared" si="185"/>
        <v>0</v>
      </c>
      <c r="Y317" s="191">
        <f t="shared" si="186"/>
        <v>0</v>
      </c>
      <c r="Z317" s="192">
        <f t="shared" si="187"/>
        <v>0</v>
      </c>
      <c r="AA317" s="191">
        <f t="shared" si="188"/>
        <v>0</v>
      </c>
      <c r="AB317" s="280">
        <f t="shared" si="206"/>
        <v>0</v>
      </c>
      <c r="AC317" s="240">
        <f t="shared" si="189"/>
        <v>0</v>
      </c>
      <c r="AD317" s="240">
        <f t="shared" si="190"/>
        <v>0</v>
      </c>
      <c r="AE317" s="240">
        <f t="shared" si="191"/>
        <v>0</v>
      </c>
      <c r="AF317" s="240">
        <f t="shared" si="192"/>
        <v>0</v>
      </c>
      <c r="AG317" s="240">
        <f t="shared" si="193"/>
        <v>0</v>
      </c>
      <c r="AH317" s="240">
        <f t="shared" si="194"/>
        <v>0</v>
      </c>
      <c r="AI317" s="232">
        <f t="shared" si="195"/>
        <v>0</v>
      </c>
      <c r="AJ317" s="283">
        <f t="shared" si="207"/>
        <v>0</v>
      </c>
      <c r="AK317" s="269">
        <f t="shared" si="196"/>
        <v>0</v>
      </c>
      <c r="AL317" s="269">
        <f t="shared" si="197"/>
        <v>0</v>
      </c>
      <c r="AM317" s="269">
        <f t="shared" si="198"/>
        <v>0</v>
      </c>
      <c r="AN317" s="269">
        <f t="shared" si="199"/>
        <v>0</v>
      </c>
      <c r="AO317" s="269">
        <f t="shared" si="200"/>
        <v>0</v>
      </c>
      <c r="AP317" s="269">
        <f t="shared" si="201"/>
        <v>0</v>
      </c>
      <c r="AQ317" s="269">
        <f t="shared" si="202"/>
        <v>0</v>
      </c>
      <c r="AR317" s="285">
        <f t="shared" si="208"/>
        <v>0</v>
      </c>
      <c r="AS317" s="273">
        <f t="shared" si="203"/>
        <v>0</v>
      </c>
    </row>
    <row r="318" spans="2:45">
      <c r="B318" s="22"/>
      <c r="C318" s="100"/>
      <c r="D318" s="309"/>
      <c r="E318" s="242">
        <f t="shared" si="210"/>
        <v>0</v>
      </c>
      <c r="F318" s="222">
        <f t="shared" si="169"/>
        <v>0</v>
      </c>
      <c r="G318" s="222">
        <f t="shared" si="170"/>
        <v>0</v>
      </c>
      <c r="H318" s="222">
        <f t="shared" si="171"/>
        <v>0</v>
      </c>
      <c r="I318" s="222">
        <f t="shared" si="172"/>
        <v>0</v>
      </c>
      <c r="J318" s="222">
        <f t="shared" si="173"/>
        <v>0</v>
      </c>
      <c r="K318" s="222">
        <f t="shared" si="174"/>
        <v>0</v>
      </c>
      <c r="L318" s="257">
        <f t="shared" si="204"/>
        <v>0</v>
      </c>
      <c r="M318" s="212">
        <f t="shared" si="175"/>
        <v>0</v>
      </c>
      <c r="N318" s="213">
        <f t="shared" si="176"/>
        <v>0</v>
      </c>
      <c r="O318" s="213">
        <f t="shared" si="177"/>
        <v>0</v>
      </c>
      <c r="P318" s="213">
        <f t="shared" si="178"/>
        <v>0</v>
      </c>
      <c r="Q318" s="213">
        <f t="shared" si="179"/>
        <v>0</v>
      </c>
      <c r="R318" s="213">
        <f t="shared" si="180"/>
        <v>0</v>
      </c>
      <c r="S318" s="213">
        <f t="shared" si="181"/>
        <v>0</v>
      </c>
      <c r="T318" s="260">
        <f t="shared" si="205"/>
        <v>0</v>
      </c>
      <c r="U318" s="191">
        <f t="shared" si="182"/>
        <v>0</v>
      </c>
      <c r="V318" s="191">
        <f t="shared" si="183"/>
        <v>0</v>
      </c>
      <c r="W318" s="191">
        <f t="shared" si="184"/>
        <v>0</v>
      </c>
      <c r="X318" s="191">
        <f t="shared" si="185"/>
        <v>0</v>
      </c>
      <c r="Y318" s="191">
        <f t="shared" si="186"/>
        <v>0</v>
      </c>
      <c r="Z318" s="192">
        <f t="shared" si="187"/>
        <v>0</v>
      </c>
      <c r="AA318" s="191">
        <f t="shared" si="188"/>
        <v>0</v>
      </c>
      <c r="AB318" s="280">
        <f t="shared" si="206"/>
        <v>0</v>
      </c>
      <c r="AC318" s="240">
        <f t="shared" si="189"/>
        <v>0</v>
      </c>
      <c r="AD318" s="240">
        <f t="shared" si="190"/>
        <v>0</v>
      </c>
      <c r="AE318" s="240">
        <f t="shared" si="191"/>
        <v>0</v>
      </c>
      <c r="AF318" s="240">
        <f t="shared" si="192"/>
        <v>0</v>
      </c>
      <c r="AG318" s="240">
        <f t="shared" si="193"/>
        <v>0</v>
      </c>
      <c r="AH318" s="240">
        <f t="shared" si="194"/>
        <v>0</v>
      </c>
      <c r="AI318" s="232">
        <f t="shared" si="195"/>
        <v>0</v>
      </c>
      <c r="AJ318" s="283">
        <f t="shared" si="207"/>
        <v>0</v>
      </c>
      <c r="AK318" s="269">
        <f t="shared" si="196"/>
        <v>0</v>
      </c>
      <c r="AL318" s="269">
        <f t="shared" si="197"/>
        <v>0</v>
      </c>
      <c r="AM318" s="269">
        <f t="shared" si="198"/>
        <v>0</v>
      </c>
      <c r="AN318" s="269">
        <f t="shared" si="199"/>
        <v>0</v>
      </c>
      <c r="AO318" s="269">
        <f t="shared" si="200"/>
        <v>0</v>
      </c>
      <c r="AP318" s="269">
        <f t="shared" si="201"/>
        <v>0</v>
      </c>
      <c r="AQ318" s="269">
        <f t="shared" si="202"/>
        <v>0</v>
      </c>
      <c r="AR318" s="285">
        <f t="shared" si="208"/>
        <v>0</v>
      </c>
      <c r="AS318" s="273">
        <f t="shared" si="203"/>
        <v>0</v>
      </c>
    </row>
    <row r="319" spans="2:45">
      <c r="B319" s="22"/>
      <c r="C319" s="100"/>
      <c r="D319" s="309"/>
      <c r="E319" s="242">
        <f t="shared" si="210"/>
        <v>0</v>
      </c>
      <c r="F319" s="222">
        <f t="shared" si="169"/>
        <v>0</v>
      </c>
      <c r="G319" s="222">
        <f t="shared" si="170"/>
        <v>0</v>
      </c>
      <c r="H319" s="222">
        <f t="shared" si="171"/>
        <v>0</v>
      </c>
      <c r="I319" s="222">
        <f t="shared" si="172"/>
        <v>0</v>
      </c>
      <c r="J319" s="222">
        <f t="shared" si="173"/>
        <v>0</v>
      </c>
      <c r="K319" s="222">
        <f t="shared" si="174"/>
        <v>0</v>
      </c>
      <c r="L319" s="257">
        <f t="shared" si="204"/>
        <v>0</v>
      </c>
      <c r="M319" s="212">
        <f t="shared" si="175"/>
        <v>0</v>
      </c>
      <c r="N319" s="213">
        <f t="shared" si="176"/>
        <v>0</v>
      </c>
      <c r="O319" s="213">
        <f t="shared" si="177"/>
        <v>0</v>
      </c>
      <c r="P319" s="213">
        <f t="shared" si="178"/>
        <v>0</v>
      </c>
      <c r="Q319" s="213">
        <f t="shared" si="179"/>
        <v>0</v>
      </c>
      <c r="R319" s="213">
        <f t="shared" si="180"/>
        <v>0</v>
      </c>
      <c r="S319" s="213">
        <f t="shared" si="181"/>
        <v>0</v>
      </c>
      <c r="T319" s="260">
        <f t="shared" si="205"/>
        <v>0</v>
      </c>
      <c r="U319" s="191">
        <f t="shared" si="182"/>
        <v>0</v>
      </c>
      <c r="V319" s="191">
        <f t="shared" si="183"/>
        <v>0</v>
      </c>
      <c r="W319" s="191">
        <f t="shared" si="184"/>
        <v>0</v>
      </c>
      <c r="X319" s="191">
        <f t="shared" si="185"/>
        <v>0</v>
      </c>
      <c r="Y319" s="191">
        <f t="shared" si="186"/>
        <v>0</v>
      </c>
      <c r="Z319" s="192">
        <f t="shared" si="187"/>
        <v>0</v>
      </c>
      <c r="AA319" s="191">
        <f t="shared" si="188"/>
        <v>0</v>
      </c>
      <c r="AB319" s="280">
        <f t="shared" si="206"/>
        <v>0</v>
      </c>
      <c r="AC319" s="240">
        <f t="shared" si="189"/>
        <v>0</v>
      </c>
      <c r="AD319" s="240">
        <f t="shared" si="190"/>
        <v>0</v>
      </c>
      <c r="AE319" s="240">
        <f t="shared" si="191"/>
        <v>0</v>
      </c>
      <c r="AF319" s="240">
        <f t="shared" si="192"/>
        <v>0</v>
      </c>
      <c r="AG319" s="240">
        <f t="shared" si="193"/>
        <v>0</v>
      </c>
      <c r="AH319" s="240">
        <f t="shared" si="194"/>
        <v>0</v>
      </c>
      <c r="AI319" s="232">
        <f t="shared" si="195"/>
        <v>0</v>
      </c>
      <c r="AJ319" s="283">
        <f t="shared" si="207"/>
        <v>0</v>
      </c>
      <c r="AK319" s="269">
        <f t="shared" si="196"/>
        <v>0</v>
      </c>
      <c r="AL319" s="269">
        <f t="shared" si="197"/>
        <v>0</v>
      </c>
      <c r="AM319" s="269">
        <f t="shared" si="198"/>
        <v>0</v>
      </c>
      <c r="AN319" s="269">
        <f t="shared" si="199"/>
        <v>0</v>
      </c>
      <c r="AO319" s="269">
        <f t="shared" si="200"/>
        <v>0</v>
      </c>
      <c r="AP319" s="269">
        <f t="shared" si="201"/>
        <v>0</v>
      </c>
      <c r="AQ319" s="269">
        <f t="shared" si="202"/>
        <v>0</v>
      </c>
      <c r="AR319" s="285">
        <f t="shared" si="208"/>
        <v>0</v>
      </c>
      <c r="AS319" s="273">
        <f t="shared" si="203"/>
        <v>0</v>
      </c>
    </row>
    <row r="320" spans="2:45">
      <c r="B320" s="22"/>
      <c r="C320" s="100"/>
      <c r="D320" s="309"/>
      <c r="E320" s="242">
        <f t="shared" si="210"/>
        <v>0</v>
      </c>
      <c r="F320" s="222">
        <f t="shared" si="169"/>
        <v>0</v>
      </c>
      <c r="G320" s="222">
        <f t="shared" si="170"/>
        <v>0</v>
      </c>
      <c r="H320" s="222">
        <f t="shared" si="171"/>
        <v>0</v>
      </c>
      <c r="I320" s="222">
        <f t="shared" si="172"/>
        <v>0</v>
      </c>
      <c r="J320" s="222">
        <f t="shared" si="173"/>
        <v>0</v>
      </c>
      <c r="K320" s="222">
        <f t="shared" si="174"/>
        <v>0</v>
      </c>
      <c r="L320" s="257">
        <f t="shared" si="204"/>
        <v>0</v>
      </c>
      <c r="M320" s="212">
        <f t="shared" si="175"/>
        <v>0</v>
      </c>
      <c r="N320" s="213">
        <f t="shared" si="176"/>
        <v>0</v>
      </c>
      <c r="O320" s="213">
        <f t="shared" si="177"/>
        <v>0</v>
      </c>
      <c r="P320" s="213">
        <f t="shared" si="178"/>
        <v>0</v>
      </c>
      <c r="Q320" s="213">
        <f t="shared" si="179"/>
        <v>0</v>
      </c>
      <c r="R320" s="213">
        <f t="shared" si="180"/>
        <v>0</v>
      </c>
      <c r="S320" s="213">
        <f t="shared" si="181"/>
        <v>0</v>
      </c>
      <c r="T320" s="260">
        <f t="shared" si="205"/>
        <v>0</v>
      </c>
      <c r="U320" s="191">
        <f t="shared" si="182"/>
        <v>0</v>
      </c>
      <c r="V320" s="191">
        <f t="shared" si="183"/>
        <v>0</v>
      </c>
      <c r="W320" s="191">
        <f t="shared" si="184"/>
        <v>0</v>
      </c>
      <c r="X320" s="191">
        <f t="shared" si="185"/>
        <v>0</v>
      </c>
      <c r="Y320" s="191">
        <f t="shared" si="186"/>
        <v>0</v>
      </c>
      <c r="Z320" s="192">
        <f t="shared" si="187"/>
        <v>0</v>
      </c>
      <c r="AA320" s="191">
        <f t="shared" si="188"/>
        <v>0</v>
      </c>
      <c r="AB320" s="280">
        <f t="shared" si="206"/>
        <v>0</v>
      </c>
      <c r="AC320" s="240">
        <f t="shared" si="189"/>
        <v>0</v>
      </c>
      <c r="AD320" s="240">
        <f t="shared" si="190"/>
        <v>0</v>
      </c>
      <c r="AE320" s="240">
        <f t="shared" si="191"/>
        <v>0</v>
      </c>
      <c r="AF320" s="240">
        <f t="shared" si="192"/>
        <v>0</v>
      </c>
      <c r="AG320" s="240">
        <f t="shared" si="193"/>
        <v>0</v>
      </c>
      <c r="AH320" s="240">
        <f t="shared" si="194"/>
        <v>0</v>
      </c>
      <c r="AI320" s="232">
        <f t="shared" si="195"/>
        <v>0</v>
      </c>
      <c r="AJ320" s="283">
        <f t="shared" si="207"/>
        <v>0</v>
      </c>
      <c r="AK320" s="269">
        <f t="shared" si="196"/>
        <v>0</v>
      </c>
      <c r="AL320" s="269">
        <f t="shared" si="197"/>
        <v>0</v>
      </c>
      <c r="AM320" s="269">
        <f t="shared" si="198"/>
        <v>0</v>
      </c>
      <c r="AN320" s="269">
        <f t="shared" si="199"/>
        <v>0</v>
      </c>
      <c r="AO320" s="269">
        <f t="shared" si="200"/>
        <v>0</v>
      </c>
      <c r="AP320" s="269">
        <f t="shared" si="201"/>
        <v>0</v>
      </c>
      <c r="AQ320" s="269">
        <f t="shared" si="202"/>
        <v>0</v>
      </c>
      <c r="AR320" s="285">
        <f t="shared" si="208"/>
        <v>0</v>
      </c>
      <c r="AS320" s="273">
        <f t="shared" si="203"/>
        <v>0</v>
      </c>
    </row>
    <row r="321" spans="2:45">
      <c r="B321" s="22"/>
      <c r="C321" s="100"/>
      <c r="D321" s="309"/>
      <c r="E321" s="242">
        <f t="shared" si="210"/>
        <v>0</v>
      </c>
      <c r="F321" s="222">
        <f t="shared" si="169"/>
        <v>0</v>
      </c>
      <c r="G321" s="222">
        <f t="shared" si="170"/>
        <v>0</v>
      </c>
      <c r="H321" s="222">
        <f t="shared" si="171"/>
        <v>0</v>
      </c>
      <c r="I321" s="222">
        <f t="shared" si="172"/>
        <v>0</v>
      </c>
      <c r="J321" s="222">
        <f t="shared" si="173"/>
        <v>0</v>
      </c>
      <c r="K321" s="222">
        <f t="shared" si="174"/>
        <v>0</v>
      </c>
      <c r="L321" s="257">
        <f t="shared" si="204"/>
        <v>0</v>
      </c>
      <c r="M321" s="212">
        <f t="shared" si="175"/>
        <v>0</v>
      </c>
      <c r="N321" s="213">
        <f t="shared" si="176"/>
        <v>0</v>
      </c>
      <c r="O321" s="213">
        <f t="shared" si="177"/>
        <v>0</v>
      </c>
      <c r="P321" s="213">
        <f t="shared" si="178"/>
        <v>0</v>
      </c>
      <c r="Q321" s="213">
        <f t="shared" si="179"/>
        <v>0</v>
      </c>
      <c r="R321" s="213">
        <f t="shared" si="180"/>
        <v>0</v>
      </c>
      <c r="S321" s="213">
        <f t="shared" si="181"/>
        <v>0</v>
      </c>
      <c r="T321" s="260">
        <f t="shared" si="205"/>
        <v>0</v>
      </c>
      <c r="U321" s="191">
        <f t="shared" si="182"/>
        <v>0</v>
      </c>
      <c r="V321" s="191">
        <f t="shared" si="183"/>
        <v>0</v>
      </c>
      <c r="W321" s="191">
        <f t="shared" si="184"/>
        <v>0</v>
      </c>
      <c r="X321" s="191">
        <f t="shared" si="185"/>
        <v>0</v>
      </c>
      <c r="Y321" s="191">
        <f t="shared" si="186"/>
        <v>0</v>
      </c>
      <c r="Z321" s="192">
        <f t="shared" si="187"/>
        <v>0</v>
      </c>
      <c r="AA321" s="191">
        <f t="shared" si="188"/>
        <v>0</v>
      </c>
      <c r="AB321" s="280">
        <f t="shared" si="206"/>
        <v>0</v>
      </c>
      <c r="AC321" s="240">
        <f t="shared" si="189"/>
        <v>0</v>
      </c>
      <c r="AD321" s="240">
        <f t="shared" si="190"/>
        <v>0</v>
      </c>
      <c r="AE321" s="240">
        <f t="shared" si="191"/>
        <v>0</v>
      </c>
      <c r="AF321" s="240">
        <f t="shared" si="192"/>
        <v>0</v>
      </c>
      <c r="AG321" s="240">
        <f t="shared" si="193"/>
        <v>0</v>
      </c>
      <c r="AH321" s="240">
        <f t="shared" si="194"/>
        <v>0</v>
      </c>
      <c r="AI321" s="232">
        <f t="shared" si="195"/>
        <v>0</v>
      </c>
      <c r="AJ321" s="283">
        <f t="shared" si="207"/>
        <v>0</v>
      </c>
      <c r="AK321" s="269">
        <f t="shared" si="196"/>
        <v>0</v>
      </c>
      <c r="AL321" s="269">
        <f t="shared" si="197"/>
        <v>0</v>
      </c>
      <c r="AM321" s="269">
        <f t="shared" si="198"/>
        <v>0</v>
      </c>
      <c r="AN321" s="269">
        <f t="shared" si="199"/>
        <v>0</v>
      </c>
      <c r="AO321" s="269">
        <f t="shared" si="200"/>
        <v>0</v>
      </c>
      <c r="AP321" s="269">
        <f t="shared" si="201"/>
        <v>0</v>
      </c>
      <c r="AQ321" s="269">
        <f t="shared" si="202"/>
        <v>0</v>
      </c>
      <c r="AR321" s="285">
        <f t="shared" si="208"/>
        <v>0</v>
      </c>
      <c r="AS321" s="273">
        <f t="shared" si="203"/>
        <v>0</v>
      </c>
    </row>
    <row r="322" spans="2:45">
      <c r="B322" s="22"/>
      <c r="C322" s="100"/>
      <c r="D322" s="309"/>
      <c r="E322" s="242">
        <f t="shared" si="210"/>
        <v>0</v>
      </c>
      <c r="F322" s="222">
        <f t="shared" si="169"/>
        <v>0</v>
      </c>
      <c r="G322" s="222">
        <f t="shared" si="170"/>
        <v>0</v>
      </c>
      <c r="H322" s="222">
        <f t="shared" si="171"/>
        <v>0</v>
      </c>
      <c r="I322" s="222">
        <f t="shared" si="172"/>
        <v>0</v>
      </c>
      <c r="J322" s="222">
        <f t="shared" si="173"/>
        <v>0</v>
      </c>
      <c r="K322" s="222">
        <f t="shared" si="174"/>
        <v>0</v>
      </c>
      <c r="L322" s="257">
        <f t="shared" si="204"/>
        <v>0</v>
      </c>
      <c r="M322" s="212">
        <f t="shared" si="175"/>
        <v>0</v>
      </c>
      <c r="N322" s="213">
        <f t="shared" si="176"/>
        <v>0</v>
      </c>
      <c r="O322" s="213">
        <f t="shared" si="177"/>
        <v>0</v>
      </c>
      <c r="P322" s="213">
        <f t="shared" si="178"/>
        <v>0</v>
      </c>
      <c r="Q322" s="213">
        <f t="shared" si="179"/>
        <v>0</v>
      </c>
      <c r="R322" s="213">
        <f t="shared" si="180"/>
        <v>0</v>
      </c>
      <c r="S322" s="213">
        <f t="shared" si="181"/>
        <v>0</v>
      </c>
      <c r="T322" s="260">
        <f t="shared" si="205"/>
        <v>0</v>
      </c>
      <c r="U322" s="191">
        <f t="shared" si="182"/>
        <v>0</v>
      </c>
      <c r="V322" s="191">
        <f t="shared" si="183"/>
        <v>0</v>
      </c>
      <c r="W322" s="191">
        <f t="shared" si="184"/>
        <v>0</v>
      </c>
      <c r="X322" s="191">
        <f t="shared" si="185"/>
        <v>0</v>
      </c>
      <c r="Y322" s="191">
        <f t="shared" si="186"/>
        <v>0</v>
      </c>
      <c r="Z322" s="192">
        <f t="shared" si="187"/>
        <v>0</v>
      </c>
      <c r="AA322" s="191">
        <f t="shared" si="188"/>
        <v>0</v>
      </c>
      <c r="AB322" s="280">
        <f t="shared" si="206"/>
        <v>0</v>
      </c>
      <c r="AC322" s="240">
        <f t="shared" si="189"/>
        <v>0</v>
      </c>
      <c r="AD322" s="240">
        <f t="shared" si="190"/>
        <v>0</v>
      </c>
      <c r="AE322" s="240">
        <f t="shared" si="191"/>
        <v>0</v>
      </c>
      <c r="AF322" s="240">
        <f t="shared" si="192"/>
        <v>0</v>
      </c>
      <c r="AG322" s="240">
        <f t="shared" si="193"/>
        <v>0</v>
      </c>
      <c r="AH322" s="240">
        <f t="shared" si="194"/>
        <v>0</v>
      </c>
      <c r="AI322" s="232">
        <f t="shared" si="195"/>
        <v>0</v>
      </c>
      <c r="AJ322" s="283">
        <f t="shared" si="207"/>
        <v>0</v>
      </c>
      <c r="AK322" s="269">
        <f t="shared" si="196"/>
        <v>0</v>
      </c>
      <c r="AL322" s="269">
        <f t="shared" si="197"/>
        <v>0</v>
      </c>
      <c r="AM322" s="269">
        <f t="shared" si="198"/>
        <v>0</v>
      </c>
      <c r="AN322" s="269">
        <f t="shared" si="199"/>
        <v>0</v>
      </c>
      <c r="AO322" s="269">
        <f t="shared" si="200"/>
        <v>0</v>
      </c>
      <c r="AP322" s="269">
        <f t="shared" si="201"/>
        <v>0</v>
      </c>
      <c r="AQ322" s="269">
        <f t="shared" si="202"/>
        <v>0</v>
      </c>
      <c r="AR322" s="285">
        <f t="shared" si="208"/>
        <v>0</v>
      </c>
      <c r="AS322" s="273">
        <f t="shared" si="203"/>
        <v>0</v>
      </c>
    </row>
    <row r="323" spans="2:45">
      <c r="B323" s="22"/>
      <c r="C323" s="100"/>
      <c r="D323" s="309"/>
      <c r="E323" s="242">
        <f t="shared" si="210"/>
        <v>0</v>
      </c>
      <c r="F323" s="222">
        <f t="shared" si="169"/>
        <v>0</v>
      </c>
      <c r="G323" s="222">
        <f t="shared" si="170"/>
        <v>0</v>
      </c>
      <c r="H323" s="222">
        <f t="shared" si="171"/>
        <v>0</v>
      </c>
      <c r="I323" s="222">
        <f t="shared" si="172"/>
        <v>0</v>
      </c>
      <c r="J323" s="222">
        <f t="shared" si="173"/>
        <v>0</v>
      </c>
      <c r="K323" s="222">
        <f t="shared" si="174"/>
        <v>0</v>
      </c>
      <c r="L323" s="257">
        <f t="shared" si="204"/>
        <v>0</v>
      </c>
      <c r="M323" s="212">
        <f t="shared" si="175"/>
        <v>0</v>
      </c>
      <c r="N323" s="213">
        <f t="shared" si="176"/>
        <v>0</v>
      </c>
      <c r="O323" s="213">
        <f t="shared" si="177"/>
        <v>0</v>
      </c>
      <c r="P323" s="213">
        <f t="shared" si="178"/>
        <v>0</v>
      </c>
      <c r="Q323" s="213">
        <f t="shared" si="179"/>
        <v>0</v>
      </c>
      <c r="R323" s="213">
        <f t="shared" si="180"/>
        <v>0</v>
      </c>
      <c r="S323" s="213">
        <f t="shared" si="181"/>
        <v>0</v>
      </c>
      <c r="T323" s="260">
        <f t="shared" si="205"/>
        <v>0</v>
      </c>
      <c r="U323" s="191">
        <f t="shared" si="182"/>
        <v>0</v>
      </c>
      <c r="V323" s="191">
        <f t="shared" si="183"/>
        <v>0</v>
      </c>
      <c r="W323" s="191">
        <f t="shared" si="184"/>
        <v>0</v>
      </c>
      <c r="X323" s="191">
        <f t="shared" si="185"/>
        <v>0</v>
      </c>
      <c r="Y323" s="191">
        <f t="shared" si="186"/>
        <v>0</v>
      </c>
      <c r="Z323" s="192">
        <f t="shared" si="187"/>
        <v>0</v>
      </c>
      <c r="AA323" s="191">
        <f t="shared" si="188"/>
        <v>0</v>
      </c>
      <c r="AB323" s="280">
        <f t="shared" si="206"/>
        <v>0</v>
      </c>
      <c r="AC323" s="240">
        <f t="shared" si="189"/>
        <v>0</v>
      </c>
      <c r="AD323" s="240">
        <f t="shared" si="190"/>
        <v>0</v>
      </c>
      <c r="AE323" s="240">
        <f t="shared" si="191"/>
        <v>0</v>
      </c>
      <c r="AF323" s="240">
        <f t="shared" si="192"/>
        <v>0</v>
      </c>
      <c r="AG323" s="240">
        <f t="shared" si="193"/>
        <v>0</v>
      </c>
      <c r="AH323" s="240">
        <f t="shared" si="194"/>
        <v>0</v>
      </c>
      <c r="AI323" s="232">
        <f t="shared" si="195"/>
        <v>0</v>
      </c>
      <c r="AJ323" s="283">
        <f t="shared" si="207"/>
        <v>0</v>
      </c>
      <c r="AK323" s="269">
        <f t="shared" si="196"/>
        <v>0</v>
      </c>
      <c r="AL323" s="269">
        <f t="shared" si="197"/>
        <v>0</v>
      </c>
      <c r="AM323" s="269">
        <f t="shared" si="198"/>
        <v>0</v>
      </c>
      <c r="AN323" s="269">
        <f t="shared" si="199"/>
        <v>0</v>
      </c>
      <c r="AO323" s="269">
        <f t="shared" si="200"/>
        <v>0</v>
      </c>
      <c r="AP323" s="269">
        <f t="shared" si="201"/>
        <v>0</v>
      </c>
      <c r="AQ323" s="269">
        <f t="shared" si="202"/>
        <v>0</v>
      </c>
      <c r="AR323" s="285">
        <f t="shared" si="208"/>
        <v>0</v>
      </c>
      <c r="AS323" s="273">
        <f t="shared" si="203"/>
        <v>0</v>
      </c>
    </row>
    <row r="324" spans="2:45">
      <c r="B324" s="22"/>
      <c r="C324" s="100"/>
      <c r="D324" s="309"/>
      <c r="E324" s="242">
        <f t="shared" si="210"/>
        <v>0</v>
      </c>
      <c r="F324" s="222">
        <f t="shared" si="169"/>
        <v>0</v>
      </c>
      <c r="G324" s="222">
        <f t="shared" si="170"/>
        <v>0</v>
      </c>
      <c r="H324" s="222">
        <f t="shared" si="171"/>
        <v>0</v>
      </c>
      <c r="I324" s="222">
        <f t="shared" si="172"/>
        <v>0</v>
      </c>
      <c r="J324" s="222">
        <f t="shared" si="173"/>
        <v>0</v>
      </c>
      <c r="K324" s="222">
        <f t="shared" si="174"/>
        <v>0</v>
      </c>
      <c r="L324" s="257">
        <f t="shared" si="204"/>
        <v>0</v>
      </c>
      <c r="M324" s="212">
        <f t="shared" si="175"/>
        <v>0</v>
      </c>
      <c r="N324" s="213">
        <f t="shared" si="176"/>
        <v>0</v>
      </c>
      <c r="O324" s="213">
        <f t="shared" si="177"/>
        <v>0</v>
      </c>
      <c r="P324" s="213">
        <f t="shared" si="178"/>
        <v>0</v>
      </c>
      <c r="Q324" s="213">
        <f t="shared" si="179"/>
        <v>0</v>
      </c>
      <c r="R324" s="213">
        <f t="shared" si="180"/>
        <v>0</v>
      </c>
      <c r="S324" s="213">
        <f t="shared" si="181"/>
        <v>0</v>
      </c>
      <c r="T324" s="260">
        <f t="shared" si="205"/>
        <v>0</v>
      </c>
      <c r="U324" s="191">
        <f t="shared" si="182"/>
        <v>0</v>
      </c>
      <c r="V324" s="191">
        <f t="shared" si="183"/>
        <v>0</v>
      </c>
      <c r="W324" s="191">
        <f t="shared" si="184"/>
        <v>0</v>
      </c>
      <c r="X324" s="191">
        <f t="shared" si="185"/>
        <v>0</v>
      </c>
      <c r="Y324" s="191">
        <f t="shared" si="186"/>
        <v>0</v>
      </c>
      <c r="Z324" s="192">
        <f t="shared" si="187"/>
        <v>0</v>
      </c>
      <c r="AA324" s="191">
        <f t="shared" si="188"/>
        <v>0</v>
      </c>
      <c r="AB324" s="280">
        <f t="shared" si="206"/>
        <v>0</v>
      </c>
      <c r="AC324" s="240">
        <f t="shared" si="189"/>
        <v>0</v>
      </c>
      <c r="AD324" s="240">
        <f t="shared" si="190"/>
        <v>0</v>
      </c>
      <c r="AE324" s="240">
        <f t="shared" si="191"/>
        <v>0</v>
      </c>
      <c r="AF324" s="240">
        <f t="shared" si="192"/>
        <v>0</v>
      </c>
      <c r="AG324" s="240">
        <f t="shared" si="193"/>
        <v>0</v>
      </c>
      <c r="AH324" s="240">
        <f t="shared" si="194"/>
        <v>0</v>
      </c>
      <c r="AI324" s="232">
        <f t="shared" si="195"/>
        <v>0</v>
      </c>
      <c r="AJ324" s="283">
        <f t="shared" si="207"/>
        <v>0</v>
      </c>
      <c r="AK324" s="269">
        <f t="shared" si="196"/>
        <v>0</v>
      </c>
      <c r="AL324" s="269">
        <f t="shared" si="197"/>
        <v>0</v>
      </c>
      <c r="AM324" s="269">
        <f t="shared" si="198"/>
        <v>0</v>
      </c>
      <c r="AN324" s="269">
        <f t="shared" si="199"/>
        <v>0</v>
      </c>
      <c r="AO324" s="269">
        <f t="shared" si="200"/>
        <v>0</v>
      </c>
      <c r="AP324" s="269">
        <f t="shared" si="201"/>
        <v>0</v>
      </c>
      <c r="AQ324" s="269">
        <f t="shared" si="202"/>
        <v>0</v>
      </c>
      <c r="AR324" s="285">
        <f t="shared" si="208"/>
        <v>0</v>
      </c>
      <c r="AS324" s="273">
        <f t="shared" si="203"/>
        <v>0</v>
      </c>
    </row>
    <row r="325" spans="2:45">
      <c r="B325" s="22"/>
      <c r="C325" s="100"/>
      <c r="D325" s="309"/>
      <c r="E325" s="242">
        <f t="shared" si="210"/>
        <v>0</v>
      </c>
      <c r="F325" s="222">
        <f t="shared" ref="F325:F388" si="211">K325*$F$3</f>
        <v>0</v>
      </c>
      <c r="G325" s="222">
        <f t="shared" ref="G325:G388" si="212">K325*$G$2</f>
        <v>0</v>
      </c>
      <c r="H325" s="222">
        <f t="shared" ref="H325:H388" si="213">K325*$H$2</f>
        <v>0</v>
      </c>
      <c r="I325" s="222">
        <f t="shared" ref="I325:I388" si="214">K325*$I$2</f>
        <v>0</v>
      </c>
      <c r="J325" s="222">
        <f t="shared" ref="J325:J388" si="215">K325*$J$2</f>
        <v>0</v>
      </c>
      <c r="K325" s="222">
        <f t="shared" ref="K325:K388" si="216">E325*$J$1</f>
        <v>0</v>
      </c>
      <c r="L325" s="257">
        <f t="shared" si="204"/>
        <v>0</v>
      </c>
      <c r="M325" s="212">
        <f t="shared" ref="M325:M388" si="217">S325*$M$3</f>
        <v>0</v>
      </c>
      <c r="N325" s="213">
        <f t="shared" ref="N325:N388" si="218">S325*$N$2</f>
        <v>0</v>
      </c>
      <c r="O325" s="213">
        <f t="shared" ref="O325:O388" si="219">S325*$O$2</f>
        <v>0</v>
      </c>
      <c r="P325" s="213">
        <f t="shared" ref="P325:P388" si="220">S325*$P$2</f>
        <v>0</v>
      </c>
      <c r="Q325" s="213">
        <f t="shared" ref="Q325:Q388" si="221">S325*$Q$2</f>
        <v>0</v>
      </c>
      <c r="R325" s="213">
        <f t="shared" ref="R325:R388" si="222">S325*$R$3</f>
        <v>0</v>
      </c>
      <c r="S325" s="213">
        <f t="shared" ref="S325:S388" si="223">E325*$S$1</f>
        <v>0</v>
      </c>
      <c r="T325" s="260">
        <f t="shared" si="205"/>
        <v>0</v>
      </c>
      <c r="U325" s="191">
        <f t="shared" ref="U325:U388" si="224">AA325*$U$3</f>
        <v>0</v>
      </c>
      <c r="V325" s="191">
        <f t="shared" ref="V325:V388" si="225">AA325*$V$3</f>
        <v>0</v>
      </c>
      <c r="W325" s="191">
        <f t="shared" ref="W325:W388" si="226">AA325*$W$3</f>
        <v>0</v>
      </c>
      <c r="X325" s="191">
        <f t="shared" ref="X325:X388" si="227">AA325*$X$3</f>
        <v>0</v>
      </c>
      <c r="Y325" s="191">
        <f t="shared" ref="Y325:Y388" si="228">AA325*$Y$3</f>
        <v>0</v>
      </c>
      <c r="Z325" s="192">
        <f t="shared" ref="Z325:Z388" si="229">AA325*$Z$3</f>
        <v>0</v>
      </c>
      <c r="AA325" s="191">
        <f t="shared" ref="AA325:AA388" si="230">E325*$AA$1</f>
        <v>0</v>
      </c>
      <c r="AB325" s="280">
        <f t="shared" si="206"/>
        <v>0</v>
      </c>
      <c r="AC325" s="240">
        <f t="shared" ref="AC325:AC388" si="231">AI325*$AC$3</f>
        <v>0</v>
      </c>
      <c r="AD325" s="240">
        <f t="shared" ref="AD325:AD388" si="232">AI325*$AD$3</f>
        <v>0</v>
      </c>
      <c r="AE325" s="240">
        <f t="shared" ref="AE325:AE388" si="233">AI325*$AE$3</f>
        <v>0</v>
      </c>
      <c r="AF325" s="240">
        <f t="shared" ref="AF325:AF388" si="234">AI325*$AF$3</f>
        <v>0</v>
      </c>
      <c r="AG325" s="240">
        <f t="shared" ref="AG325:AG388" si="235">AI325*$AG$3</f>
        <v>0</v>
      </c>
      <c r="AH325" s="240">
        <f t="shared" ref="AH325:AH388" si="236">AI325*$AH$3</f>
        <v>0</v>
      </c>
      <c r="AI325" s="232">
        <f t="shared" ref="AI325:AI388" si="237">E325*$AI$1</f>
        <v>0</v>
      </c>
      <c r="AJ325" s="283">
        <f t="shared" si="207"/>
        <v>0</v>
      </c>
      <c r="AK325" s="269">
        <f t="shared" ref="AK325:AK388" si="238">AQ325*$AK$3</f>
        <v>0</v>
      </c>
      <c r="AL325" s="269">
        <f t="shared" ref="AL325:AL388" si="239">AQ325*$AL$3</f>
        <v>0</v>
      </c>
      <c r="AM325" s="269">
        <f t="shared" ref="AM325:AM388" si="240">AQ325*$AM$3</f>
        <v>0</v>
      </c>
      <c r="AN325" s="269">
        <f t="shared" ref="AN325:AN388" si="241">AQ325*$AN$3</f>
        <v>0</v>
      </c>
      <c r="AO325" s="269">
        <f t="shared" ref="AO325:AO388" si="242">AQ325*$AO$3</f>
        <v>0</v>
      </c>
      <c r="AP325" s="269">
        <f t="shared" ref="AP325:AP388" si="243">AQ325*$AP$3</f>
        <v>0</v>
      </c>
      <c r="AQ325" s="269">
        <f t="shared" ref="AQ325:AQ388" si="244">E325*$AQ$1</f>
        <v>0</v>
      </c>
      <c r="AR325" s="285">
        <f t="shared" si="208"/>
        <v>0</v>
      </c>
      <c r="AS325" s="273">
        <f t="shared" ref="AS325:AS388" si="245">L325/1.21</f>
        <v>0</v>
      </c>
    </row>
    <row r="326" spans="2:45">
      <c r="B326" s="22"/>
      <c r="C326" s="100"/>
      <c r="D326" s="309"/>
      <c r="E326" s="242">
        <f t="shared" si="210"/>
        <v>0</v>
      </c>
      <c r="F326" s="222">
        <f t="shared" si="211"/>
        <v>0</v>
      </c>
      <c r="G326" s="222">
        <f t="shared" si="212"/>
        <v>0</v>
      </c>
      <c r="H326" s="222">
        <f t="shared" si="213"/>
        <v>0</v>
      </c>
      <c r="I326" s="222">
        <f t="shared" si="214"/>
        <v>0</v>
      </c>
      <c r="J326" s="222">
        <f t="shared" si="215"/>
        <v>0</v>
      </c>
      <c r="K326" s="222">
        <f t="shared" si="216"/>
        <v>0</v>
      </c>
      <c r="L326" s="257">
        <f t="shared" ref="L326:L389" si="246">F326+H326+J326+E326</f>
        <v>0</v>
      </c>
      <c r="M326" s="212">
        <f t="shared" si="217"/>
        <v>0</v>
      </c>
      <c r="N326" s="213">
        <f t="shared" si="218"/>
        <v>0</v>
      </c>
      <c r="O326" s="213">
        <f t="shared" si="219"/>
        <v>0</v>
      </c>
      <c r="P326" s="213">
        <f t="shared" si="220"/>
        <v>0</v>
      </c>
      <c r="Q326" s="213">
        <f t="shared" si="221"/>
        <v>0</v>
      </c>
      <c r="R326" s="213">
        <f t="shared" si="222"/>
        <v>0</v>
      </c>
      <c r="S326" s="213">
        <f t="shared" si="223"/>
        <v>0</v>
      </c>
      <c r="T326" s="260">
        <f t="shared" ref="T326:T389" si="247">R326+Q326+O326+M326+E326</f>
        <v>0</v>
      </c>
      <c r="U326" s="191">
        <f t="shared" si="224"/>
        <v>0</v>
      </c>
      <c r="V326" s="191">
        <f t="shared" si="225"/>
        <v>0</v>
      </c>
      <c r="W326" s="191">
        <f t="shared" si="226"/>
        <v>0</v>
      </c>
      <c r="X326" s="191">
        <f t="shared" si="227"/>
        <v>0</v>
      </c>
      <c r="Y326" s="191">
        <f t="shared" si="228"/>
        <v>0</v>
      </c>
      <c r="Z326" s="192">
        <f t="shared" si="229"/>
        <v>0</v>
      </c>
      <c r="AA326" s="191">
        <f t="shared" si="230"/>
        <v>0</v>
      </c>
      <c r="AB326" s="280">
        <f t="shared" ref="AB326:AB389" si="248">U326+W326+Y326+Z326+E326</f>
        <v>0</v>
      </c>
      <c r="AC326" s="240">
        <f t="shared" si="231"/>
        <v>0</v>
      </c>
      <c r="AD326" s="240">
        <f t="shared" si="232"/>
        <v>0</v>
      </c>
      <c r="AE326" s="240">
        <f t="shared" si="233"/>
        <v>0</v>
      </c>
      <c r="AF326" s="240">
        <f t="shared" si="234"/>
        <v>0</v>
      </c>
      <c r="AG326" s="240">
        <f t="shared" si="235"/>
        <v>0</v>
      </c>
      <c r="AH326" s="240">
        <f t="shared" si="236"/>
        <v>0</v>
      </c>
      <c r="AI326" s="232">
        <f t="shared" si="237"/>
        <v>0</v>
      </c>
      <c r="AJ326" s="283">
        <f t="shared" ref="AJ326:AJ389" si="249">AC326+AE326+AG326+AH326+E326</f>
        <v>0</v>
      </c>
      <c r="AK326" s="269">
        <f t="shared" si="238"/>
        <v>0</v>
      </c>
      <c r="AL326" s="269">
        <f t="shared" si="239"/>
        <v>0</v>
      </c>
      <c r="AM326" s="269">
        <f t="shared" si="240"/>
        <v>0</v>
      </c>
      <c r="AN326" s="269">
        <f t="shared" si="241"/>
        <v>0</v>
      </c>
      <c r="AO326" s="269">
        <f t="shared" si="242"/>
        <v>0</v>
      </c>
      <c r="AP326" s="269">
        <f t="shared" si="243"/>
        <v>0</v>
      </c>
      <c r="AQ326" s="269">
        <f t="shared" si="244"/>
        <v>0</v>
      </c>
      <c r="AR326" s="285">
        <f t="shared" ref="AR326:AR389" si="250">AK326+AM326+AO326+AP326+E326</f>
        <v>0</v>
      </c>
      <c r="AS326" s="273">
        <f t="shared" si="245"/>
        <v>0</v>
      </c>
    </row>
    <row r="327" spans="2:45">
      <c r="B327" s="22"/>
      <c r="C327" s="100"/>
      <c r="D327" s="309"/>
      <c r="E327" s="242">
        <f t="shared" si="210"/>
        <v>0</v>
      </c>
      <c r="F327" s="222">
        <f t="shared" si="211"/>
        <v>0</v>
      </c>
      <c r="G327" s="222">
        <f t="shared" si="212"/>
        <v>0</v>
      </c>
      <c r="H327" s="222">
        <f t="shared" si="213"/>
        <v>0</v>
      </c>
      <c r="I327" s="222">
        <f t="shared" si="214"/>
        <v>0</v>
      </c>
      <c r="J327" s="222">
        <f t="shared" si="215"/>
        <v>0</v>
      </c>
      <c r="K327" s="222">
        <f t="shared" si="216"/>
        <v>0</v>
      </c>
      <c r="L327" s="257">
        <f t="shared" si="246"/>
        <v>0</v>
      </c>
      <c r="M327" s="212">
        <f t="shared" si="217"/>
        <v>0</v>
      </c>
      <c r="N327" s="213">
        <f t="shared" si="218"/>
        <v>0</v>
      </c>
      <c r="O327" s="213">
        <f t="shared" si="219"/>
        <v>0</v>
      </c>
      <c r="P327" s="213">
        <f t="shared" si="220"/>
        <v>0</v>
      </c>
      <c r="Q327" s="213">
        <f t="shared" si="221"/>
        <v>0</v>
      </c>
      <c r="R327" s="213">
        <f t="shared" si="222"/>
        <v>0</v>
      </c>
      <c r="S327" s="213">
        <f t="shared" si="223"/>
        <v>0</v>
      </c>
      <c r="T327" s="260">
        <f t="shared" si="247"/>
        <v>0</v>
      </c>
      <c r="U327" s="191">
        <f t="shared" si="224"/>
        <v>0</v>
      </c>
      <c r="V327" s="191">
        <f t="shared" si="225"/>
        <v>0</v>
      </c>
      <c r="W327" s="191">
        <f t="shared" si="226"/>
        <v>0</v>
      </c>
      <c r="X327" s="191">
        <f t="shared" si="227"/>
        <v>0</v>
      </c>
      <c r="Y327" s="191">
        <f t="shared" si="228"/>
        <v>0</v>
      </c>
      <c r="Z327" s="192">
        <f t="shared" si="229"/>
        <v>0</v>
      </c>
      <c r="AA327" s="191">
        <f t="shared" si="230"/>
        <v>0</v>
      </c>
      <c r="AB327" s="280">
        <f t="shared" si="248"/>
        <v>0</v>
      </c>
      <c r="AC327" s="240">
        <f t="shared" si="231"/>
        <v>0</v>
      </c>
      <c r="AD327" s="240">
        <f t="shared" si="232"/>
        <v>0</v>
      </c>
      <c r="AE327" s="240">
        <f t="shared" si="233"/>
        <v>0</v>
      </c>
      <c r="AF327" s="240">
        <f t="shared" si="234"/>
        <v>0</v>
      </c>
      <c r="AG327" s="240">
        <f t="shared" si="235"/>
        <v>0</v>
      </c>
      <c r="AH327" s="240">
        <f t="shared" si="236"/>
        <v>0</v>
      </c>
      <c r="AI327" s="232">
        <f t="shared" si="237"/>
        <v>0</v>
      </c>
      <c r="AJ327" s="283">
        <f t="shared" si="249"/>
        <v>0</v>
      </c>
      <c r="AK327" s="269">
        <f t="shared" si="238"/>
        <v>0</v>
      </c>
      <c r="AL327" s="269">
        <f t="shared" si="239"/>
        <v>0</v>
      </c>
      <c r="AM327" s="269">
        <f t="shared" si="240"/>
        <v>0</v>
      </c>
      <c r="AN327" s="269">
        <f t="shared" si="241"/>
        <v>0</v>
      </c>
      <c r="AO327" s="269">
        <f t="shared" si="242"/>
        <v>0</v>
      </c>
      <c r="AP327" s="269">
        <f t="shared" si="243"/>
        <v>0</v>
      </c>
      <c r="AQ327" s="269">
        <f t="shared" si="244"/>
        <v>0</v>
      </c>
      <c r="AR327" s="285">
        <f t="shared" si="250"/>
        <v>0</v>
      </c>
      <c r="AS327" s="273">
        <f t="shared" si="245"/>
        <v>0</v>
      </c>
    </row>
    <row r="328" spans="2:45">
      <c r="B328" s="22"/>
      <c r="C328" s="100"/>
      <c r="D328" s="309"/>
      <c r="E328" s="242">
        <f t="shared" si="210"/>
        <v>0</v>
      </c>
      <c r="F328" s="222">
        <f t="shared" si="211"/>
        <v>0</v>
      </c>
      <c r="G328" s="222">
        <f t="shared" si="212"/>
        <v>0</v>
      </c>
      <c r="H328" s="222">
        <f t="shared" si="213"/>
        <v>0</v>
      </c>
      <c r="I328" s="222">
        <f t="shared" si="214"/>
        <v>0</v>
      </c>
      <c r="J328" s="222">
        <f t="shared" si="215"/>
        <v>0</v>
      </c>
      <c r="K328" s="222">
        <f t="shared" si="216"/>
        <v>0</v>
      </c>
      <c r="L328" s="257">
        <f t="shared" si="246"/>
        <v>0</v>
      </c>
      <c r="M328" s="212">
        <f t="shared" si="217"/>
        <v>0</v>
      </c>
      <c r="N328" s="213">
        <f t="shared" si="218"/>
        <v>0</v>
      </c>
      <c r="O328" s="213">
        <f t="shared" si="219"/>
        <v>0</v>
      </c>
      <c r="P328" s="213">
        <f t="shared" si="220"/>
        <v>0</v>
      </c>
      <c r="Q328" s="213">
        <f t="shared" si="221"/>
        <v>0</v>
      </c>
      <c r="R328" s="213">
        <f t="shared" si="222"/>
        <v>0</v>
      </c>
      <c r="S328" s="213">
        <f t="shared" si="223"/>
        <v>0</v>
      </c>
      <c r="T328" s="260">
        <f t="shared" si="247"/>
        <v>0</v>
      </c>
      <c r="U328" s="191">
        <f t="shared" si="224"/>
        <v>0</v>
      </c>
      <c r="V328" s="191">
        <f t="shared" si="225"/>
        <v>0</v>
      </c>
      <c r="W328" s="191">
        <f t="shared" si="226"/>
        <v>0</v>
      </c>
      <c r="X328" s="191">
        <f t="shared" si="227"/>
        <v>0</v>
      </c>
      <c r="Y328" s="191">
        <f t="shared" si="228"/>
        <v>0</v>
      </c>
      <c r="Z328" s="192">
        <f t="shared" si="229"/>
        <v>0</v>
      </c>
      <c r="AA328" s="191">
        <f t="shared" si="230"/>
        <v>0</v>
      </c>
      <c r="AB328" s="280">
        <f t="shared" si="248"/>
        <v>0</v>
      </c>
      <c r="AC328" s="240">
        <f t="shared" si="231"/>
        <v>0</v>
      </c>
      <c r="AD328" s="240">
        <f t="shared" si="232"/>
        <v>0</v>
      </c>
      <c r="AE328" s="240">
        <f t="shared" si="233"/>
        <v>0</v>
      </c>
      <c r="AF328" s="240">
        <f t="shared" si="234"/>
        <v>0</v>
      </c>
      <c r="AG328" s="240">
        <f t="shared" si="235"/>
        <v>0</v>
      </c>
      <c r="AH328" s="240">
        <f t="shared" si="236"/>
        <v>0</v>
      </c>
      <c r="AI328" s="232">
        <f t="shared" si="237"/>
        <v>0</v>
      </c>
      <c r="AJ328" s="283">
        <f t="shared" si="249"/>
        <v>0</v>
      </c>
      <c r="AK328" s="269">
        <f t="shared" si="238"/>
        <v>0</v>
      </c>
      <c r="AL328" s="269">
        <f t="shared" si="239"/>
        <v>0</v>
      </c>
      <c r="AM328" s="269">
        <f t="shared" si="240"/>
        <v>0</v>
      </c>
      <c r="AN328" s="269">
        <f t="shared" si="241"/>
        <v>0</v>
      </c>
      <c r="AO328" s="269">
        <f t="shared" si="242"/>
        <v>0</v>
      </c>
      <c r="AP328" s="269">
        <f t="shared" si="243"/>
        <v>0</v>
      </c>
      <c r="AQ328" s="269">
        <f t="shared" si="244"/>
        <v>0</v>
      </c>
      <c r="AR328" s="285">
        <f t="shared" si="250"/>
        <v>0</v>
      </c>
      <c r="AS328" s="273">
        <f t="shared" si="245"/>
        <v>0</v>
      </c>
    </row>
    <row r="329" spans="2:45">
      <c r="B329" s="22"/>
      <c r="C329" s="100"/>
      <c r="D329" s="309"/>
      <c r="E329" s="242">
        <f t="shared" si="210"/>
        <v>0</v>
      </c>
      <c r="F329" s="222">
        <f t="shared" si="211"/>
        <v>0</v>
      </c>
      <c r="G329" s="222">
        <f t="shared" si="212"/>
        <v>0</v>
      </c>
      <c r="H329" s="222">
        <f t="shared" si="213"/>
        <v>0</v>
      </c>
      <c r="I329" s="222">
        <f t="shared" si="214"/>
        <v>0</v>
      </c>
      <c r="J329" s="222">
        <f t="shared" si="215"/>
        <v>0</v>
      </c>
      <c r="K329" s="222">
        <f t="shared" si="216"/>
        <v>0</v>
      </c>
      <c r="L329" s="257">
        <f t="shared" si="246"/>
        <v>0</v>
      </c>
      <c r="M329" s="212">
        <f t="shared" si="217"/>
        <v>0</v>
      </c>
      <c r="N329" s="213">
        <f t="shared" si="218"/>
        <v>0</v>
      </c>
      <c r="O329" s="213">
        <f t="shared" si="219"/>
        <v>0</v>
      </c>
      <c r="P329" s="213">
        <f t="shared" si="220"/>
        <v>0</v>
      </c>
      <c r="Q329" s="213">
        <f t="shared" si="221"/>
        <v>0</v>
      </c>
      <c r="R329" s="213">
        <f t="shared" si="222"/>
        <v>0</v>
      </c>
      <c r="S329" s="213">
        <f t="shared" si="223"/>
        <v>0</v>
      </c>
      <c r="T329" s="260">
        <f t="shared" si="247"/>
        <v>0</v>
      </c>
      <c r="U329" s="191">
        <f t="shared" si="224"/>
        <v>0</v>
      </c>
      <c r="V329" s="191">
        <f t="shared" si="225"/>
        <v>0</v>
      </c>
      <c r="W329" s="191">
        <f t="shared" si="226"/>
        <v>0</v>
      </c>
      <c r="X329" s="191">
        <f t="shared" si="227"/>
        <v>0</v>
      </c>
      <c r="Y329" s="191">
        <f t="shared" si="228"/>
        <v>0</v>
      </c>
      <c r="Z329" s="192">
        <f t="shared" si="229"/>
        <v>0</v>
      </c>
      <c r="AA329" s="191">
        <f t="shared" si="230"/>
        <v>0</v>
      </c>
      <c r="AB329" s="280">
        <f t="shared" si="248"/>
        <v>0</v>
      </c>
      <c r="AC329" s="240">
        <f t="shared" si="231"/>
        <v>0</v>
      </c>
      <c r="AD329" s="240">
        <f t="shared" si="232"/>
        <v>0</v>
      </c>
      <c r="AE329" s="240">
        <f t="shared" si="233"/>
        <v>0</v>
      </c>
      <c r="AF329" s="240">
        <f t="shared" si="234"/>
        <v>0</v>
      </c>
      <c r="AG329" s="240">
        <f t="shared" si="235"/>
        <v>0</v>
      </c>
      <c r="AH329" s="240">
        <f t="shared" si="236"/>
        <v>0</v>
      </c>
      <c r="AI329" s="232">
        <f t="shared" si="237"/>
        <v>0</v>
      </c>
      <c r="AJ329" s="283">
        <f t="shared" si="249"/>
        <v>0</v>
      </c>
      <c r="AK329" s="269">
        <f t="shared" si="238"/>
        <v>0</v>
      </c>
      <c r="AL329" s="269">
        <f t="shared" si="239"/>
        <v>0</v>
      </c>
      <c r="AM329" s="269">
        <f t="shared" si="240"/>
        <v>0</v>
      </c>
      <c r="AN329" s="269">
        <f t="shared" si="241"/>
        <v>0</v>
      </c>
      <c r="AO329" s="269">
        <f t="shared" si="242"/>
        <v>0</v>
      </c>
      <c r="AP329" s="269">
        <f t="shared" si="243"/>
        <v>0</v>
      </c>
      <c r="AQ329" s="269">
        <f t="shared" si="244"/>
        <v>0</v>
      </c>
      <c r="AR329" s="285">
        <f t="shared" si="250"/>
        <v>0</v>
      </c>
      <c r="AS329" s="273">
        <f t="shared" si="245"/>
        <v>0</v>
      </c>
    </row>
    <row r="330" spans="2:45">
      <c r="B330" s="22"/>
      <c r="C330" s="100"/>
      <c r="D330" s="309"/>
      <c r="E330" s="242">
        <f t="shared" si="210"/>
        <v>0</v>
      </c>
      <c r="F330" s="222">
        <f t="shared" si="211"/>
        <v>0</v>
      </c>
      <c r="G330" s="222">
        <f t="shared" si="212"/>
        <v>0</v>
      </c>
      <c r="H330" s="222">
        <f t="shared" si="213"/>
        <v>0</v>
      </c>
      <c r="I330" s="222">
        <f t="shared" si="214"/>
        <v>0</v>
      </c>
      <c r="J330" s="222">
        <f t="shared" si="215"/>
        <v>0</v>
      </c>
      <c r="K330" s="222">
        <f t="shared" si="216"/>
        <v>0</v>
      </c>
      <c r="L330" s="257">
        <f t="shared" si="246"/>
        <v>0</v>
      </c>
      <c r="M330" s="212">
        <f t="shared" si="217"/>
        <v>0</v>
      </c>
      <c r="N330" s="213">
        <f t="shared" si="218"/>
        <v>0</v>
      </c>
      <c r="O330" s="213">
        <f t="shared" si="219"/>
        <v>0</v>
      </c>
      <c r="P330" s="213">
        <f t="shared" si="220"/>
        <v>0</v>
      </c>
      <c r="Q330" s="213">
        <f t="shared" si="221"/>
        <v>0</v>
      </c>
      <c r="R330" s="213">
        <f t="shared" si="222"/>
        <v>0</v>
      </c>
      <c r="S330" s="213">
        <f t="shared" si="223"/>
        <v>0</v>
      </c>
      <c r="T330" s="260">
        <f t="shared" si="247"/>
        <v>0</v>
      </c>
      <c r="U330" s="191">
        <f t="shared" si="224"/>
        <v>0</v>
      </c>
      <c r="V330" s="191">
        <f t="shared" si="225"/>
        <v>0</v>
      </c>
      <c r="W330" s="191">
        <f t="shared" si="226"/>
        <v>0</v>
      </c>
      <c r="X330" s="191">
        <f t="shared" si="227"/>
        <v>0</v>
      </c>
      <c r="Y330" s="191">
        <f t="shared" si="228"/>
        <v>0</v>
      </c>
      <c r="Z330" s="192">
        <f t="shared" si="229"/>
        <v>0</v>
      </c>
      <c r="AA330" s="191">
        <f t="shared" si="230"/>
        <v>0</v>
      </c>
      <c r="AB330" s="280">
        <f t="shared" si="248"/>
        <v>0</v>
      </c>
      <c r="AC330" s="240">
        <f t="shared" si="231"/>
        <v>0</v>
      </c>
      <c r="AD330" s="240">
        <f t="shared" si="232"/>
        <v>0</v>
      </c>
      <c r="AE330" s="240">
        <f t="shared" si="233"/>
        <v>0</v>
      </c>
      <c r="AF330" s="240">
        <f t="shared" si="234"/>
        <v>0</v>
      </c>
      <c r="AG330" s="240">
        <f t="shared" si="235"/>
        <v>0</v>
      </c>
      <c r="AH330" s="240">
        <f t="shared" si="236"/>
        <v>0</v>
      </c>
      <c r="AI330" s="232">
        <f t="shared" si="237"/>
        <v>0</v>
      </c>
      <c r="AJ330" s="283">
        <f t="shared" si="249"/>
        <v>0</v>
      </c>
      <c r="AK330" s="269">
        <f t="shared" si="238"/>
        <v>0</v>
      </c>
      <c r="AL330" s="269">
        <f t="shared" si="239"/>
        <v>0</v>
      </c>
      <c r="AM330" s="269">
        <f t="shared" si="240"/>
        <v>0</v>
      </c>
      <c r="AN330" s="269">
        <f t="shared" si="241"/>
        <v>0</v>
      </c>
      <c r="AO330" s="269">
        <f t="shared" si="242"/>
        <v>0</v>
      </c>
      <c r="AP330" s="269">
        <f t="shared" si="243"/>
        <v>0</v>
      </c>
      <c r="AQ330" s="269">
        <f t="shared" si="244"/>
        <v>0</v>
      </c>
      <c r="AR330" s="285">
        <f t="shared" si="250"/>
        <v>0</v>
      </c>
      <c r="AS330" s="273">
        <f t="shared" si="245"/>
        <v>0</v>
      </c>
    </row>
    <row r="331" spans="2:45">
      <c r="B331" s="22"/>
      <c r="C331" s="100"/>
      <c r="D331" s="309"/>
      <c r="E331" s="242">
        <f t="shared" si="210"/>
        <v>0</v>
      </c>
      <c r="F331" s="222">
        <f t="shared" si="211"/>
        <v>0</v>
      </c>
      <c r="G331" s="222">
        <f t="shared" si="212"/>
        <v>0</v>
      </c>
      <c r="H331" s="222">
        <f t="shared" si="213"/>
        <v>0</v>
      </c>
      <c r="I331" s="222">
        <f t="shared" si="214"/>
        <v>0</v>
      </c>
      <c r="J331" s="222">
        <f t="shared" si="215"/>
        <v>0</v>
      </c>
      <c r="K331" s="222">
        <f t="shared" si="216"/>
        <v>0</v>
      </c>
      <c r="L331" s="257">
        <f t="shared" si="246"/>
        <v>0</v>
      </c>
      <c r="M331" s="212">
        <f t="shared" si="217"/>
        <v>0</v>
      </c>
      <c r="N331" s="213">
        <f t="shared" si="218"/>
        <v>0</v>
      </c>
      <c r="O331" s="213">
        <f t="shared" si="219"/>
        <v>0</v>
      </c>
      <c r="P331" s="213">
        <f t="shared" si="220"/>
        <v>0</v>
      </c>
      <c r="Q331" s="213">
        <f t="shared" si="221"/>
        <v>0</v>
      </c>
      <c r="R331" s="213">
        <f t="shared" si="222"/>
        <v>0</v>
      </c>
      <c r="S331" s="213">
        <f t="shared" si="223"/>
        <v>0</v>
      </c>
      <c r="T331" s="260">
        <f t="shared" si="247"/>
        <v>0</v>
      </c>
      <c r="U331" s="191">
        <f t="shared" si="224"/>
        <v>0</v>
      </c>
      <c r="V331" s="191">
        <f t="shared" si="225"/>
        <v>0</v>
      </c>
      <c r="W331" s="191">
        <f t="shared" si="226"/>
        <v>0</v>
      </c>
      <c r="X331" s="191">
        <f t="shared" si="227"/>
        <v>0</v>
      </c>
      <c r="Y331" s="191">
        <f t="shared" si="228"/>
        <v>0</v>
      </c>
      <c r="Z331" s="192">
        <f t="shared" si="229"/>
        <v>0</v>
      </c>
      <c r="AA331" s="191">
        <f t="shared" si="230"/>
        <v>0</v>
      </c>
      <c r="AB331" s="280">
        <f t="shared" si="248"/>
        <v>0</v>
      </c>
      <c r="AC331" s="240">
        <f t="shared" si="231"/>
        <v>0</v>
      </c>
      <c r="AD331" s="240">
        <f t="shared" si="232"/>
        <v>0</v>
      </c>
      <c r="AE331" s="240">
        <f t="shared" si="233"/>
        <v>0</v>
      </c>
      <c r="AF331" s="240">
        <f t="shared" si="234"/>
        <v>0</v>
      </c>
      <c r="AG331" s="240">
        <f t="shared" si="235"/>
        <v>0</v>
      </c>
      <c r="AH331" s="240">
        <f t="shared" si="236"/>
        <v>0</v>
      </c>
      <c r="AI331" s="232">
        <f t="shared" si="237"/>
        <v>0</v>
      </c>
      <c r="AJ331" s="283">
        <f t="shared" si="249"/>
        <v>0</v>
      </c>
      <c r="AK331" s="269">
        <f t="shared" si="238"/>
        <v>0</v>
      </c>
      <c r="AL331" s="269">
        <f t="shared" si="239"/>
        <v>0</v>
      </c>
      <c r="AM331" s="269">
        <f t="shared" si="240"/>
        <v>0</v>
      </c>
      <c r="AN331" s="269">
        <f t="shared" si="241"/>
        <v>0</v>
      </c>
      <c r="AO331" s="269">
        <f t="shared" si="242"/>
        <v>0</v>
      </c>
      <c r="AP331" s="269">
        <f t="shared" si="243"/>
        <v>0</v>
      </c>
      <c r="AQ331" s="269">
        <f t="shared" si="244"/>
        <v>0</v>
      </c>
      <c r="AR331" s="285">
        <f t="shared" si="250"/>
        <v>0</v>
      </c>
      <c r="AS331" s="273">
        <f t="shared" si="245"/>
        <v>0</v>
      </c>
    </row>
    <row r="332" spans="2:45">
      <c r="B332" s="22"/>
      <c r="C332" s="100"/>
      <c r="D332" s="309"/>
      <c r="E332" s="242">
        <f t="shared" si="210"/>
        <v>0</v>
      </c>
      <c r="F332" s="222">
        <f t="shared" si="211"/>
        <v>0</v>
      </c>
      <c r="G332" s="222">
        <f t="shared" si="212"/>
        <v>0</v>
      </c>
      <c r="H332" s="222">
        <f t="shared" si="213"/>
        <v>0</v>
      </c>
      <c r="I332" s="222">
        <f t="shared" si="214"/>
        <v>0</v>
      </c>
      <c r="J332" s="222">
        <f t="shared" si="215"/>
        <v>0</v>
      </c>
      <c r="K332" s="222">
        <f t="shared" si="216"/>
        <v>0</v>
      </c>
      <c r="L332" s="257">
        <f t="shared" si="246"/>
        <v>0</v>
      </c>
      <c r="M332" s="212">
        <f t="shared" si="217"/>
        <v>0</v>
      </c>
      <c r="N332" s="213">
        <f t="shared" si="218"/>
        <v>0</v>
      </c>
      <c r="O332" s="213">
        <f t="shared" si="219"/>
        <v>0</v>
      </c>
      <c r="P332" s="213">
        <f t="shared" si="220"/>
        <v>0</v>
      </c>
      <c r="Q332" s="213">
        <f t="shared" si="221"/>
        <v>0</v>
      </c>
      <c r="R332" s="213">
        <f t="shared" si="222"/>
        <v>0</v>
      </c>
      <c r="S332" s="213">
        <f t="shared" si="223"/>
        <v>0</v>
      </c>
      <c r="T332" s="260">
        <f t="shared" si="247"/>
        <v>0</v>
      </c>
      <c r="U332" s="191">
        <f t="shared" si="224"/>
        <v>0</v>
      </c>
      <c r="V332" s="191">
        <f t="shared" si="225"/>
        <v>0</v>
      </c>
      <c r="W332" s="191">
        <f t="shared" si="226"/>
        <v>0</v>
      </c>
      <c r="X332" s="191">
        <f t="shared" si="227"/>
        <v>0</v>
      </c>
      <c r="Y332" s="191">
        <f t="shared" si="228"/>
        <v>0</v>
      </c>
      <c r="Z332" s="192">
        <f t="shared" si="229"/>
        <v>0</v>
      </c>
      <c r="AA332" s="191">
        <f t="shared" si="230"/>
        <v>0</v>
      </c>
      <c r="AB332" s="280">
        <f t="shared" si="248"/>
        <v>0</v>
      </c>
      <c r="AC332" s="240">
        <f t="shared" si="231"/>
        <v>0</v>
      </c>
      <c r="AD332" s="240">
        <f t="shared" si="232"/>
        <v>0</v>
      </c>
      <c r="AE332" s="240">
        <f t="shared" si="233"/>
        <v>0</v>
      </c>
      <c r="AF332" s="240">
        <f t="shared" si="234"/>
        <v>0</v>
      </c>
      <c r="AG332" s="240">
        <f t="shared" si="235"/>
        <v>0</v>
      </c>
      <c r="AH332" s="240">
        <f t="shared" si="236"/>
        <v>0</v>
      </c>
      <c r="AI332" s="232">
        <f t="shared" si="237"/>
        <v>0</v>
      </c>
      <c r="AJ332" s="283">
        <f t="shared" si="249"/>
        <v>0</v>
      </c>
      <c r="AK332" s="269">
        <f t="shared" si="238"/>
        <v>0</v>
      </c>
      <c r="AL332" s="269">
        <f t="shared" si="239"/>
        <v>0</v>
      </c>
      <c r="AM332" s="269">
        <f t="shared" si="240"/>
        <v>0</v>
      </c>
      <c r="AN332" s="269">
        <f t="shared" si="241"/>
        <v>0</v>
      </c>
      <c r="AO332" s="269">
        <f t="shared" si="242"/>
        <v>0</v>
      </c>
      <c r="AP332" s="269">
        <f t="shared" si="243"/>
        <v>0</v>
      </c>
      <c r="AQ332" s="269">
        <f t="shared" si="244"/>
        <v>0</v>
      </c>
      <c r="AR332" s="285">
        <f t="shared" si="250"/>
        <v>0</v>
      </c>
      <c r="AS332" s="273">
        <f t="shared" si="245"/>
        <v>0</v>
      </c>
    </row>
    <row r="333" spans="2:45">
      <c r="B333" s="22"/>
      <c r="C333" s="100"/>
      <c r="D333" s="309"/>
      <c r="E333" s="242">
        <f t="shared" si="210"/>
        <v>0</v>
      </c>
      <c r="F333" s="222">
        <f t="shared" si="211"/>
        <v>0</v>
      </c>
      <c r="G333" s="222">
        <f t="shared" si="212"/>
        <v>0</v>
      </c>
      <c r="H333" s="222">
        <f t="shared" si="213"/>
        <v>0</v>
      </c>
      <c r="I333" s="222">
        <f t="shared" si="214"/>
        <v>0</v>
      </c>
      <c r="J333" s="222">
        <f t="shared" si="215"/>
        <v>0</v>
      </c>
      <c r="K333" s="222">
        <f t="shared" si="216"/>
        <v>0</v>
      </c>
      <c r="L333" s="257">
        <f t="shared" si="246"/>
        <v>0</v>
      </c>
      <c r="M333" s="212">
        <f t="shared" si="217"/>
        <v>0</v>
      </c>
      <c r="N333" s="213">
        <f t="shared" si="218"/>
        <v>0</v>
      </c>
      <c r="O333" s="213">
        <f t="shared" si="219"/>
        <v>0</v>
      </c>
      <c r="P333" s="213">
        <f t="shared" si="220"/>
        <v>0</v>
      </c>
      <c r="Q333" s="213">
        <f t="shared" si="221"/>
        <v>0</v>
      </c>
      <c r="R333" s="213">
        <f t="shared" si="222"/>
        <v>0</v>
      </c>
      <c r="S333" s="213">
        <f t="shared" si="223"/>
        <v>0</v>
      </c>
      <c r="T333" s="260">
        <f t="shared" si="247"/>
        <v>0</v>
      </c>
      <c r="U333" s="191">
        <f t="shared" si="224"/>
        <v>0</v>
      </c>
      <c r="V333" s="191">
        <f t="shared" si="225"/>
        <v>0</v>
      </c>
      <c r="W333" s="191">
        <f t="shared" si="226"/>
        <v>0</v>
      </c>
      <c r="X333" s="191">
        <f t="shared" si="227"/>
        <v>0</v>
      </c>
      <c r="Y333" s="191">
        <f t="shared" si="228"/>
        <v>0</v>
      </c>
      <c r="Z333" s="192">
        <f t="shared" si="229"/>
        <v>0</v>
      </c>
      <c r="AA333" s="191">
        <f t="shared" si="230"/>
        <v>0</v>
      </c>
      <c r="AB333" s="280">
        <f t="shared" si="248"/>
        <v>0</v>
      </c>
      <c r="AC333" s="240">
        <f t="shared" si="231"/>
        <v>0</v>
      </c>
      <c r="AD333" s="240">
        <f t="shared" si="232"/>
        <v>0</v>
      </c>
      <c r="AE333" s="240">
        <f t="shared" si="233"/>
        <v>0</v>
      </c>
      <c r="AF333" s="240">
        <f t="shared" si="234"/>
        <v>0</v>
      </c>
      <c r="AG333" s="240">
        <f t="shared" si="235"/>
        <v>0</v>
      </c>
      <c r="AH333" s="240">
        <f t="shared" si="236"/>
        <v>0</v>
      </c>
      <c r="AI333" s="232">
        <f t="shared" si="237"/>
        <v>0</v>
      </c>
      <c r="AJ333" s="283">
        <f t="shared" si="249"/>
        <v>0</v>
      </c>
      <c r="AK333" s="269">
        <f t="shared" si="238"/>
        <v>0</v>
      </c>
      <c r="AL333" s="269">
        <f t="shared" si="239"/>
        <v>0</v>
      </c>
      <c r="AM333" s="269">
        <f t="shared" si="240"/>
        <v>0</v>
      </c>
      <c r="AN333" s="269">
        <f t="shared" si="241"/>
        <v>0</v>
      </c>
      <c r="AO333" s="269">
        <f t="shared" si="242"/>
        <v>0</v>
      </c>
      <c r="AP333" s="269">
        <f t="shared" si="243"/>
        <v>0</v>
      </c>
      <c r="AQ333" s="269">
        <f t="shared" si="244"/>
        <v>0</v>
      </c>
      <c r="AR333" s="285">
        <f t="shared" si="250"/>
        <v>0</v>
      </c>
      <c r="AS333" s="273">
        <f t="shared" si="245"/>
        <v>0</v>
      </c>
    </row>
    <row r="334" spans="2:45">
      <c r="B334" s="22"/>
      <c r="C334" s="100"/>
      <c r="D334" s="309"/>
      <c r="E334" s="242">
        <f t="shared" si="210"/>
        <v>0</v>
      </c>
      <c r="F334" s="222">
        <f t="shared" si="211"/>
        <v>0</v>
      </c>
      <c r="G334" s="222">
        <f t="shared" si="212"/>
        <v>0</v>
      </c>
      <c r="H334" s="222">
        <f t="shared" si="213"/>
        <v>0</v>
      </c>
      <c r="I334" s="222">
        <f t="shared" si="214"/>
        <v>0</v>
      </c>
      <c r="J334" s="222">
        <f t="shared" si="215"/>
        <v>0</v>
      </c>
      <c r="K334" s="222">
        <f t="shared" si="216"/>
        <v>0</v>
      </c>
      <c r="L334" s="257">
        <f t="shared" si="246"/>
        <v>0</v>
      </c>
      <c r="M334" s="212">
        <f t="shared" si="217"/>
        <v>0</v>
      </c>
      <c r="N334" s="213">
        <f t="shared" si="218"/>
        <v>0</v>
      </c>
      <c r="O334" s="213">
        <f t="shared" si="219"/>
        <v>0</v>
      </c>
      <c r="P334" s="213">
        <f t="shared" si="220"/>
        <v>0</v>
      </c>
      <c r="Q334" s="213">
        <f t="shared" si="221"/>
        <v>0</v>
      </c>
      <c r="R334" s="213">
        <f t="shared" si="222"/>
        <v>0</v>
      </c>
      <c r="S334" s="213">
        <f t="shared" si="223"/>
        <v>0</v>
      </c>
      <c r="T334" s="260">
        <f t="shared" si="247"/>
        <v>0</v>
      </c>
      <c r="U334" s="191">
        <f t="shared" si="224"/>
        <v>0</v>
      </c>
      <c r="V334" s="191">
        <f t="shared" si="225"/>
        <v>0</v>
      </c>
      <c r="W334" s="191">
        <f t="shared" si="226"/>
        <v>0</v>
      </c>
      <c r="X334" s="191">
        <f t="shared" si="227"/>
        <v>0</v>
      </c>
      <c r="Y334" s="191">
        <f t="shared" si="228"/>
        <v>0</v>
      </c>
      <c r="Z334" s="192">
        <f t="shared" si="229"/>
        <v>0</v>
      </c>
      <c r="AA334" s="191">
        <f t="shared" si="230"/>
        <v>0</v>
      </c>
      <c r="AB334" s="280">
        <f t="shared" si="248"/>
        <v>0</v>
      </c>
      <c r="AC334" s="240">
        <f t="shared" si="231"/>
        <v>0</v>
      </c>
      <c r="AD334" s="240">
        <f t="shared" si="232"/>
        <v>0</v>
      </c>
      <c r="AE334" s="240">
        <f t="shared" si="233"/>
        <v>0</v>
      </c>
      <c r="AF334" s="240">
        <f t="shared" si="234"/>
        <v>0</v>
      </c>
      <c r="AG334" s="240">
        <f t="shared" si="235"/>
        <v>0</v>
      </c>
      <c r="AH334" s="240">
        <f t="shared" si="236"/>
        <v>0</v>
      </c>
      <c r="AI334" s="232">
        <f t="shared" si="237"/>
        <v>0</v>
      </c>
      <c r="AJ334" s="283">
        <f t="shared" si="249"/>
        <v>0</v>
      </c>
      <c r="AK334" s="269">
        <f t="shared" si="238"/>
        <v>0</v>
      </c>
      <c r="AL334" s="269">
        <f t="shared" si="239"/>
        <v>0</v>
      </c>
      <c r="AM334" s="269">
        <f t="shared" si="240"/>
        <v>0</v>
      </c>
      <c r="AN334" s="269">
        <f t="shared" si="241"/>
        <v>0</v>
      </c>
      <c r="AO334" s="269">
        <f t="shared" si="242"/>
        <v>0</v>
      </c>
      <c r="AP334" s="269">
        <f t="shared" si="243"/>
        <v>0</v>
      </c>
      <c r="AQ334" s="269">
        <f t="shared" si="244"/>
        <v>0</v>
      </c>
      <c r="AR334" s="285">
        <f t="shared" si="250"/>
        <v>0</v>
      </c>
      <c r="AS334" s="273">
        <f t="shared" si="245"/>
        <v>0</v>
      </c>
    </row>
    <row r="335" spans="2:45">
      <c r="B335" s="22"/>
      <c r="C335" s="100"/>
      <c r="D335" s="309"/>
      <c r="E335" s="242">
        <f t="shared" si="210"/>
        <v>0</v>
      </c>
      <c r="F335" s="222">
        <f t="shared" si="211"/>
        <v>0</v>
      </c>
      <c r="G335" s="222">
        <f t="shared" si="212"/>
        <v>0</v>
      </c>
      <c r="H335" s="222">
        <f t="shared" si="213"/>
        <v>0</v>
      </c>
      <c r="I335" s="222">
        <f t="shared" si="214"/>
        <v>0</v>
      </c>
      <c r="J335" s="222">
        <f t="shared" si="215"/>
        <v>0</v>
      </c>
      <c r="K335" s="222">
        <f t="shared" si="216"/>
        <v>0</v>
      </c>
      <c r="L335" s="257">
        <f t="shared" si="246"/>
        <v>0</v>
      </c>
      <c r="M335" s="212">
        <f t="shared" si="217"/>
        <v>0</v>
      </c>
      <c r="N335" s="213">
        <f t="shared" si="218"/>
        <v>0</v>
      </c>
      <c r="O335" s="213">
        <f t="shared" si="219"/>
        <v>0</v>
      </c>
      <c r="P335" s="213">
        <f t="shared" si="220"/>
        <v>0</v>
      </c>
      <c r="Q335" s="213">
        <f t="shared" si="221"/>
        <v>0</v>
      </c>
      <c r="R335" s="213">
        <f t="shared" si="222"/>
        <v>0</v>
      </c>
      <c r="S335" s="213">
        <f t="shared" si="223"/>
        <v>0</v>
      </c>
      <c r="T335" s="260">
        <f t="shared" si="247"/>
        <v>0</v>
      </c>
      <c r="U335" s="191">
        <f t="shared" si="224"/>
        <v>0</v>
      </c>
      <c r="V335" s="191">
        <f t="shared" si="225"/>
        <v>0</v>
      </c>
      <c r="W335" s="191">
        <f t="shared" si="226"/>
        <v>0</v>
      </c>
      <c r="X335" s="191">
        <f t="shared" si="227"/>
        <v>0</v>
      </c>
      <c r="Y335" s="191">
        <f t="shared" si="228"/>
        <v>0</v>
      </c>
      <c r="Z335" s="192">
        <f t="shared" si="229"/>
        <v>0</v>
      </c>
      <c r="AA335" s="191">
        <f t="shared" si="230"/>
        <v>0</v>
      </c>
      <c r="AB335" s="280">
        <f t="shared" si="248"/>
        <v>0</v>
      </c>
      <c r="AC335" s="240">
        <f t="shared" si="231"/>
        <v>0</v>
      </c>
      <c r="AD335" s="240">
        <f t="shared" si="232"/>
        <v>0</v>
      </c>
      <c r="AE335" s="240">
        <f t="shared" si="233"/>
        <v>0</v>
      </c>
      <c r="AF335" s="240">
        <f t="shared" si="234"/>
        <v>0</v>
      </c>
      <c r="AG335" s="240">
        <f t="shared" si="235"/>
        <v>0</v>
      </c>
      <c r="AH335" s="240">
        <f t="shared" si="236"/>
        <v>0</v>
      </c>
      <c r="AI335" s="232">
        <f t="shared" si="237"/>
        <v>0</v>
      </c>
      <c r="AJ335" s="283">
        <f t="shared" si="249"/>
        <v>0</v>
      </c>
      <c r="AK335" s="269">
        <f t="shared" si="238"/>
        <v>0</v>
      </c>
      <c r="AL335" s="269">
        <f t="shared" si="239"/>
        <v>0</v>
      </c>
      <c r="AM335" s="269">
        <f t="shared" si="240"/>
        <v>0</v>
      </c>
      <c r="AN335" s="269">
        <f t="shared" si="241"/>
        <v>0</v>
      </c>
      <c r="AO335" s="269">
        <f t="shared" si="242"/>
        <v>0</v>
      </c>
      <c r="AP335" s="269">
        <f t="shared" si="243"/>
        <v>0</v>
      </c>
      <c r="AQ335" s="269">
        <f t="shared" si="244"/>
        <v>0</v>
      </c>
      <c r="AR335" s="285">
        <f t="shared" si="250"/>
        <v>0</v>
      </c>
      <c r="AS335" s="273">
        <f t="shared" si="245"/>
        <v>0</v>
      </c>
    </row>
    <row r="336" spans="2:45">
      <c r="B336" s="22"/>
      <c r="C336" s="100"/>
      <c r="D336" s="309"/>
      <c r="E336" s="242">
        <f t="shared" si="210"/>
        <v>0</v>
      </c>
      <c r="F336" s="222">
        <f t="shared" si="211"/>
        <v>0</v>
      </c>
      <c r="G336" s="222">
        <f t="shared" si="212"/>
        <v>0</v>
      </c>
      <c r="H336" s="222">
        <f t="shared" si="213"/>
        <v>0</v>
      </c>
      <c r="I336" s="222">
        <f t="shared" si="214"/>
        <v>0</v>
      </c>
      <c r="J336" s="222">
        <f t="shared" si="215"/>
        <v>0</v>
      </c>
      <c r="K336" s="222">
        <f t="shared" si="216"/>
        <v>0</v>
      </c>
      <c r="L336" s="257">
        <f t="shared" si="246"/>
        <v>0</v>
      </c>
      <c r="M336" s="212">
        <f t="shared" si="217"/>
        <v>0</v>
      </c>
      <c r="N336" s="213">
        <f t="shared" si="218"/>
        <v>0</v>
      </c>
      <c r="O336" s="213">
        <f t="shared" si="219"/>
        <v>0</v>
      </c>
      <c r="P336" s="213">
        <f t="shared" si="220"/>
        <v>0</v>
      </c>
      <c r="Q336" s="213">
        <f t="shared" si="221"/>
        <v>0</v>
      </c>
      <c r="R336" s="213">
        <f t="shared" si="222"/>
        <v>0</v>
      </c>
      <c r="S336" s="213">
        <f t="shared" si="223"/>
        <v>0</v>
      </c>
      <c r="T336" s="260">
        <f t="shared" si="247"/>
        <v>0</v>
      </c>
      <c r="U336" s="191">
        <f t="shared" si="224"/>
        <v>0</v>
      </c>
      <c r="V336" s="191">
        <f t="shared" si="225"/>
        <v>0</v>
      </c>
      <c r="W336" s="191">
        <f t="shared" si="226"/>
        <v>0</v>
      </c>
      <c r="X336" s="191">
        <f t="shared" si="227"/>
        <v>0</v>
      </c>
      <c r="Y336" s="191">
        <f t="shared" si="228"/>
        <v>0</v>
      </c>
      <c r="Z336" s="192">
        <f t="shared" si="229"/>
        <v>0</v>
      </c>
      <c r="AA336" s="191">
        <f t="shared" si="230"/>
        <v>0</v>
      </c>
      <c r="AB336" s="280">
        <f t="shared" si="248"/>
        <v>0</v>
      </c>
      <c r="AC336" s="240">
        <f t="shared" si="231"/>
        <v>0</v>
      </c>
      <c r="AD336" s="240">
        <f t="shared" si="232"/>
        <v>0</v>
      </c>
      <c r="AE336" s="240">
        <f t="shared" si="233"/>
        <v>0</v>
      </c>
      <c r="AF336" s="240">
        <f t="shared" si="234"/>
        <v>0</v>
      </c>
      <c r="AG336" s="240">
        <f t="shared" si="235"/>
        <v>0</v>
      </c>
      <c r="AH336" s="240">
        <f t="shared" si="236"/>
        <v>0</v>
      </c>
      <c r="AI336" s="232">
        <f t="shared" si="237"/>
        <v>0</v>
      </c>
      <c r="AJ336" s="283">
        <f t="shared" si="249"/>
        <v>0</v>
      </c>
      <c r="AK336" s="269">
        <f t="shared" si="238"/>
        <v>0</v>
      </c>
      <c r="AL336" s="269">
        <f t="shared" si="239"/>
        <v>0</v>
      </c>
      <c r="AM336" s="269">
        <f t="shared" si="240"/>
        <v>0</v>
      </c>
      <c r="AN336" s="269">
        <f t="shared" si="241"/>
        <v>0</v>
      </c>
      <c r="AO336" s="269">
        <f t="shared" si="242"/>
        <v>0</v>
      </c>
      <c r="AP336" s="269">
        <f t="shared" si="243"/>
        <v>0</v>
      </c>
      <c r="AQ336" s="269">
        <f t="shared" si="244"/>
        <v>0</v>
      </c>
      <c r="AR336" s="285">
        <f t="shared" si="250"/>
        <v>0</v>
      </c>
      <c r="AS336" s="273">
        <f t="shared" si="245"/>
        <v>0</v>
      </c>
    </row>
    <row r="337" spans="2:45">
      <c r="B337" s="22"/>
      <c r="C337" s="100"/>
      <c r="D337" s="309"/>
      <c r="E337" s="242">
        <f t="shared" si="210"/>
        <v>0</v>
      </c>
      <c r="F337" s="222">
        <f t="shared" si="211"/>
        <v>0</v>
      </c>
      <c r="G337" s="222">
        <f t="shared" si="212"/>
        <v>0</v>
      </c>
      <c r="H337" s="222">
        <f t="shared" si="213"/>
        <v>0</v>
      </c>
      <c r="I337" s="222">
        <f t="shared" si="214"/>
        <v>0</v>
      </c>
      <c r="J337" s="222">
        <f t="shared" si="215"/>
        <v>0</v>
      </c>
      <c r="K337" s="222">
        <f t="shared" si="216"/>
        <v>0</v>
      </c>
      <c r="L337" s="257">
        <f t="shared" si="246"/>
        <v>0</v>
      </c>
      <c r="M337" s="212">
        <f t="shared" si="217"/>
        <v>0</v>
      </c>
      <c r="N337" s="213">
        <f t="shared" si="218"/>
        <v>0</v>
      </c>
      <c r="O337" s="213">
        <f t="shared" si="219"/>
        <v>0</v>
      </c>
      <c r="P337" s="213">
        <f t="shared" si="220"/>
        <v>0</v>
      </c>
      <c r="Q337" s="213">
        <f t="shared" si="221"/>
        <v>0</v>
      </c>
      <c r="R337" s="213">
        <f t="shared" si="222"/>
        <v>0</v>
      </c>
      <c r="S337" s="213">
        <f t="shared" si="223"/>
        <v>0</v>
      </c>
      <c r="T337" s="260">
        <f t="shared" si="247"/>
        <v>0</v>
      </c>
      <c r="U337" s="191">
        <f t="shared" si="224"/>
        <v>0</v>
      </c>
      <c r="V337" s="191">
        <f t="shared" si="225"/>
        <v>0</v>
      </c>
      <c r="W337" s="191">
        <f t="shared" si="226"/>
        <v>0</v>
      </c>
      <c r="X337" s="191">
        <f t="shared" si="227"/>
        <v>0</v>
      </c>
      <c r="Y337" s="191">
        <f t="shared" si="228"/>
        <v>0</v>
      </c>
      <c r="Z337" s="192">
        <f t="shared" si="229"/>
        <v>0</v>
      </c>
      <c r="AA337" s="191">
        <f t="shared" si="230"/>
        <v>0</v>
      </c>
      <c r="AB337" s="280">
        <f t="shared" si="248"/>
        <v>0</v>
      </c>
      <c r="AC337" s="240">
        <f t="shared" si="231"/>
        <v>0</v>
      </c>
      <c r="AD337" s="240">
        <f t="shared" si="232"/>
        <v>0</v>
      </c>
      <c r="AE337" s="240">
        <f t="shared" si="233"/>
        <v>0</v>
      </c>
      <c r="AF337" s="240">
        <f t="shared" si="234"/>
        <v>0</v>
      </c>
      <c r="AG337" s="240">
        <f t="shared" si="235"/>
        <v>0</v>
      </c>
      <c r="AH337" s="240">
        <f t="shared" si="236"/>
        <v>0</v>
      </c>
      <c r="AI337" s="232">
        <f t="shared" si="237"/>
        <v>0</v>
      </c>
      <c r="AJ337" s="283">
        <f t="shared" si="249"/>
        <v>0</v>
      </c>
      <c r="AK337" s="269">
        <f t="shared" si="238"/>
        <v>0</v>
      </c>
      <c r="AL337" s="269">
        <f t="shared" si="239"/>
        <v>0</v>
      </c>
      <c r="AM337" s="269">
        <f t="shared" si="240"/>
        <v>0</v>
      </c>
      <c r="AN337" s="269">
        <f t="shared" si="241"/>
        <v>0</v>
      </c>
      <c r="AO337" s="269">
        <f t="shared" si="242"/>
        <v>0</v>
      </c>
      <c r="AP337" s="269">
        <f t="shared" si="243"/>
        <v>0</v>
      </c>
      <c r="AQ337" s="269">
        <f t="shared" si="244"/>
        <v>0</v>
      </c>
      <c r="AR337" s="285">
        <f t="shared" si="250"/>
        <v>0</v>
      </c>
      <c r="AS337" s="273">
        <f t="shared" si="245"/>
        <v>0</v>
      </c>
    </row>
    <row r="338" spans="2:45">
      <c r="B338" s="22"/>
      <c r="C338" s="100"/>
      <c r="D338" s="309"/>
      <c r="E338" s="242">
        <f t="shared" si="210"/>
        <v>0</v>
      </c>
      <c r="F338" s="222">
        <f t="shared" si="211"/>
        <v>0</v>
      </c>
      <c r="G338" s="222">
        <f t="shared" si="212"/>
        <v>0</v>
      </c>
      <c r="H338" s="222">
        <f t="shared" si="213"/>
        <v>0</v>
      </c>
      <c r="I338" s="222">
        <f t="shared" si="214"/>
        <v>0</v>
      </c>
      <c r="J338" s="222">
        <f t="shared" si="215"/>
        <v>0</v>
      </c>
      <c r="K338" s="222">
        <f t="shared" si="216"/>
        <v>0</v>
      </c>
      <c r="L338" s="257">
        <f t="shared" si="246"/>
        <v>0</v>
      </c>
      <c r="M338" s="212">
        <f t="shared" si="217"/>
        <v>0</v>
      </c>
      <c r="N338" s="213">
        <f t="shared" si="218"/>
        <v>0</v>
      </c>
      <c r="O338" s="213">
        <f t="shared" si="219"/>
        <v>0</v>
      </c>
      <c r="P338" s="213">
        <f t="shared" si="220"/>
        <v>0</v>
      </c>
      <c r="Q338" s="213">
        <f t="shared" si="221"/>
        <v>0</v>
      </c>
      <c r="R338" s="213">
        <f t="shared" si="222"/>
        <v>0</v>
      </c>
      <c r="S338" s="213">
        <f t="shared" si="223"/>
        <v>0</v>
      </c>
      <c r="T338" s="260">
        <f t="shared" si="247"/>
        <v>0</v>
      </c>
      <c r="U338" s="191">
        <f t="shared" si="224"/>
        <v>0</v>
      </c>
      <c r="V338" s="191">
        <f t="shared" si="225"/>
        <v>0</v>
      </c>
      <c r="W338" s="191">
        <f t="shared" si="226"/>
        <v>0</v>
      </c>
      <c r="X338" s="191">
        <f t="shared" si="227"/>
        <v>0</v>
      </c>
      <c r="Y338" s="191">
        <f t="shared" si="228"/>
        <v>0</v>
      </c>
      <c r="Z338" s="192">
        <f t="shared" si="229"/>
        <v>0</v>
      </c>
      <c r="AA338" s="191">
        <f t="shared" si="230"/>
        <v>0</v>
      </c>
      <c r="AB338" s="280">
        <f t="shared" si="248"/>
        <v>0</v>
      </c>
      <c r="AC338" s="240">
        <f t="shared" si="231"/>
        <v>0</v>
      </c>
      <c r="AD338" s="240">
        <f t="shared" si="232"/>
        <v>0</v>
      </c>
      <c r="AE338" s="240">
        <f t="shared" si="233"/>
        <v>0</v>
      </c>
      <c r="AF338" s="240">
        <f t="shared" si="234"/>
        <v>0</v>
      </c>
      <c r="AG338" s="240">
        <f t="shared" si="235"/>
        <v>0</v>
      </c>
      <c r="AH338" s="240">
        <f t="shared" si="236"/>
        <v>0</v>
      </c>
      <c r="AI338" s="232">
        <f t="shared" si="237"/>
        <v>0</v>
      </c>
      <c r="AJ338" s="283">
        <f t="shared" si="249"/>
        <v>0</v>
      </c>
      <c r="AK338" s="269">
        <f t="shared" si="238"/>
        <v>0</v>
      </c>
      <c r="AL338" s="269">
        <f t="shared" si="239"/>
        <v>0</v>
      </c>
      <c r="AM338" s="269">
        <f t="shared" si="240"/>
        <v>0</v>
      </c>
      <c r="AN338" s="269">
        <f t="shared" si="241"/>
        <v>0</v>
      </c>
      <c r="AO338" s="269">
        <f t="shared" si="242"/>
        <v>0</v>
      </c>
      <c r="AP338" s="269">
        <f t="shared" si="243"/>
        <v>0</v>
      </c>
      <c r="AQ338" s="269">
        <f t="shared" si="244"/>
        <v>0</v>
      </c>
      <c r="AR338" s="285">
        <f t="shared" si="250"/>
        <v>0</v>
      </c>
      <c r="AS338" s="273">
        <f t="shared" si="245"/>
        <v>0</v>
      </c>
    </row>
    <row r="339" spans="2:45">
      <c r="B339" s="22"/>
      <c r="C339" s="100"/>
      <c r="D339" s="309"/>
      <c r="E339" s="242">
        <f t="shared" si="210"/>
        <v>0</v>
      </c>
      <c r="F339" s="222">
        <f t="shared" si="211"/>
        <v>0</v>
      </c>
      <c r="G339" s="222">
        <f t="shared" si="212"/>
        <v>0</v>
      </c>
      <c r="H339" s="222">
        <f t="shared" si="213"/>
        <v>0</v>
      </c>
      <c r="I339" s="222">
        <f t="shared" si="214"/>
        <v>0</v>
      </c>
      <c r="J339" s="222">
        <f t="shared" si="215"/>
        <v>0</v>
      </c>
      <c r="K339" s="222">
        <f t="shared" si="216"/>
        <v>0</v>
      </c>
      <c r="L339" s="257">
        <f t="shared" si="246"/>
        <v>0</v>
      </c>
      <c r="M339" s="212">
        <f t="shared" si="217"/>
        <v>0</v>
      </c>
      <c r="N339" s="213">
        <f t="shared" si="218"/>
        <v>0</v>
      </c>
      <c r="O339" s="213">
        <f t="shared" si="219"/>
        <v>0</v>
      </c>
      <c r="P339" s="213">
        <f t="shared" si="220"/>
        <v>0</v>
      </c>
      <c r="Q339" s="213">
        <f t="shared" si="221"/>
        <v>0</v>
      </c>
      <c r="R339" s="213">
        <f t="shared" si="222"/>
        <v>0</v>
      </c>
      <c r="S339" s="213">
        <f t="shared" si="223"/>
        <v>0</v>
      </c>
      <c r="T339" s="260">
        <f t="shared" si="247"/>
        <v>0</v>
      </c>
      <c r="U339" s="191">
        <f t="shared" si="224"/>
        <v>0</v>
      </c>
      <c r="V339" s="191">
        <f t="shared" si="225"/>
        <v>0</v>
      </c>
      <c r="W339" s="191">
        <f t="shared" si="226"/>
        <v>0</v>
      </c>
      <c r="X339" s="191">
        <f t="shared" si="227"/>
        <v>0</v>
      </c>
      <c r="Y339" s="191">
        <f t="shared" si="228"/>
        <v>0</v>
      </c>
      <c r="Z339" s="192">
        <f t="shared" si="229"/>
        <v>0</v>
      </c>
      <c r="AA339" s="191">
        <f t="shared" si="230"/>
        <v>0</v>
      </c>
      <c r="AB339" s="280">
        <f t="shared" si="248"/>
        <v>0</v>
      </c>
      <c r="AC339" s="240">
        <f t="shared" si="231"/>
        <v>0</v>
      </c>
      <c r="AD339" s="240">
        <f t="shared" si="232"/>
        <v>0</v>
      </c>
      <c r="AE339" s="240">
        <f t="shared" si="233"/>
        <v>0</v>
      </c>
      <c r="AF339" s="240">
        <f t="shared" si="234"/>
        <v>0</v>
      </c>
      <c r="AG339" s="240">
        <f t="shared" si="235"/>
        <v>0</v>
      </c>
      <c r="AH339" s="240">
        <f t="shared" si="236"/>
        <v>0</v>
      </c>
      <c r="AI339" s="232">
        <f t="shared" si="237"/>
        <v>0</v>
      </c>
      <c r="AJ339" s="283">
        <f t="shared" si="249"/>
        <v>0</v>
      </c>
      <c r="AK339" s="269">
        <f t="shared" si="238"/>
        <v>0</v>
      </c>
      <c r="AL339" s="269">
        <f t="shared" si="239"/>
        <v>0</v>
      </c>
      <c r="AM339" s="269">
        <f t="shared" si="240"/>
        <v>0</v>
      </c>
      <c r="AN339" s="269">
        <f t="shared" si="241"/>
        <v>0</v>
      </c>
      <c r="AO339" s="269">
        <f t="shared" si="242"/>
        <v>0</v>
      </c>
      <c r="AP339" s="269">
        <f t="shared" si="243"/>
        <v>0</v>
      </c>
      <c r="AQ339" s="269">
        <f t="shared" si="244"/>
        <v>0</v>
      </c>
      <c r="AR339" s="285">
        <f t="shared" si="250"/>
        <v>0</v>
      </c>
      <c r="AS339" s="273">
        <f t="shared" si="245"/>
        <v>0</v>
      </c>
    </row>
    <row r="340" spans="2:45">
      <c r="B340" s="22"/>
      <c r="C340" s="100"/>
      <c r="D340" s="309"/>
      <c r="E340" s="242">
        <f t="shared" si="210"/>
        <v>0</v>
      </c>
      <c r="F340" s="222">
        <f t="shared" si="211"/>
        <v>0</v>
      </c>
      <c r="G340" s="222">
        <f t="shared" si="212"/>
        <v>0</v>
      </c>
      <c r="H340" s="222">
        <f t="shared" si="213"/>
        <v>0</v>
      </c>
      <c r="I340" s="222">
        <f t="shared" si="214"/>
        <v>0</v>
      </c>
      <c r="J340" s="222">
        <f t="shared" si="215"/>
        <v>0</v>
      </c>
      <c r="K340" s="222">
        <f t="shared" si="216"/>
        <v>0</v>
      </c>
      <c r="L340" s="257">
        <f t="shared" si="246"/>
        <v>0</v>
      </c>
      <c r="M340" s="212">
        <f t="shared" si="217"/>
        <v>0</v>
      </c>
      <c r="N340" s="213">
        <f t="shared" si="218"/>
        <v>0</v>
      </c>
      <c r="O340" s="213">
        <f t="shared" si="219"/>
        <v>0</v>
      </c>
      <c r="P340" s="213">
        <f t="shared" si="220"/>
        <v>0</v>
      </c>
      <c r="Q340" s="213">
        <f t="shared" si="221"/>
        <v>0</v>
      </c>
      <c r="R340" s="213">
        <f t="shared" si="222"/>
        <v>0</v>
      </c>
      <c r="S340" s="213">
        <f t="shared" si="223"/>
        <v>0</v>
      </c>
      <c r="T340" s="260">
        <f t="shared" si="247"/>
        <v>0</v>
      </c>
      <c r="U340" s="191">
        <f t="shared" si="224"/>
        <v>0</v>
      </c>
      <c r="V340" s="191">
        <f t="shared" si="225"/>
        <v>0</v>
      </c>
      <c r="W340" s="191">
        <f t="shared" si="226"/>
        <v>0</v>
      </c>
      <c r="X340" s="191">
        <f t="shared" si="227"/>
        <v>0</v>
      </c>
      <c r="Y340" s="191">
        <f t="shared" si="228"/>
        <v>0</v>
      </c>
      <c r="Z340" s="192">
        <f t="shared" si="229"/>
        <v>0</v>
      </c>
      <c r="AA340" s="191">
        <f t="shared" si="230"/>
        <v>0</v>
      </c>
      <c r="AB340" s="280">
        <f t="shared" si="248"/>
        <v>0</v>
      </c>
      <c r="AC340" s="240">
        <f t="shared" si="231"/>
        <v>0</v>
      </c>
      <c r="AD340" s="240">
        <f t="shared" si="232"/>
        <v>0</v>
      </c>
      <c r="AE340" s="240">
        <f t="shared" si="233"/>
        <v>0</v>
      </c>
      <c r="AF340" s="240">
        <f t="shared" si="234"/>
        <v>0</v>
      </c>
      <c r="AG340" s="240">
        <f t="shared" si="235"/>
        <v>0</v>
      </c>
      <c r="AH340" s="240">
        <f t="shared" si="236"/>
        <v>0</v>
      </c>
      <c r="AI340" s="232">
        <f t="shared" si="237"/>
        <v>0</v>
      </c>
      <c r="AJ340" s="283">
        <f t="shared" si="249"/>
        <v>0</v>
      </c>
      <c r="AK340" s="269">
        <f t="shared" si="238"/>
        <v>0</v>
      </c>
      <c r="AL340" s="269">
        <f t="shared" si="239"/>
        <v>0</v>
      </c>
      <c r="AM340" s="269">
        <f t="shared" si="240"/>
        <v>0</v>
      </c>
      <c r="AN340" s="269">
        <f t="shared" si="241"/>
        <v>0</v>
      </c>
      <c r="AO340" s="269">
        <f t="shared" si="242"/>
        <v>0</v>
      </c>
      <c r="AP340" s="269">
        <f t="shared" si="243"/>
        <v>0</v>
      </c>
      <c r="AQ340" s="269">
        <f t="shared" si="244"/>
        <v>0</v>
      </c>
      <c r="AR340" s="285">
        <f t="shared" si="250"/>
        <v>0</v>
      </c>
      <c r="AS340" s="273">
        <f t="shared" si="245"/>
        <v>0</v>
      </c>
    </row>
    <row r="341" spans="2:45">
      <c r="B341" s="22"/>
      <c r="C341" s="100"/>
      <c r="D341" s="309"/>
      <c r="E341" s="242">
        <f t="shared" si="210"/>
        <v>0</v>
      </c>
      <c r="F341" s="222">
        <f t="shared" si="211"/>
        <v>0</v>
      </c>
      <c r="G341" s="222">
        <f t="shared" si="212"/>
        <v>0</v>
      </c>
      <c r="H341" s="222">
        <f t="shared" si="213"/>
        <v>0</v>
      </c>
      <c r="I341" s="222">
        <f t="shared" si="214"/>
        <v>0</v>
      </c>
      <c r="J341" s="222">
        <f t="shared" si="215"/>
        <v>0</v>
      </c>
      <c r="K341" s="222">
        <f t="shared" si="216"/>
        <v>0</v>
      </c>
      <c r="L341" s="257">
        <f t="shared" si="246"/>
        <v>0</v>
      </c>
      <c r="M341" s="212">
        <f t="shared" si="217"/>
        <v>0</v>
      </c>
      <c r="N341" s="213">
        <f t="shared" si="218"/>
        <v>0</v>
      </c>
      <c r="O341" s="213">
        <f t="shared" si="219"/>
        <v>0</v>
      </c>
      <c r="P341" s="213">
        <f t="shared" si="220"/>
        <v>0</v>
      </c>
      <c r="Q341" s="213">
        <f t="shared" si="221"/>
        <v>0</v>
      </c>
      <c r="R341" s="213">
        <f t="shared" si="222"/>
        <v>0</v>
      </c>
      <c r="S341" s="213">
        <f t="shared" si="223"/>
        <v>0</v>
      </c>
      <c r="T341" s="260">
        <f t="shared" si="247"/>
        <v>0</v>
      </c>
      <c r="U341" s="191">
        <f t="shared" si="224"/>
        <v>0</v>
      </c>
      <c r="V341" s="191">
        <f t="shared" si="225"/>
        <v>0</v>
      </c>
      <c r="W341" s="191">
        <f t="shared" si="226"/>
        <v>0</v>
      </c>
      <c r="X341" s="191">
        <f t="shared" si="227"/>
        <v>0</v>
      </c>
      <c r="Y341" s="191">
        <f t="shared" si="228"/>
        <v>0</v>
      </c>
      <c r="Z341" s="192">
        <f t="shared" si="229"/>
        <v>0</v>
      </c>
      <c r="AA341" s="191">
        <f t="shared" si="230"/>
        <v>0</v>
      </c>
      <c r="AB341" s="280">
        <f t="shared" si="248"/>
        <v>0</v>
      </c>
      <c r="AC341" s="240">
        <f t="shared" si="231"/>
        <v>0</v>
      </c>
      <c r="AD341" s="240">
        <f t="shared" si="232"/>
        <v>0</v>
      </c>
      <c r="AE341" s="240">
        <f t="shared" si="233"/>
        <v>0</v>
      </c>
      <c r="AF341" s="240">
        <f t="shared" si="234"/>
        <v>0</v>
      </c>
      <c r="AG341" s="240">
        <f t="shared" si="235"/>
        <v>0</v>
      </c>
      <c r="AH341" s="240">
        <f t="shared" si="236"/>
        <v>0</v>
      </c>
      <c r="AI341" s="232">
        <f t="shared" si="237"/>
        <v>0</v>
      </c>
      <c r="AJ341" s="283">
        <f t="shared" si="249"/>
        <v>0</v>
      </c>
      <c r="AK341" s="269">
        <f t="shared" si="238"/>
        <v>0</v>
      </c>
      <c r="AL341" s="269">
        <f t="shared" si="239"/>
        <v>0</v>
      </c>
      <c r="AM341" s="269">
        <f t="shared" si="240"/>
        <v>0</v>
      </c>
      <c r="AN341" s="269">
        <f t="shared" si="241"/>
        <v>0</v>
      </c>
      <c r="AO341" s="269">
        <f t="shared" si="242"/>
        <v>0</v>
      </c>
      <c r="AP341" s="269">
        <f t="shared" si="243"/>
        <v>0</v>
      </c>
      <c r="AQ341" s="269">
        <f t="shared" si="244"/>
        <v>0</v>
      </c>
      <c r="AR341" s="285">
        <f t="shared" si="250"/>
        <v>0</v>
      </c>
      <c r="AS341" s="273">
        <f t="shared" si="245"/>
        <v>0</v>
      </c>
    </row>
    <row r="342" spans="2:45">
      <c r="B342" s="22"/>
      <c r="C342" s="100"/>
      <c r="D342" s="309"/>
      <c r="E342" s="242">
        <f t="shared" si="210"/>
        <v>0</v>
      </c>
      <c r="F342" s="222">
        <f t="shared" si="211"/>
        <v>0</v>
      </c>
      <c r="G342" s="222">
        <f t="shared" si="212"/>
        <v>0</v>
      </c>
      <c r="H342" s="222">
        <f t="shared" si="213"/>
        <v>0</v>
      </c>
      <c r="I342" s="222">
        <f t="shared" si="214"/>
        <v>0</v>
      </c>
      <c r="J342" s="222">
        <f t="shared" si="215"/>
        <v>0</v>
      </c>
      <c r="K342" s="222">
        <f t="shared" si="216"/>
        <v>0</v>
      </c>
      <c r="L342" s="257">
        <f t="shared" si="246"/>
        <v>0</v>
      </c>
      <c r="M342" s="212">
        <f t="shared" si="217"/>
        <v>0</v>
      </c>
      <c r="N342" s="213">
        <f t="shared" si="218"/>
        <v>0</v>
      </c>
      <c r="O342" s="213">
        <f t="shared" si="219"/>
        <v>0</v>
      </c>
      <c r="P342" s="213">
        <f t="shared" si="220"/>
        <v>0</v>
      </c>
      <c r="Q342" s="213">
        <f t="shared" si="221"/>
        <v>0</v>
      </c>
      <c r="R342" s="213">
        <f t="shared" si="222"/>
        <v>0</v>
      </c>
      <c r="S342" s="213">
        <f t="shared" si="223"/>
        <v>0</v>
      </c>
      <c r="T342" s="260">
        <f t="shared" si="247"/>
        <v>0</v>
      </c>
      <c r="U342" s="191">
        <f t="shared" si="224"/>
        <v>0</v>
      </c>
      <c r="V342" s="191">
        <f t="shared" si="225"/>
        <v>0</v>
      </c>
      <c r="W342" s="191">
        <f t="shared" si="226"/>
        <v>0</v>
      </c>
      <c r="X342" s="191">
        <f t="shared" si="227"/>
        <v>0</v>
      </c>
      <c r="Y342" s="191">
        <f t="shared" si="228"/>
        <v>0</v>
      </c>
      <c r="Z342" s="192">
        <f t="shared" si="229"/>
        <v>0</v>
      </c>
      <c r="AA342" s="191">
        <f t="shared" si="230"/>
        <v>0</v>
      </c>
      <c r="AB342" s="280">
        <f t="shared" si="248"/>
        <v>0</v>
      </c>
      <c r="AC342" s="240">
        <f t="shared" si="231"/>
        <v>0</v>
      </c>
      <c r="AD342" s="240">
        <f t="shared" si="232"/>
        <v>0</v>
      </c>
      <c r="AE342" s="240">
        <f t="shared" si="233"/>
        <v>0</v>
      </c>
      <c r="AF342" s="240">
        <f t="shared" si="234"/>
        <v>0</v>
      </c>
      <c r="AG342" s="240">
        <f t="shared" si="235"/>
        <v>0</v>
      </c>
      <c r="AH342" s="240">
        <f t="shared" si="236"/>
        <v>0</v>
      </c>
      <c r="AI342" s="232">
        <f t="shared" si="237"/>
        <v>0</v>
      </c>
      <c r="AJ342" s="283">
        <f t="shared" si="249"/>
        <v>0</v>
      </c>
      <c r="AK342" s="269">
        <f t="shared" si="238"/>
        <v>0</v>
      </c>
      <c r="AL342" s="269">
        <f t="shared" si="239"/>
        <v>0</v>
      </c>
      <c r="AM342" s="269">
        <f t="shared" si="240"/>
        <v>0</v>
      </c>
      <c r="AN342" s="269">
        <f t="shared" si="241"/>
        <v>0</v>
      </c>
      <c r="AO342" s="269">
        <f t="shared" si="242"/>
        <v>0</v>
      </c>
      <c r="AP342" s="269">
        <f t="shared" si="243"/>
        <v>0</v>
      </c>
      <c r="AQ342" s="269">
        <f t="shared" si="244"/>
        <v>0</v>
      </c>
      <c r="AR342" s="285">
        <f t="shared" si="250"/>
        <v>0</v>
      </c>
      <c r="AS342" s="273">
        <f t="shared" si="245"/>
        <v>0</v>
      </c>
    </row>
    <row r="343" spans="2:45">
      <c r="B343" s="22"/>
      <c r="C343" s="100"/>
      <c r="D343" s="309"/>
      <c r="E343" s="242">
        <f t="shared" si="210"/>
        <v>0</v>
      </c>
      <c r="F343" s="222">
        <f t="shared" si="211"/>
        <v>0</v>
      </c>
      <c r="G343" s="222">
        <f t="shared" si="212"/>
        <v>0</v>
      </c>
      <c r="H343" s="222">
        <f t="shared" si="213"/>
        <v>0</v>
      </c>
      <c r="I343" s="222">
        <f t="shared" si="214"/>
        <v>0</v>
      </c>
      <c r="J343" s="222">
        <f t="shared" si="215"/>
        <v>0</v>
      </c>
      <c r="K343" s="222">
        <f t="shared" si="216"/>
        <v>0</v>
      </c>
      <c r="L343" s="257">
        <f t="shared" si="246"/>
        <v>0</v>
      </c>
      <c r="M343" s="212">
        <f t="shared" si="217"/>
        <v>0</v>
      </c>
      <c r="N343" s="213">
        <f t="shared" si="218"/>
        <v>0</v>
      </c>
      <c r="O343" s="213">
        <f t="shared" si="219"/>
        <v>0</v>
      </c>
      <c r="P343" s="213">
        <f t="shared" si="220"/>
        <v>0</v>
      </c>
      <c r="Q343" s="213">
        <f t="shared" si="221"/>
        <v>0</v>
      </c>
      <c r="R343" s="213">
        <f t="shared" si="222"/>
        <v>0</v>
      </c>
      <c r="S343" s="213">
        <f t="shared" si="223"/>
        <v>0</v>
      </c>
      <c r="T343" s="260">
        <f t="shared" si="247"/>
        <v>0</v>
      </c>
      <c r="U343" s="191">
        <f t="shared" si="224"/>
        <v>0</v>
      </c>
      <c r="V343" s="191">
        <f t="shared" si="225"/>
        <v>0</v>
      </c>
      <c r="W343" s="191">
        <f t="shared" si="226"/>
        <v>0</v>
      </c>
      <c r="X343" s="191">
        <f t="shared" si="227"/>
        <v>0</v>
      </c>
      <c r="Y343" s="191">
        <f t="shared" si="228"/>
        <v>0</v>
      </c>
      <c r="Z343" s="192">
        <f t="shared" si="229"/>
        <v>0</v>
      </c>
      <c r="AA343" s="191">
        <f t="shared" si="230"/>
        <v>0</v>
      </c>
      <c r="AB343" s="280">
        <f t="shared" si="248"/>
        <v>0</v>
      </c>
      <c r="AC343" s="240">
        <f t="shared" si="231"/>
        <v>0</v>
      </c>
      <c r="AD343" s="240">
        <f t="shared" si="232"/>
        <v>0</v>
      </c>
      <c r="AE343" s="240">
        <f t="shared" si="233"/>
        <v>0</v>
      </c>
      <c r="AF343" s="240">
        <f t="shared" si="234"/>
        <v>0</v>
      </c>
      <c r="AG343" s="240">
        <f t="shared" si="235"/>
        <v>0</v>
      </c>
      <c r="AH343" s="240">
        <f t="shared" si="236"/>
        <v>0</v>
      </c>
      <c r="AI343" s="232">
        <f t="shared" si="237"/>
        <v>0</v>
      </c>
      <c r="AJ343" s="283">
        <f t="shared" si="249"/>
        <v>0</v>
      </c>
      <c r="AK343" s="269">
        <f t="shared" si="238"/>
        <v>0</v>
      </c>
      <c r="AL343" s="269">
        <f t="shared" si="239"/>
        <v>0</v>
      </c>
      <c r="AM343" s="269">
        <f t="shared" si="240"/>
        <v>0</v>
      </c>
      <c r="AN343" s="269">
        <f t="shared" si="241"/>
        <v>0</v>
      </c>
      <c r="AO343" s="269">
        <f t="shared" si="242"/>
        <v>0</v>
      </c>
      <c r="AP343" s="269">
        <f t="shared" si="243"/>
        <v>0</v>
      </c>
      <c r="AQ343" s="269">
        <f t="shared" si="244"/>
        <v>0</v>
      </c>
      <c r="AR343" s="285">
        <f t="shared" si="250"/>
        <v>0</v>
      </c>
      <c r="AS343" s="273">
        <f t="shared" si="245"/>
        <v>0</v>
      </c>
    </row>
    <row r="344" spans="2:45">
      <c r="B344" s="22"/>
      <c r="C344" s="100"/>
      <c r="D344" s="309"/>
      <c r="E344" s="242">
        <f t="shared" si="210"/>
        <v>0</v>
      </c>
      <c r="F344" s="222">
        <f t="shared" si="211"/>
        <v>0</v>
      </c>
      <c r="G344" s="222">
        <f t="shared" si="212"/>
        <v>0</v>
      </c>
      <c r="H344" s="222">
        <f t="shared" si="213"/>
        <v>0</v>
      </c>
      <c r="I344" s="222">
        <f t="shared" si="214"/>
        <v>0</v>
      </c>
      <c r="J344" s="222">
        <f t="shared" si="215"/>
        <v>0</v>
      </c>
      <c r="K344" s="222">
        <f t="shared" si="216"/>
        <v>0</v>
      </c>
      <c r="L344" s="257">
        <f t="shared" si="246"/>
        <v>0</v>
      </c>
      <c r="M344" s="212">
        <f t="shared" si="217"/>
        <v>0</v>
      </c>
      <c r="N344" s="213">
        <f t="shared" si="218"/>
        <v>0</v>
      </c>
      <c r="O344" s="213">
        <f t="shared" si="219"/>
        <v>0</v>
      </c>
      <c r="P344" s="213">
        <f t="shared" si="220"/>
        <v>0</v>
      </c>
      <c r="Q344" s="213">
        <f t="shared" si="221"/>
        <v>0</v>
      </c>
      <c r="R344" s="213">
        <f t="shared" si="222"/>
        <v>0</v>
      </c>
      <c r="S344" s="213">
        <f t="shared" si="223"/>
        <v>0</v>
      </c>
      <c r="T344" s="260">
        <f t="shared" si="247"/>
        <v>0</v>
      </c>
      <c r="U344" s="191">
        <f t="shared" si="224"/>
        <v>0</v>
      </c>
      <c r="V344" s="191">
        <f t="shared" si="225"/>
        <v>0</v>
      </c>
      <c r="W344" s="191">
        <f t="shared" si="226"/>
        <v>0</v>
      </c>
      <c r="X344" s="191">
        <f t="shared" si="227"/>
        <v>0</v>
      </c>
      <c r="Y344" s="191">
        <f t="shared" si="228"/>
        <v>0</v>
      </c>
      <c r="Z344" s="192">
        <f t="shared" si="229"/>
        <v>0</v>
      </c>
      <c r="AA344" s="191">
        <f t="shared" si="230"/>
        <v>0</v>
      </c>
      <c r="AB344" s="280">
        <f t="shared" si="248"/>
        <v>0</v>
      </c>
      <c r="AC344" s="240">
        <f t="shared" si="231"/>
        <v>0</v>
      </c>
      <c r="AD344" s="240">
        <f t="shared" si="232"/>
        <v>0</v>
      </c>
      <c r="AE344" s="240">
        <f t="shared" si="233"/>
        <v>0</v>
      </c>
      <c r="AF344" s="240">
        <f t="shared" si="234"/>
        <v>0</v>
      </c>
      <c r="AG344" s="240">
        <f t="shared" si="235"/>
        <v>0</v>
      </c>
      <c r="AH344" s="240">
        <f t="shared" si="236"/>
        <v>0</v>
      </c>
      <c r="AI344" s="232">
        <f t="shared" si="237"/>
        <v>0</v>
      </c>
      <c r="AJ344" s="283">
        <f t="shared" si="249"/>
        <v>0</v>
      </c>
      <c r="AK344" s="269">
        <f t="shared" si="238"/>
        <v>0</v>
      </c>
      <c r="AL344" s="269">
        <f t="shared" si="239"/>
        <v>0</v>
      </c>
      <c r="AM344" s="269">
        <f t="shared" si="240"/>
        <v>0</v>
      </c>
      <c r="AN344" s="269">
        <f t="shared" si="241"/>
        <v>0</v>
      </c>
      <c r="AO344" s="269">
        <f t="shared" si="242"/>
        <v>0</v>
      </c>
      <c r="AP344" s="269">
        <f t="shared" si="243"/>
        <v>0</v>
      </c>
      <c r="AQ344" s="269">
        <f t="shared" si="244"/>
        <v>0</v>
      </c>
      <c r="AR344" s="285">
        <f t="shared" si="250"/>
        <v>0</v>
      </c>
      <c r="AS344" s="273">
        <f t="shared" si="245"/>
        <v>0</v>
      </c>
    </row>
    <row r="345" spans="2:45">
      <c r="B345" s="22"/>
      <c r="C345" s="100"/>
      <c r="D345" s="309"/>
      <c r="E345" s="242">
        <f t="shared" si="210"/>
        <v>0</v>
      </c>
      <c r="F345" s="222">
        <f t="shared" si="211"/>
        <v>0</v>
      </c>
      <c r="G345" s="222">
        <f t="shared" si="212"/>
        <v>0</v>
      </c>
      <c r="H345" s="222">
        <f t="shared" si="213"/>
        <v>0</v>
      </c>
      <c r="I345" s="222">
        <f t="shared" si="214"/>
        <v>0</v>
      </c>
      <c r="J345" s="222">
        <f t="shared" si="215"/>
        <v>0</v>
      </c>
      <c r="K345" s="222">
        <f t="shared" si="216"/>
        <v>0</v>
      </c>
      <c r="L345" s="257">
        <f t="shared" si="246"/>
        <v>0</v>
      </c>
      <c r="M345" s="212">
        <f t="shared" si="217"/>
        <v>0</v>
      </c>
      <c r="N345" s="213">
        <f t="shared" si="218"/>
        <v>0</v>
      </c>
      <c r="O345" s="213">
        <f t="shared" si="219"/>
        <v>0</v>
      </c>
      <c r="P345" s="213">
        <f t="shared" si="220"/>
        <v>0</v>
      </c>
      <c r="Q345" s="213">
        <f t="shared" si="221"/>
        <v>0</v>
      </c>
      <c r="R345" s="213">
        <f t="shared" si="222"/>
        <v>0</v>
      </c>
      <c r="S345" s="213">
        <f t="shared" si="223"/>
        <v>0</v>
      </c>
      <c r="T345" s="260">
        <f t="shared" si="247"/>
        <v>0</v>
      </c>
      <c r="U345" s="191">
        <f t="shared" si="224"/>
        <v>0</v>
      </c>
      <c r="V345" s="191">
        <f t="shared" si="225"/>
        <v>0</v>
      </c>
      <c r="W345" s="191">
        <f t="shared" si="226"/>
        <v>0</v>
      </c>
      <c r="X345" s="191">
        <f t="shared" si="227"/>
        <v>0</v>
      </c>
      <c r="Y345" s="191">
        <f t="shared" si="228"/>
        <v>0</v>
      </c>
      <c r="Z345" s="192">
        <f t="shared" si="229"/>
        <v>0</v>
      </c>
      <c r="AA345" s="191">
        <f t="shared" si="230"/>
        <v>0</v>
      </c>
      <c r="AB345" s="280">
        <f t="shared" si="248"/>
        <v>0</v>
      </c>
      <c r="AC345" s="240">
        <f t="shared" si="231"/>
        <v>0</v>
      </c>
      <c r="AD345" s="240">
        <f t="shared" si="232"/>
        <v>0</v>
      </c>
      <c r="AE345" s="240">
        <f t="shared" si="233"/>
        <v>0</v>
      </c>
      <c r="AF345" s="240">
        <f t="shared" si="234"/>
        <v>0</v>
      </c>
      <c r="AG345" s="240">
        <f t="shared" si="235"/>
        <v>0</v>
      </c>
      <c r="AH345" s="240">
        <f t="shared" si="236"/>
        <v>0</v>
      </c>
      <c r="AI345" s="232">
        <f t="shared" si="237"/>
        <v>0</v>
      </c>
      <c r="AJ345" s="283">
        <f t="shared" si="249"/>
        <v>0</v>
      </c>
      <c r="AK345" s="269">
        <f t="shared" si="238"/>
        <v>0</v>
      </c>
      <c r="AL345" s="269">
        <f t="shared" si="239"/>
        <v>0</v>
      </c>
      <c r="AM345" s="269">
        <f t="shared" si="240"/>
        <v>0</v>
      </c>
      <c r="AN345" s="269">
        <f t="shared" si="241"/>
        <v>0</v>
      </c>
      <c r="AO345" s="269">
        <f t="shared" si="242"/>
        <v>0</v>
      </c>
      <c r="AP345" s="269">
        <f t="shared" si="243"/>
        <v>0</v>
      </c>
      <c r="AQ345" s="269">
        <f t="shared" si="244"/>
        <v>0</v>
      </c>
      <c r="AR345" s="285">
        <f t="shared" si="250"/>
        <v>0</v>
      </c>
      <c r="AS345" s="273">
        <f t="shared" si="245"/>
        <v>0</v>
      </c>
    </row>
    <row r="346" spans="2:45">
      <c r="B346" s="22"/>
      <c r="C346" s="100"/>
      <c r="D346" s="309"/>
      <c r="E346" s="242">
        <f t="shared" si="210"/>
        <v>0</v>
      </c>
      <c r="F346" s="222">
        <f t="shared" si="211"/>
        <v>0</v>
      </c>
      <c r="G346" s="222">
        <f t="shared" si="212"/>
        <v>0</v>
      </c>
      <c r="H346" s="222">
        <f t="shared" si="213"/>
        <v>0</v>
      </c>
      <c r="I346" s="222">
        <f t="shared" si="214"/>
        <v>0</v>
      </c>
      <c r="J346" s="222">
        <f t="shared" si="215"/>
        <v>0</v>
      </c>
      <c r="K346" s="222">
        <f t="shared" si="216"/>
        <v>0</v>
      </c>
      <c r="L346" s="257">
        <f t="shared" si="246"/>
        <v>0</v>
      </c>
      <c r="M346" s="212">
        <f t="shared" si="217"/>
        <v>0</v>
      </c>
      <c r="N346" s="213">
        <f t="shared" si="218"/>
        <v>0</v>
      </c>
      <c r="O346" s="213">
        <f t="shared" si="219"/>
        <v>0</v>
      </c>
      <c r="P346" s="213">
        <f t="shared" si="220"/>
        <v>0</v>
      </c>
      <c r="Q346" s="213">
        <f t="shared" si="221"/>
        <v>0</v>
      </c>
      <c r="R346" s="213">
        <f t="shared" si="222"/>
        <v>0</v>
      </c>
      <c r="S346" s="213">
        <f t="shared" si="223"/>
        <v>0</v>
      </c>
      <c r="T346" s="260">
        <f t="shared" si="247"/>
        <v>0</v>
      </c>
      <c r="U346" s="191">
        <f t="shared" si="224"/>
        <v>0</v>
      </c>
      <c r="V346" s="191">
        <f t="shared" si="225"/>
        <v>0</v>
      </c>
      <c r="W346" s="191">
        <f t="shared" si="226"/>
        <v>0</v>
      </c>
      <c r="X346" s="191">
        <f t="shared" si="227"/>
        <v>0</v>
      </c>
      <c r="Y346" s="191">
        <f t="shared" si="228"/>
        <v>0</v>
      </c>
      <c r="Z346" s="192">
        <f t="shared" si="229"/>
        <v>0</v>
      </c>
      <c r="AA346" s="191">
        <f t="shared" si="230"/>
        <v>0</v>
      </c>
      <c r="AB346" s="280">
        <f t="shared" si="248"/>
        <v>0</v>
      </c>
      <c r="AC346" s="240">
        <f t="shared" si="231"/>
        <v>0</v>
      </c>
      <c r="AD346" s="240">
        <f t="shared" si="232"/>
        <v>0</v>
      </c>
      <c r="AE346" s="240">
        <f t="shared" si="233"/>
        <v>0</v>
      </c>
      <c r="AF346" s="240">
        <f t="shared" si="234"/>
        <v>0</v>
      </c>
      <c r="AG346" s="240">
        <f t="shared" si="235"/>
        <v>0</v>
      </c>
      <c r="AH346" s="240">
        <f t="shared" si="236"/>
        <v>0</v>
      </c>
      <c r="AI346" s="232">
        <f t="shared" si="237"/>
        <v>0</v>
      </c>
      <c r="AJ346" s="283">
        <f t="shared" si="249"/>
        <v>0</v>
      </c>
      <c r="AK346" s="269">
        <f t="shared" si="238"/>
        <v>0</v>
      </c>
      <c r="AL346" s="269">
        <f t="shared" si="239"/>
        <v>0</v>
      </c>
      <c r="AM346" s="269">
        <f t="shared" si="240"/>
        <v>0</v>
      </c>
      <c r="AN346" s="269">
        <f t="shared" si="241"/>
        <v>0</v>
      </c>
      <c r="AO346" s="269">
        <f t="shared" si="242"/>
        <v>0</v>
      </c>
      <c r="AP346" s="269">
        <f t="shared" si="243"/>
        <v>0</v>
      </c>
      <c r="AQ346" s="269">
        <f t="shared" si="244"/>
        <v>0</v>
      </c>
      <c r="AR346" s="285">
        <f t="shared" si="250"/>
        <v>0</v>
      </c>
      <c r="AS346" s="273">
        <f t="shared" si="245"/>
        <v>0</v>
      </c>
    </row>
    <row r="347" spans="2:45">
      <c r="B347" s="22"/>
      <c r="C347" s="100"/>
      <c r="D347" s="309"/>
      <c r="E347" s="242">
        <f t="shared" si="210"/>
        <v>0</v>
      </c>
      <c r="F347" s="222">
        <f t="shared" si="211"/>
        <v>0</v>
      </c>
      <c r="G347" s="222">
        <f t="shared" si="212"/>
        <v>0</v>
      </c>
      <c r="H347" s="222">
        <f t="shared" si="213"/>
        <v>0</v>
      </c>
      <c r="I347" s="222">
        <f t="shared" si="214"/>
        <v>0</v>
      </c>
      <c r="J347" s="222">
        <f t="shared" si="215"/>
        <v>0</v>
      </c>
      <c r="K347" s="222">
        <f t="shared" si="216"/>
        <v>0</v>
      </c>
      <c r="L347" s="257">
        <f t="shared" si="246"/>
        <v>0</v>
      </c>
      <c r="M347" s="212">
        <f t="shared" si="217"/>
        <v>0</v>
      </c>
      <c r="N347" s="213">
        <f t="shared" si="218"/>
        <v>0</v>
      </c>
      <c r="O347" s="213">
        <f t="shared" si="219"/>
        <v>0</v>
      </c>
      <c r="P347" s="213">
        <f t="shared" si="220"/>
        <v>0</v>
      </c>
      <c r="Q347" s="213">
        <f t="shared" si="221"/>
        <v>0</v>
      </c>
      <c r="R347" s="213">
        <f t="shared" si="222"/>
        <v>0</v>
      </c>
      <c r="S347" s="213">
        <f t="shared" si="223"/>
        <v>0</v>
      </c>
      <c r="T347" s="260">
        <f t="shared" si="247"/>
        <v>0</v>
      </c>
      <c r="U347" s="191">
        <f t="shared" si="224"/>
        <v>0</v>
      </c>
      <c r="V347" s="191">
        <f t="shared" si="225"/>
        <v>0</v>
      </c>
      <c r="W347" s="191">
        <f t="shared" si="226"/>
        <v>0</v>
      </c>
      <c r="X347" s="191">
        <f t="shared" si="227"/>
        <v>0</v>
      </c>
      <c r="Y347" s="191">
        <f t="shared" si="228"/>
        <v>0</v>
      </c>
      <c r="Z347" s="192">
        <f t="shared" si="229"/>
        <v>0</v>
      </c>
      <c r="AA347" s="191">
        <f t="shared" si="230"/>
        <v>0</v>
      </c>
      <c r="AB347" s="280">
        <f t="shared" si="248"/>
        <v>0</v>
      </c>
      <c r="AC347" s="240">
        <f t="shared" si="231"/>
        <v>0</v>
      </c>
      <c r="AD347" s="240">
        <f t="shared" si="232"/>
        <v>0</v>
      </c>
      <c r="AE347" s="240">
        <f t="shared" si="233"/>
        <v>0</v>
      </c>
      <c r="AF347" s="240">
        <f t="shared" si="234"/>
        <v>0</v>
      </c>
      <c r="AG347" s="240">
        <f t="shared" si="235"/>
        <v>0</v>
      </c>
      <c r="AH347" s="240">
        <f t="shared" si="236"/>
        <v>0</v>
      </c>
      <c r="AI347" s="232">
        <f t="shared" si="237"/>
        <v>0</v>
      </c>
      <c r="AJ347" s="283">
        <f t="shared" si="249"/>
        <v>0</v>
      </c>
      <c r="AK347" s="269">
        <f t="shared" si="238"/>
        <v>0</v>
      </c>
      <c r="AL347" s="269">
        <f t="shared" si="239"/>
        <v>0</v>
      </c>
      <c r="AM347" s="269">
        <f t="shared" si="240"/>
        <v>0</v>
      </c>
      <c r="AN347" s="269">
        <f t="shared" si="241"/>
        <v>0</v>
      </c>
      <c r="AO347" s="269">
        <f t="shared" si="242"/>
        <v>0</v>
      </c>
      <c r="AP347" s="269">
        <f t="shared" si="243"/>
        <v>0</v>
      </c>
      <c r="AQ347" s="269">
        <f t="shared" si="244"/>
        <v>0</v>
      </c>
      <c r="AR347" s="285">
        <f t="shared" si="250"/>
        <v>0</v>
      </c>
      <c r="AS347" s="273">
        <f t="shared" si="245"/>
        <v>0</v>
      </c>
    </row>
    <row r="348" spans="2:45">
      <c r="B348" s="22"/>
      <c r="C348" s="100"/>
      <c r="D348" s="309"/>
      <c r="E348" s="242">
        <f t="shared" ref="E348:E411" si="251">D348/(($B$1-$C$2)/100-(0.08))</f>
        <v>0</v>
      </c>
      <c r="F348" s="222">
        <f t="shared" si="211"/>
        <v>0</v>
      </c>
      <c r="G348" s="222">
        <f t="shared" si="212"/>
        <v>0</v>
      </c>
      <c r="H348" s="222">
        <f t="shared" si="213"/>
        <v>0</v>
      </c>
      <c r="I348" s="222">
        <f t="shared" si="214"/>
        <v>0</v>
      </c>
      <c r="J348" s="222">
        <f t="shared" si="215"/>
        <v>0</v>
      </c>
      <c r="K348" s="222">
        <f t="shared" si="216"/>
        <v>0</v>
      </c>
      <c r="L348" s="257">
        <f t="shared" si="246"/>
        <v>0</v>
      </c>
      <c r="M348" s="212">
        <f t="shared" si="217"/>
        <v>0</v>
      </c>
      <c r="N348" s="213">
        <f t="shared" si="218"/>
        <v>0</v>
      </c>
      <c r="O348" s="213">
        <f t="shared" si="219"/>
        <v>0</v>
      </c>
      <c r="P348" s="213">
        <f t="shared" si="220"/>
        <v>0</v>
      </c>
      <c r="Q348" s="213">
        <f t="shared" si="221"/>
        <v>0</v>
      </c>
      <c r="R348" s="213">
        <f t="shared" si="222"/>
        <v>0</v>
      </c>
      <c r="S348" s="213">
        <f t="shared" si="223"/>
        <v>0</v>
      </c>
      <c r="T348" s="260">
        <f t="shared" si="247"/>
        <v>0</v>
      </c>
      <c r="U348" s="191">
        <f t="shared" si="224"/>
        <v>0</v>
      </c>
      <c r="V348" s="191">
        <f t="shared" si="225"/>
        <v>0</v>
      </c>
      <c r="W348" s="191">
        <f t="shared" si="226"/>
        <v>0</v>
      </c>
      <c r="X348" s="191">
        <f t="shared" si="227"/>
        <v>0</v>
      </c>
      <c r="Y348" s="191">
        <f t="shared" si="228"/>
        <v>0</v>
      </c>
      <c r="Z348" s="192">
        <f t="shared" si="229"/>
        <v>0</v>
      </c>
      <c r="AA348" s="191">
        <f t="shared" si="230"/>
        <v>0</v>
      </c>
      <c r="AB348" s="280">
        <f t="shared" si="248"/>
        <v>0</v>
      </c>
      <c r="AC348" s="240">
        <f t="shared" si="231"/>
        <v>0</v>
      </c>
      <c r="AD348" s="240">
        <f t="shared" si="232"/>
        <v>0</v>
      </c>
      <c r="AE348" s="240">
        <f t="shared" si="233"/>
        <v>0</v>
      </c>
      <c r="AF348" s="240">
        <f t="shared" si="234"/>
        <v>0</v>
      </c>
      <c r="AG348" s="240">
        <f t="shared" si="235"/>
        <v>0</v>
      </c>
      <c r="AH348" s="240">
        <f t="shared" si="236"/>
        <v>0</v>
      </c>
      <c r="AI348" s="232">
        <f t="shared" si="237"/>
        <v>0</v>
      </c>
      <c r="AJ348" s="283">
        <f t="shared" si="249"/>
        <v>0</v>
      </c>
      <c r="AK348" s="269">
        <f t="shared" si="238"/>
        <v>0</v>
      </c>
      <c r="AL348" s="269">
        <f t="shared" si="239"/>
        <v>0</v>
      </c>
      <c r="AM348" s="269">
        <f t="shared" si="240"/>
        <v>0</v>
      </c>
      <c r="AN348" s="269">
        <f t="shared" si="241"/>
        <v>0</v>
      </c>
      <c r="AO348" s="269">
        <f t="shared" si="242"/>
        <v>0</v>
      </c>
      <c r="AP348" s="269">
        <f t="shared" si="243"/>
        <v>0</v>
      </c>
      <c r="AQ348" s="269">
        <f t="shared" si="244"/>
        <v>0</v>
      </c>
      <c r="AR348" s="285">
        <f t="shared" si="250"/>
        <v>0</v>
      </c>
      <c r="AS348" s="273">
        <f t="shared" si="245"/>
        <v>0</v>
      </c>
    </row>
    <row r="349" spans="2:45">
      <c r="B349" s="22"/>
      <c r="C349" s="100"/>
      <c r="D349" s="309"/>
      <c r="E349" s="242">
        <f t="shared" si="251"/>
        <v>0</v>
      </c>
      <c r="F349" s="222">
        <f t="shared" si="211"/>
        <v>0</v>
      </c>
      <c r="G349" s="222">
        <f t="shared" si="212"/>
        <v>0</v>
      </c>
      <c r="H349" s="222">
        <f t="shared" si="213"/>
        <v>0</v>
      </c>
      <c r="I349" s="222">
        <f t="shared" si="214"/>
        <v>0</v>
      </c>
      <c r="J349" s="222">
        <f t="shared" si="215"/>
        <v>0</v>
      </c>
      <c r="K349" s="222">
        <f t="shared" si="216"/>
        <v>0</v>
      </c>
      <c r="L349" s="257">
        <f t="shared" si="246"/>
        <v>0</v>
      </c>
      <c r="M349" s="212">
        <f t="shared" si="217"/>
        <v>0</v>
      </c>
      <c r="N349" s="213">
        <f t="shared" si="218"/>
        <v>0</v>
      </c>
      <c r="O349" s="213">
        <f t="shared" si="219"/>
        <v>0</v>
      </c>
      <c r="P349" s="213">
        <f t="shared" si="220"/>
        <v>0</v>
      </c>
      <c r="Q349" s="213">
        <f t="shared" si="221"/>
        <v>0</v>
      </c>
      <c r="R349" s="213">
        <f t="shared" si="222"/>
        <v>0</v>
      </c>
      <c r="S349" s="213">
        <f t="shared" si="223"/>
        <v>0</v>
      </c>
      <c r="T349" s="260">
        <f t="shared" si="247"/>
        <v>0</v>
      </c>
      <c r="U349" s="191">
        <f t="shared" si="224"/>
        <v>0</v>
      </c>
      <c r="V349" s="191">
        <f t="shared" si="225"/>
        <v>0</v>
      </c>
      <c r="W349" s="191">
        <f t="shared" si="226"/>
        <v>0</v>
      </c>
      <c r="X349" s="191">
        <f t="shared" si="227"/>
        <v>0</v>
      </c>
      <c r="Y349" s="191">
        <f t="shared" si="228"/>
        <v>0</v>
      </c>
      <c r="Z349" s="192">
        <f t="shared" si="229"/>
        <v>0</v>
      </c>
      <c r="AA349" s="191">
        <f t="shared" si="230"/>
        <v>0</v>
      </c>
      <c r="AB349" s="280">
        <f t="shared" si="248"/>
        <v>0</v>
      </c>
      <c r="AC349" s="240">
        <f t="shared" si="231"/>
        <v>0</v>
      </c>
      <c r="AD349" s="240">
        <f t="shared" si="232"/>
        <v>0</v>
      </c>
      <c r="AE349" s="240">
        <f t="shared" si="233"/>
        <v>0</v>
      </c>
      <c r="AF349" s="240">
        <f t="shared" si="234"/>
        <v>0</v>
      </c>
      <c r="AG349" s="240">
        <f t="shared" si="235"/>
        <v>0</v>
      </c>
      <c r="AH349" s="240">
        <f t="shared" si="236"/>
        <v>0</v>
      </c>
      <c r="AI349" s="232">
        <f t="shared" si="237"/>
        <v>0</v>
      </c>
      <c r="AJ349" s="283">
        <f t="shared" si="249"/>
        <v>0</v>
      </c>
      <c r="AK349" s="269">
        <f t="shared" si="238"/>
        <v>0</v>
      </c>
      <c r="AL349" s="269">
        <f t="shared" si="239"/>
        <v>0</v>
      </c>
      <c r="AM349" s="269">
        <f t="shared" si="240"/>
        <v>0</v>
      </c>
      <c r="AN349" s="269">
        <f t="shared" si="241"/>
        <v>0</v>
      </c>
      <c r="AO349" s="269">
        <f t="shared" si="242"/>
        <v>0</v>
      </c>
      <c r="AP349" s="269">
        <f t="shared" si="243"/>
        <v>0</v>
      </c>
      <c r="AQ349" s="269">
        <f t="shared" si="244"/>
        <v>0</v>
      </c>
      <c r="AR349" s="285">
        <f t="shared" si="250"/>
        <v>0</v>
      </c>
      <c r="AS349" s="273">
        <f t="shared" si="245"/>
        <v>0</v>
      </c>
    </row>
    <row r="350" spans="2:45">
      <c r="B350" s="22"/>
      <c r="C350" s="100"/>
      <c r="D350" s="309"/>
      <c r="E350" s="242">
        <f t="shared" si="251"/>
        <v>0</v>
      </c>
      <c r="F350" s="222">
        <f t="shared" si="211"/>
        <v>0</v>
      </c>
      <c r="G350" s="222">
        <f t="shared" si="212"/>
        <v>0</v>
      </c>
      <c r="H350" s="222">
        <f t="shared" si="213"/>
        <v>0</v>
      </c>
      <c r="I350" s="222">
        <f t="shared" si="214"/>
        <v>0</v>
      </c>
      <c r="J350" s="222">
        <f t="shared" si="215"/>
        <v>0</v>
      </c>
      <c r="K350" s="222">
        <f t="shared" si="216"/>
        <v>0</v>
      </c>
      <c r="L350" s="257">
        <f t="shared" si="246"/>
        <v>0</v>
      </c>
      <c r="M350" s="212">
        <f t="shared" si="217"/>
        <v>0</v>
      </c>
      <c r="N350" s="213">
        <f t="shared" si="218"/>
        <v>0</v>
      </c>
      <c r="O350" s="213">
        <f t="shared" si="219"/>
        <v>0</v>
      </c>
      <c r="P350" s="213">
        <f t="shared" si="220"/>
        <v>0</v>
      </c>
      <c r="Q350" s="213">
        <f t="shared" si="221"/>
        <v>0</v>
      </c>
      <c r="R350" s="213">
        <f t="shared" si="222"/>
        <v>0</v>
      </c>
      <c r="S350" s="213">
        <f t="shared" si="223"/>
        <v>0</v>
      </c>
      <c r="T350" s="260">
        <f t="shared" si="247"/>
        <v>0</v>
      </c>
      <c r="U350" s="191">
        <f t="shared" si="224"/>
        <v>0</v>
      </c>
      <c r="V350" s="191">
        <f t="shared" si="225"/>
        <v>0</v>
      </c>
      <c r="W350" s="191">
        <f t="shared" si="226"/>
        <v>0</v>
      </c>
      <c r="X350" s="191">
        <f t="shared" si="227"/>
        <v>0</v>
      </c>
      <c r="Y350" s="191">
        <f t="shared" si="228"/>
        <v>0</v>
      </c>
      <c r="Z350" s="192">
        <f t="shared" si="229"/>
        <v>0</v>
      </c>
      <c r="AA350" s="191">
        <f t="shared" si="230"/>
        <v>0</v>
      </c>
      <c r="AB350" s="280">
        <f t="shared" si="248"/>
        <v>0</v>
      </c>
      <c r="AC350" s="240">
        <f t="shared" si="231"/>
        <v>0</v>
      </c>
      <c r="AD350" s="240">
        <f t="shared" si="232"/>
        <v>0</v>
      </c>
      <c r="AE350" s="240">
        <f t="shared" si="233"/>
        <v>0</v>
      </c>
      <c r="AF350" s="240">
        <f t="shared" si="234"/>
        <v>0</v>
      </c>
      <c r="AG350" s="240">
        <f t="shared" si="235"/>
        <v>0</v>
      </c>
      <c r="AH350" s="240">
        <f t="shared" si="236"/>
        <v>0</v>
      </c>
      <c r="AI350" s="232">
        <f t="shared" si="237"/>
        <v>0</v>
      </c>
      <c r="AJ350" s="283">
        <f t="shared" si="249"/>
        <v>0</v>
      </c>
      <c r="AK350" s="269">
        <f t="shared" si="238"/>
        <v>0</v>
      </c>
      <c r="AL350" s="269">
        <f t="shared" si="239"/>
        <v>0</v>
      </c>
      <c r="AM350" s="269">
        <f t="shared" si="240"/>
        <v>0</v>
      </c>
      <c r="AN350" s="269">
        <f t="shared" si="241"/>
        <v>0</v>
      </c>
      <c r="AO350" s="269">
        <f t="shared" si="242"/>
        <v>0</v>
      </c>
      <c r="AP350" s="269">
        <f t="shared" si="243"/>
        <v>0</v>
      </c>
      <c r="AQ350" s="269">
        <f t="shared" si="244"/>
        <v>0</v>
      </c>
      <c r="AR350" s="285">
        <f t="shared" si="250"/>
        <v>0</v>
      </c>
      <c r="AS350" s="273">
        <f t="shared" si="245"/>
        <v>0</v>
      </c>
    </row>
    <row r="351" spans="2:45">
      <c r="B351" s="22"/>
      <c r="C351" s="100"/>
      <c r="D351" s="309"/>
      <c r="E351" s="242">
        <f t="shared" si="251"/>
        <v>0</v>
      </c>
      <c r="F351" s="222">
        <f t="shared" si="211"/>
        <v>0</v>
      </c>
      <c r="G351" s="222">
        <f t="shared" si="212"/>
        <v>0</v>
      </c>
      <c r="H351" s="222">
        <f t="shared" si="213"/>
        <v>0</v>
      </c>
      <c r="I351" s="222">
        <f t="shared" si="214"/>
        <v>0</v>
      </c>
      <c r="J351" s="222">
        <f t="shared" si="215"/>
        <v>0</v>
      </c>
      <c r="K351" s="222">
        <f t="shared" si="216"/>
        <v>0</v>
      </c>
      <c r="L351" s="257">
        <f t="shared" si="246"/>
        <v>0</v>
      </c>
      <c r="M351" s="212">
        <f t="shared" si="217"/>
        <v>0</v>
      </c>
      <c r="N351" s="213">
        <f t="shared" si="218"/>
        <v>0</v>
      </c>
      <c r="O351" s="213">
        <f t="shared" si="219"/>
        <v>0</v>
      </c>
      <c r="P351" s="213">
        <f t="shared" si="220"/>
        <v>0</v>
      </c>
      <c r="Q351" s="213">
        <f t="shared" si="221"/>
        <v>0</v>
      </c>
      <c r="R351" s="213">
        <f t="shared" si="222"/>
        <v>0</v>
      </c>
      <c r="S351" s="213">
        <f t="shared" si="223"/>
        <v>0</v>
      </c>
      <c r="T351" s="260">
        <f t="shared" si="247"/>
        <v>0</v>
      </c>
      <c r="U351" s="191">
        <f t="shared" si="224"/>
        <v>0</v>
      </c>
      <c r="V351" s="191">
        <f t="shared" si="225"/>
        <v>0</v>
      </c>
      <c r="W351" s="191">
        <f t="shared" si="226"/>
        <v>0</v>
      </c>
      <c r="X351" s="191">
        <f t="shared" si="227"/>
        <v>0</v>
      </c>
      <c r="Y351" s="191">
        <f t="shared" si="228"/>
        <v>0</v>
      </c>
      <c r="Z351" s="192">
        <f t="shared" si="229"/>
        <v>0</v>
      </c>
      <c r="AA351" s="191">
        <f t="shared" si="230"/>
        <v>0</v>
      </c>
      <c r="AB351" s="280">
        <f t="shared" si="248"/>
        <v>0</v>
      </c>
      <c r="AC351" s="240">
        <f t="shared" si="231"/>
        <v>0</v>
      </c>
      <c r="AD351" s="240">
        <f t="shared" si="232"/>
        <v>0</v>
      </c>
      <c r="AE351" s="240">
        <f t="shared" si="233"/>
        <v>0</v>
      </c>
      <c r="AF351" s="240">
        <f t="shared" si="234"/>
        <v>0</v>
      </c>
      <c r="AG351" s="240">
        <f t="shared" si="235"/>
        <v>0</v>
      </c>
      <c r="AH351" s="240">
        <f t="shared" si="236"/>
        <v>0</v>
      </c>
      <c r="AI351" s="232">
        <f t="shared" si="237"/>
        <v>0</v>
      </c>
      <c r="AJ351" s="283">
        <f t="shared" si="249"/>
        <v>0</v>
      </c>
      <c r="AK351" s="269">
        <f t="shared" si="238"/>
        <v>0</v>
      </c>
      <c r="AL351" s="269">
        <f t="shared" si="239"/>
        <v>0</v>
      </c>
      <c r="AM351" s="269">
        <f t="shared" si="240"/>
        <v>0</v>
      </c>
      <c r="AN351" s="269">
        <f t="shared" si="241"/>
        <v>0</v>
      </c>
      <c r="AO351" s="269">
        <f t="shared" si="242"/>
        <v>0</v>
      </c>
      <c r="AP351" s="269">
        <f t="shared" si="243"/>
        <v>0</v>
      </c>
      <c r="AQ351" s="269">
        <f t="shared" si="244"/>
        <v>0</v>
      </c>
      <c r="AR351" s="285">
        <f t="shared" si="250"/>
        <v>0</v>
      </c>
      <c r="AS351" s="273">
        <f t="shared" si="245"/>
        <v>0</v>
      </c>
    </row>
    <row r="352" spans="2:45">
      <c r="B352" s="22"/>
      <c r="C352" s="100"/>
      <c r="D352" s="309"/>
      <c r="E352" s="242">
        <f t="shared" si="251"/>
        <v>0</v>
      </c>
      <c r="F352" s="222">
        <f t="shared" si="211"/>
        <v>0</v>
      </c>
      <c r="G352" s="222">
        <f t="shared" si="212"/>
        <v>0</v>
      </c>
      <c r="H352" s="222">
        <f t="shared" si="213"/>
        <v>0</v>
      </c>
      <c r="I352" s="222">
        <f t="shared" si="214"/>
        <v>0</v>
      </c>
      <c r="J352" s="222">
        <f t="shared" si="215"/>
        <v>0</v>
      </c>
      <c r="K352" s="222">
        <f t="shared" si="216"/>
        <v>0</v>
      </c>
      <c r="L352" s="257">
        <f t="shared" si="246"/>
        <v>0</v>
      </c>
      <c r="M352" s="212">
        <f t="shared" si="217"/>
        <v>0</v>
      </c>
      <c r="N352" s="213">
        <f t="shared" si="218"/>
        <v>0</v>
      </c>
      <c r="O352" s="213">
        <f t="shared" si="219"/>
        <v>0</v>
      </c>
      <c r="P352" s="213">
        <f t="shared" si="220"/>
        <v>0</v>
      </c>
      <c r="Q352" s="213">
        <f t="shared" si="221"/>
        <v>0</v>
      </c>
      <c r="R352" s="213">
        <f t="shared" si="222"/>
        <v>0</v>
      </c>
      <c r="S352" s="213">
        <f t="shared" si="223"/>
        <v>0</v>
      </c>
      <c r="T352" s="260">
        <f t="shared" si="247"/>
        <v>0</v>
      </c>
      <c r="U352" s="191">
        <f t="shared" si="224"/>
        <v>0</v>
      </c>
      <c r="V352" s="191">
        <f t="shared" si="225"/>
        <v>0</v>
      </c>
      <c r="W352" s="191">
        <f t="shared" si="226"/>
        <v>0</v>
      </c>
      <c r="X352" s="191">
        <f t="shared" si="227"/>
        <v>0</v>
      </c>
      <c r="Y352" s="191">
        <f t="shared" si="228"/>
        <v>0</v>
      </c>
      <c r="Z352" s="192">
        <f t="shared" si="229"/>
        <v>0</v>
      </c>
      <c r="AA352" s="191">
        <f t="shared" si="230"/>
        <v>0</v>
      </c>
      <c r="AB352" s="280">
        <f t="shared" si="248"/>
        <v>0</v>
      </c>
      <c r="AC352" s="240">
        <f t="shared" si="231"/>
        <v>0</v>
      </c>
      <c r="AD352" s="240">
        <f t="shared" si="232"/>
        <v>0</v>
      </c>
      <c r="AE352" s="240">
        <f t="shared" si="233"/>
        <v>0</v>
      </c>
      <c r="AF352" s="240">
        <f t="shared" si="234"/>
        <v>0</v>
      </c>
      <c r="AG352" s="240">
        <f t="shared" si="235"/>
        <v>0</v>
      </c>
      <c r="AH352" s="240">
        <f t="shared" si="236"/>
        <v>0</v>
      </c>
      <c r="AI352" s="232">
        <f t="shared" si="237"/>
        <v>0</v>
      </c>
      <c r="AJ352" s="283">
        <f t="shared" si="249"/>
        <v>0</v>
      </c>
      <c r="AK352" s="269">
        <f t="shared" si="238"/>
        <v>0</v>
      </c>
      <c r="AL352" s="269">
        <f t="shared" si="239"/>
        <v>0</v>
      </c>
      <c r="AM352" s="269">
        <f t="shared" si="240"/>
        <v>0</v>
      </c>
      <c r="AN352" s="269">
        <f t="shared" si="241"/>
        <v>0</v>
      </c>
      <c r="AO352" s="269">
        <f t="shared" si="242"/>
        <v>0</v>
      </c>
      <c r="AP352" s="269">
        <f t="shared" si="243"/>
        <v>0</v>
      </c>
      <c r="AQ352" s="269">
        <f t="shared" si="244"/>
        <v>0</v>
      </c>
      <c r="AR352" s="285">
        <f t="shared" si="250"/>
        <v>0</v>
      </c>
      <c r="AS352" s="273">
        <f t="shared" si="245"/>
        <v>0</v>
      </c>
    </row>
    <row r="353" spans="2:45">
      <c r="B353" s="22"/>
      <c r="C353" s="100"/>
      <c r="D353" s="309"/>
      <c r="E353" s="242">
        <f t="shared" si="251"/>
        <v>0</v>
      </c>
      <c r="F353" s="222">
        <f t="shared" si="211"/>
        <v>0</v>
      </c>
      <c r="G353" s="222">
        <f t="shared" si="212"/>
        <v>0</v>
      </c>
      <c r="H353" s="222">
        <f t="shared" si="213"/>
        <v>0</v>
      </c>
      <c r="I353" s="222">
        <f t="shared" si="214"/>
        <v>0</v>
      </c>
      <c r="J353" s="222">
        <f t="shared" si="215"/>
        <v>0</v>
      </c>
      <c r="K353" s="222">
        <f t="shared" si="216"/>
        <v>0</v>
      </c>
      <c r="L353" s="257">
        <f t="shared" si="246"/>
        <v>0</v>
      </c>
      <c r="M353" s="212">
        <f t="shared" si="217"/>
        <v>0</v>
      </c>
      <c r="N353" s="213">
        <f t="shared" si="218"/>
        <v>0</v>
      </c>
      <c r="O353" s="213">
        <f t="shared" si="219"/>
        <v>0</v>
      </c>
      <c r="P353" s="213">
        <f t="shared" si="220"/>
        <v>0</v>
      </c>
      <c r="Q353" s="213">
        <f t="shared" si="221"/>
        <v>0</v>
      </c>
      <c r="R353" s="213">
        <f t="shared" si="222"/>
        <v>0</v>
      </c>
      <c r="S353" s="213">
        <f t="shared" si="223"/>
        <v>0</v>
      </c>
      <c r="T353" s="260">
        <f t="shared" si="247"/>
        <v>0</v>
      </c>
      <c r="U353" s="191">
        <f t="shared" si="224"/>
        <v>0</v>
      </c>
      <c r="V353" s="191">
        <f t="shared" si="225"/>
        <v>0</v>
      </c>
      <c r="W353" s="191">
        <f t="shared" si="226"/>
        <v>0</v>
      </c>
      <c r="X353" s="191">
        <f t="shared" si="227"/>
        <v>0</v>
      </c>
      <c r="Y353" s="191">
        <f t="shared" si="228"/>
        <v>0</v>
      </c>
      <c r="Z353" s="192">
        <f t="shared" si="229"/>
        <v>0</v>
      </c>
      <c r="AA353" s="191">
        <f t="shared" si="230"/>
        <v>0</v>
      </c>
      <c r="AB353" s="280">
        <f t="shared" si="248"/>
        <v>0</v>
      </c>
      <c r="AC353" s="240">
        <f t="shared" si="231"/>
        <v>0</v>
      </c>
      <c r="AD353" s="240">
        <f t="shared" si="232"/>
        <v>0</v>
      </c>
      <c r="AE353" s="240">
        <f t="shared" si="233"/>
        <v>0</v>
      </c>
      <c r="AF353" s="240">
        <f t="shared" si="234"/>
        <v>0</v>
      </c>
      <c r="AG353" s="240">
        <f t="shared" si="235"/>
        <v>0</v>
      </c>
      <c r="AH353" s="240">
        <f t="shared" si="236"/>
        <v>0</v>
      </c>
      <c r="AI353" s="232">
        <f t="shared" si="237"/>
        <v>0</v>
      </c>
      <c r="AJ353" s="283">
        <f t="shared" si="249"/>
        <v>0</v>
      </c>
      <c r="AK353" s="269">
        <f t="shared" si="238"/>
        <v>0</v>
      </c>
      <c r="AL353" s="269">
        <f t="shared" si="239"/>
        <v>0</v>
      </c>
      <c r="AM353" s="269">
        <f t="shared" si="240"/>
        <v>0</v>
      </c>
      <c r="AN353" s="269">
        <f t="shared" si="241"/>
        <v>0</v>
      </c>
      <c r="AO353" s="269">
        <f t="shared" si="242"/>
        <v>0</v>
      </c>
      <c r="AP353" s="269">
        <f t="shared" si="243"/>
        <v>0</v>
      </c>
      <c r="AQ353" s="269">
        <f t="shared" si="244"/>
        <v>0</v>
      </c>
      <c r="AR353" s="285">
        <f t="shared" si="250"/>
        <v>0</v>
      </c>
      <c r="AS353" s="273">
        <f t="shared" si="245"/>
        <v>0</v>
      </c>
    </row>
    <row r="354" spans="2:45">
      <c r="B354" s="22"/>
      <c r="C354" s="100"/>
      <c r="D354" s="309"/>
      <c r="E354" s="242">
        <f t="shared" si="251"/>
        <v>0</v>
      </c>
      <c r="F354" s="222">
        <f t="shared" si="211"/>
        <v>0</v>
      </c>
      <c r="G354" s="222">
        <f t="shared" si="212"/>
        <v>0</v>
      </c>
      <c r="H354" s="222">
        <f t="shared" si="213"/>
        <v>0</v>
      </c>
      <c r="I354" s="222">
        <f t="shared" si="214"/>
        <v>0</v>
      </c>
      <c r="J354" s="222">
        <f t="shared" si="215"/>
        <v>0</v>
      </c>
      <c r="K354" s="222">
        <f t="shared" si="216"/>
        <v>0</v>
      </c>
      <c r="L354" s="257">
        <f t="shared" si="246"/>
        <v>0</v>
      </c>
      <c r="M354" s="212">
        <f t="shared" si="217"/>
        <v>0</v>
      </c>
      <c r="N354" s="213">
        <f t="shared" si="218"/>
        <v>0</v>
      </c>
      <c r="O354" s="213">
        <f t="shared" si="219"/>
        <v>0</v>
      </c>
      <c r="P354" s="213">
        <f t="shared" si="220"/>
        <v>0</v>
      </c>
      <c r="Q354" s="213">
        <f t="shared" si="221"/>
        <v>0</v>
      </c>
      <c r="R354" s="213">
        <f t="shared" si="222"/>
        <v>0</v>
      </c>
      <c r="S354" s="213">
        <f t="shared" si="223"/>
        <v>0</v>
      </c>
      <c r="T354" s="260">
        <f t="shared" si="247"/>
        <v>0</v>
      </c>
      <c r="U354" s="191">
        <f t="shared" si="224"/>
        <v>0</v>
      </c>
      <c r="V354" s="191">
        <f t="shared" si="225"/>
        <v>0</v>
      </c>
      <c r="W354" s="191">
        <f t="shared" si="226"/>
        <v>0</v>
      </c>
      <c r="X354" s="191">
        <f t="shared" si="227"/>
        <v>0</v>
      </c>
      <c r="Y354" s="191">
        <f t="shared" si="228"/>
        <v>0</v>
      </c>
      <c r="Z354" s="192">
        <f t="shared" si="229"/>
        <v>0</v>
      </c>
      <c r="AA354" s="191">
        <f t="shared" si="230"/>
        <v>0</v>
      </c>
      <c r="AB354" s="280">
        <f t="shared" si="248"/>
        <v>0</v>
      </c>
      <c r="AC354" s="240">
        <f t="shared" si="231"/>
        <v>0</v>
      </c>
      <c r="AD354" s="240">
        <f t="shared" si="232"/>
        <v>0</v>
      </c>
      <c r="AE354" s="240">
        <f t="shared" si="233"/>
        <v>0</v>
      </c>
      <c r="AF354" s="240">
        <f t="shared" si="234"/>
        <v>0</v>
      </c>
      <c r="AG354" s="240">
        <f t="shared" si="235"/>
        <v>0</v>
      </c>
      <c r="AH354" s="240">
        <f t="shared" si="236"/>
        <v>0</v>
      </c>
      <c r="AI354" s="232">
        <f t="shared" si="237"/>
        <v>0</v>
      </c>
      <c r="AJ354" s="283">
        <f t="shared" si="249"/>
        <v>0</v>
      </c>
      <c r="AK354" s="269">
        <f t="shared" si="238"/>
        <v>0</v>
      </c>
      <c r="AL354" s="269">
        <f t="shared" si="239"/>
        <v>0</v>
      </c>
      <c r="AM354" s="269">
        <f t="shared" si="240"/>
        <v>0</v>
      </c>
      <c r="AN354" s="269">
        <f t="shared" si="241"/>
        <v>0</v>
      </c>
      <c r="AO354" s="269">
        <f t="shared" si="242"/>
        <v>0</v>
      </c>
      <c r="AP354" s="269">
        <f t="shared" si="243"/>
        <v>0</v>
      </c>
      <c r="AQ354" s="269">
        <f t="shared" si="244"/>
        <v>0</v>
      </c>
      <c r="AR354" s="285">
        <f t="shared" si="250"/>
        <v>0</v>
      </c>
      <c r="AS354" s="273">
        <f t="shared" si="245"/>
        <v>0</v>
      </c>
    </row>
    <row r="355" spans="2:45">
      <c r="B355" s="22"/>
      <c r="C355" s="100"/>
      <c r="D355" s="309"/>
      <c r="E355" s="242">
        <f t="shared" si="251"/>
        <v>0</v>
      </c>
      <c r="F355" s="222">
        <f t="shared" si="211"/>
        <v>0</v>
      </c>
      <c r="G355" s="222">
        <f t="shared" si="212"/>
        <v>0</v>
      </c>
      <c r="H355" s="222">
        <f t="shared" si="213"/>
        <v>0</v>
      </c>
      <c r="I355" s="222">
        <f t="shared" si="214"/>
        <v>0</v>
      </c>
      <c r="J355" s="222">
        <f t="shared" si="215"/>
        <v>0</v>
      </c>
      <c r="K355" s="222">
        <f t="shared" si="216"/>
        <v>0</v>
      </c>
      <c r="L355" s="257">
        <f t="shared" si="246"/>
        <v>0</v>
      </c>
      <c r="M355" s="212">
        <f t="shared" si="217"/>
        <v>0</v>
      </c>
      <c r="N355" s="213">
        <f t="shared" si="218"/>
        <v>0</v>
      </c>
      <c r="O355" s="213">
        <f t="shared" si="219"/>
        <v>0</v>
      </c>
      <c r="P355" s="213">
        <f t="shared" si="220"/>
        <v>0</v>
      </c>
      <c r="Q355" s="213">
        <f t="shared" si="221"/>
        <v>0</v>
      </c>
      <c r="R355" s="213">
        <f t="shared" si="222"/>
        <v>0</v>
      </c>
      <c r="S355" s="213">
        <f t="shared" si="223"/>
        <v>0</v>
      </c>
      <c r="T355" s="260">
        <f t="shared" si="247"/>
        <v>0</v>
      </c>
      <c r="U355" s="191">
        <f t="shared" si="224"/>
        <v>0</v>
      </c>
      <c r="V355" s="191">
        <f t="shared" si="225"/>
        <v>0</v>
      </c>
      <c r="W355" s="191">
        <f t="shared" si="226"/>
        <v>0</v>
      </c>
      <c r="X355" s="191">
        <f t="shared" si="227"/>
        <v>0</v>
      </c>
      <c r="Y355" s="191">
        <f t="shared" si="228"/>
        <v>0</v>
      </c>
      <c r="Z355" s="192">
        <f t="shared" si="229"/>
        <v>0</v>
      </c>
      <c r="AA355" s="191">
        <f t="shared" si="230"/>
        <v>0</v>
      </c>
      <c r="AB355" s="280">
        <f t="shared" si="248"/>
        <v>0</v>
      </c>
      <c r="AC355" s="240">
        <f t="shared" si="231"/>
        <v>0</v>
      </c>
      <c r="AD355" s="240">
        <f t="shared" si="232"/>
        <v>0</v>
      </c>
      <c r="AE355" s="240">
        <f t="shared" si="233"/>
        <v>0</v>
      </c>
      <c r="AF355" s="240">
        <f t="shared" si="234"/>
        <v>0</v>
      </c>
      <c r="AG355" s="240">
        <f t="shared" si="235"/>
        <v>0</v>
      </c>
      <c r="AH355" s="240">
        <f t="shared" si="236"/>
        <v>0</v>
      </c>
      <c r="AI355" s="232">
        <f t="shared" si="237"/>
        <v>0</v>
      </c>
      <c r="AJ355" s="283">
        <f t="shared" si="249"/>
        <v>0</v>
      </c>
      <c r="AK355" s="269">
        <f t="shared" si="238"/>
        <v>0</v>
      </c>
      <c r="AL355" s="269">
        <f t="shared" si="239"/>
        <v>0</v>
      </c>
      <c r="AM355" s="269">
        <f t="shared" si="240"/>
        <v>0</v>
      </c>
      <c r="AN355" s="269">
        <f t="shared" si="241"/>
        <v>0</v>
      </c>
      <c r="AO355" s="269">
        <f t="shared" si="242"/>
        <v>0</v>
      </c>
      <c r="AP355" s="269">
        <f t="shared" si="243"/>
        <v>0</v>
      </c>
      <c r="AQ355" s="269">
        <f t="shared" si="244"/>
        <v>0</v>
      </c>
      <c r="AR355" s="285">
        <f t="shared" si="250"/>
        <v>0</v>
      </c>
      <c r="AS355" s="273">
        <f t="shared" si="245"/>
        <v>0</v>
      </c>
    </row>
    <row r="356" spans="2:45">
      <c r="B356" s="22"/>
      <c r="C356" s="100"/>
      <c r="D356" s="309"/>
      <c r="E356" s="242">
        <f t="shared" si="251"/>
        <v>0</v>
      </c>
      <c r="F356" s="222">
        <f t="shared" si="211"/>
        <v>0</v>
      </c>
      <c r="G356" s="222">
        <f t="shared" si="212"/>
        <v>0</v>
      </c>
      <c r="H356" s="222">
        <f t="shared" si="213"/>
        <v>0</v>
      </c>
      <c r="I356" s="222">
        <f t="shared" si="214"/>
        <v>0</v>
      </c>
      <c r="J356" s="222">
        <f t="shared" si="215"/>
        <v>0</v>
      </c>
      <c r="K356" s="222">
        <f t="shared" si="216"/>
        <v>0</v>
      </c>
      <c r="L356" s="257">
        <f t="shared" si="246"/>
        <v>0</v>
      </c>
      <c r="M356" s="212">
        <f t="shared" si="217"/>
        <v>0</v>
      </c>
      <c r="N356" s="213">
        <f t="shared" si="218"/>
        <v>0</v>
      </c>
      <c r="O356" s="213">
        <f t="shared" si="219"/>
        <v>0</v>
      </c>
      <c r="P356" s="213">
        <f t="shared" si="220"/>
        <v>0</v>
      </c>
      <c r="Q356" s="213">
        <f t="shared" si="221"/>
        <v>0</v>
      </c>
      <c r="R356" s="213">
        <f t="shared" si="222"/>
        <v>0</v>
      </c>
      <c r="S356" s="213">
        <f t="shared" si="223"/>
        <v>0</v>
      </c>
      <c r="T356" s="260">
        <f t="shared" si="247"/>
        <v>0</v>
      </c>
      <c r="U356" s="191">
        <f t="shared" si="224"/>
        <v>0</v>
      </c>
      <c r="V356" s="191">
        <f t="shared" si="225"/>
        <v>0</v>
      </c>
      <c r="W356" s="191">
        <f t="shared" si="226"/>
        <v>0</v>
      </c>
      <c r="X356" s="191">
        <f t="shared" si="227"/>
        <v>0</v>
      </c>
      <c r="Y356" s="191">
        <f t="shared" si="228"/>
        <v>0</v>
      </c>
      <c r="Z356" s="192">
        <f t="shared" si="229"/>
        <v>0</v>
      </c>
      <c r="AA356" s="191">
        <f t="shared" si="230"/>
        <v>0</v>
      </c>
      <c r="AB356" s="280">
        <f t="shared" si="248"/>
        <v>0</v>
      </c>
      <c r="AC356" s="240">
        <f t="shared" si="231"/>
        <v>0</v>
      </c>
      <c r="AD356" s="240">
        <f t="shared" si="232"/>
        <v>0</v>
      </c>
      <c r="AE356" s="240">
        <f t="shared" si="233"/>
        <v>0</v>
      </c>
      <c r="AF356" s="240">
        <f t="shared" si="234"/>
        <v>0</v>
      </c>
      <c r="AG356" s="240">
        <f t="shared" si="235"/>
        <v>0</v>
      </c>
      <c r="AH356" s="240">
        <f t="shared" si="236"/>
        <v>0</v>
      </c>
      <c r="AI356" s="232">
        <f t="shared" si="237"/>
        <v>0</v>
      </c>
      <c r="AJ356" s="283">
        <f t="shared" si="249"/>
        <v>0</v>
      </c>
      <c r="AK356" s="269">
        <f t="shared" si="238"/>
        <v>0</v>
      </c>
      <c r="AL356" s="269">
        <f t="shared" si="239"/>
        <v>0</v>
      </c>
      <c r="AM356" s="269">
        <f t="shared" si="240"/>
        <v>0</v>
      </c>
      <c r="AN356" s="269">
        <f t="shared" si="241"/>
        <v>0</v>
      </c>
      <c r="AO356" s="269">
        <f t="shared" si="242"/>
        <v>0</v>
      </c>
      <c r="AP356" s="269">
        <f t="shared" si="243"/>
        <v>0</v>
      </c>
      <c r="AQ356" s="269">
        <f t="shared" si="244"/>
        <v>0</v>
      </c>
      <c r="AR356" s="285">
        <f t="shared" si="250"/>
        <v>0</v>
      </c>
      <c r="AS356" s="273">
        <f t="shared" si="245"/>
        <v>0</v>
      </c>
    </row>
    <row r="357" spans="2:45">
      <c r="B357" s="22"/>
      <c r="C357" s="100"/>
      <c r="D357" s="309"/>
      <c r="E357" s="242">
        <f t="shared" si="251"/>
        <v>0</v>
      </c>
      <c r="F357" s="222">
        <f t="shared" si="211"/>
        <v>0</v>
      </c>
      <c r="G357" s="222">
        <f t="shared" si="212"/>
        <v>0</v>
      </c>
      <c r="H357" s="222">
        <f t="shared" si="213"/>
        <v>0</v>
      </c>
      <c r="I357" s="222">
        <f t="shared" si="214"/>
        <v>0</v>
      </c>
      <c r="J357" s="222">
        <f t="shared" si="215"/>
        <v>0</v>
      </c>
      <c r="K357" s="222">
        <f t="shared" si="216"/>
        <v>0</v>
      </c>
      <c r="L357" s="257">
        <f t="shared" si="246"/>
        <v>0</v>
      </c>
      <c r="M357" s="212">
        <f t="shared" si="217"/>
        <v>0</v>
      </c>
      <c r="N357" s="213">
        <f t="shared" si="218"/>
        <v>0</v>
      </c>
      <c r="O357" s="213">
        <f t="shared" si="219"/>
        <v>0</v>
      </c>
      <c r="P357" s="213">
        <f t="shared" si="220"/>
        <v>0</v>
      </c>
      <c r="Q357" s="213">
        <f t="shared" si="221"/>
        <v>0</v>
      </c>
      <c r="R357" s="213">
        <f t="shared" si="222"/>
        <v>0</v>
      </c>
      <c r="S357" s="213">
        <f t="shared" si="223"/>
        <v>0</v>
      </c>
      <c r="T357" s="260">
        <f t="shared" si="247"/>
        <v>0</v>
      </c>
      <c r="U357" s="191">
        <f t="shared" si="224"/>
        <v>0</v>
      </c>
      <c r="V357" s="191">
        <f t="shared" si="225"/>
        <v>0</v>
      </c>
      <c r="W357" s="191">
        <f t="shared" si="226"/>
        <v>0</v>
      </c>
      <c r="X357" s="191">
        <f t="shared" si="227"/>
        <v>0</v>
      </c>
      <c r="Y357" s="191">
        <f t="shared" si="228"/>
        <v>0</v>
      </c>
      <c r="Z357" s="192">
        <f t="shared" si="229"/>
        <v>0</v>
      </c>
      <c r="AA357" s="191">
        <f t="shared" si="230"/>
        <v>0</v>
      </c>
      <c r="AB357" s="280">
        <f t="shared" si="248"/>
        <v>0</v>
      </c>
      <c r="AC357" s="240">
        <f t="shared" si="231"/>
        <v>0</v>
      </c>
      <c r="AD357" s="240">
        <f t="shared" si="232"/>
        <v>0</v>
      </c>
      <c r="AE357" s="240">
        <f t="shared" si="233"/>
        <v>0</v>
      </c>
      <c r="AF357" s="240">
        <f t="shared" si="234"/>
        <v>0</v>
      </c>
      <c r="AG357" s="240">
        <f t="shared" si="235"/>
        <v>0</v>
      </c>
      <c r="AH357" s="240">
        <f t="shared" si="236"/>
        <v>0</v>
      </c>
      <c r="AI357" s="232">
        <f t="shared" si="237"/>
        <v>0</v>
      </c>
      <c r="AJ357" s="283">
        <f t="shared" si="249"/>
        <v>0</v>
      </c>
      <c r="AK357" s="269">
        <f t="shared" si="238"/>
        <v>0</v>
      </c>
      <c r="AL357" s="269">
        <f t="shared" si="239"/>
        <v>0</v>
      </c>
      <c r="AM357" s="269">
        <f t="shared" si="240"/>
        <v>0</v>
      </c>
      <c r="AN357" s="269">
        <f t="shared" si="241"/>
        <v>0</v>
      </c>
      <c r="AO357" s="269">
        <f t="shared" si="242"/>
        <v>0</v>
      </c>
      <c r="AP357" s="269">
        <f t="shared" si="243"/>
        <v>0</v>
      </c>
      <c r="AQ357" s="269">
        <f t="shared" si="244"/>
        <v>0</v>
      </c>
      <c r="AR357" s="285">
        <f t="shared" si="250"/>
        <v>0</v>
      </c>
      <c r="AS357" s="273">
        <f t="shared" si="245"/>
        <v>0</v>
      </c>
    </row>
    <row r="358" spans="2:45">
      <c r="B358" s="22"/>
      <c r="C358" s="100"/>
      <c r="D358" s="309"/>
      <c r="E358" s="242">
        <f t="shared" si="251"/>
        <v>0</v>
      </c>
      <c r="F358" s="222">
        <f t="shared" si="211"/>
        <v>0</v>
      </c>
      <c r="G358" s="222">
        <f t="shared" si="212"/>
        <v>0</v>
      </c>
      <c r="H358" s="222">
        <f t="shared" si="213"/>
        <v>0</v>
      </c>
      <c r="I358" s="222">
        <f t="shared" si="214"/>
        <v>0</v>
      </c>
      <c r="J358" s="222">
        <f t="shared" si="215"/>
        <v>0</v>
      </c>
      <c r="K358" s="222">
        <f t="shared" si="216"/>
        <v>0</v>
      </c>
      <c r="L358" s="257">
        <f t="shared" si="246"/>
        <v>0</v>
      </c>
      <c r="M358" s="212">
        <f t="shared" si="217"/>
        <v>0</v>
      </c>
      <c r="N358" s="213">
        <f t="shared" si="218"/>
        <v>0</v>
      </c>
      <c r="O358" s="213">
        <f t="shared" si="219"/>
        <v>0</v>
      </c>
      <c r="P358" s="213">
        <f t="shared" si="220"/>
        <v>0</v>
      </c>
      <c r="Q358" s="213">
        <f t="shared" si="221"/>
        <v>0</v>
      </c>
      <c r="R358" s="213">
        <f t="shared" si="222"/>
        <v>0</v>
      </c>
      <c r="S358" s="213">
        <f t="shared" si="223"/>
        <v>0</v>
      </c>
      <c r="T358" s="260">
        <f t="shared" si="247"/>
        <v>0</v>
      </c>
      <c r="U358" s="191">
        <f t="shared" si="224"/>
        <v>0</v>
      </c>
      <c r="V358" s="191">
        <f t="shared" si="225"/>
        <v>0</v>
      </c>
      <c r="W358" s="191">
        <f t="shared" si="226"/>
        <v>0</v>
      </c>
      <c r="X358" s="191">
        <f t="shared" si="227"/>
        <v>0</v>
      </c>
      <c r="Y358" s="191">
        <f t="shared" si="228"/>
        <v>0</v>
      </c>
      <c r="Z358" s="192">
        <f t="shared" si="229"/>
        <v>0</v>
      </c>
      <c r="AA358" s="191">
        <f t="shared" si="230"/>
        <v>0</v>
      </c>
      <c r="AB358" s="280">
        <f t="shared" si="248"/>
        <v>0</v>
      </c>
      <c r="AC358" s="240">
        <f t="shared" si="231"/>
        <v>0</v>
      </c>
      <c r="AD358" s="240">
        <f t="shared" si="232"/>
        <v>0</v>
      </c>
      <c r="AE358" s="240">
        <f t="shared" si="233"/>
        <v>0</v>
      </c>
      <c r="AF358" s="240">
        <f t="shared" si="234"/>
        <v>0</v>
      </c>
      <c r="AG358" s="240">
        <f t="shared" si="235"/>
        <v>0</v>
      </c>
      <c r="AH358" s="240">
        <f t="shared" si="236"/>
        <v>0</v>
      </c>
      <c r="AI358" s="232">
        <f t="shared" si="237"/>
        <v>0</v>
      </c>
      <c r="AJ358" s="283">
        <f t="shared" si="249"/>
        <v>0</v>
      </c>
      <c r="AK358" s="269">
        <f t="shared" si="238"/>
        <v>0</v>
      </c>
      <c r="AL358" s="269">
        <f t="shared" si="239"/>
        <v>0</v>
      </c>
      <c r="AM358" s="269">
        <f t="shared" si="240"/>
        <v>0</v>
      </c>
      <c r="AN358" s="269">
        <f t="shared" si="241"/>
        <v>0</v>
      </c>
      <c r="AO358" s="269">
        <f t="shared" si="242"/>
        <v>0</v>
      </c>
      <c r="AP358" s="269">
        <f t="shared" si="243"/>
        <v>0</v>
      </c>
      <c r="AQ358" s="269">
        <f t="shared" si="244"/>
        <v>0</v>
      </c>
      <c r="AR358" s="285">
        <f t="shared" si="250"/>
        <v>0</v>
      </c>
      <c r="AS358" s="273">
        <f t="shared" si="245"/>
        <v>0</v>
      </c>
    </row>
    <row r="359" spans="2:45">
      <c r="B359" s="22"/>
      <c r="C359" s="100"/>
      <c r="D359" s="309"/>
      <c r="E359" s="242">
        <f t="shared" si="251"/>
        <v>0</v>
      </c>
      <c r="F359" s="222">
        <f t="shared" si="211"/>
        <v>0</v>
      </c>
      <c r="G359" s="222">
        <f t="shared" si="212"/>
        <v>0</v>
      </c>
      <c r="H359" s="222">
        <f t="shared" si="213"/>
        <v>0</v>
      </c>
      <c r="I359" s="222">
        <f t="shared" si="214"/>
        <v>0</v>
      </c>
      <c r="J359" s="222">
        <f t="shared" si="215"/>
        <v>0</v>
      </c>
      <c r="K359" s="222">
        <f t="shared" si="216"/>
        <v>0</v>
      </c>
      <c r="L359" s="257">
        <f t="shared" si="246"/>
        <v>0</v>
      </c>
      <c r="M359" s="212">
        <f t="shared" si="217"/>
        <v>0</v>
      </c>
      <c r="N359" s="213">
        <f t="shared" si="218"/>
        <v>0</v>
      </c>
      <c r="O359" s="213">
        <f t="shared" si="219"/>
        <v>0</v>
      </c>
      <c r="P359" s="213">
        <f t="shared" si="220"/>
        <v>0</v>
      </c>
      <c r="Q359" s="213">
        <f t="shared" si="221"/>
        <v>0</v>
      </c>
      <c r="R359" s="213">
        <f t="shared" si="222"/>
        <v>0</v>
      </c>
      <c r="S359" s="213">
        <f t="shared" si="223"/>
        <v>0</v>
      </c>
      <c r="T359" s="260">
        <f t="shared" si="247"/>
        <v>0</v>
      </c>
      <c r="U359" s="191">
        <f t="shared" si="224"/>
        <v>0</v>
      </c>
      <c r="V359" s="191">
        <f t="shared" si="225"/>
        <v>0</v>
      </c>
      <c r="W359" s="191">
        <f t="shared" si="226"/>
        <v>0</v>
      </c>
      <c r="X359" s="191">
        <f t="shared" si="227"/>
        <v>0</v>
      </c>
      <c r="Y359" s="191">
        <f t="shared" si="228"/>
        <v>0</v>
      </c>
      <c r="Z359" s="192">
        <f t="shared" si="229"/>
        <v>0</v>
      </c>
      <c r="AA359" s="191">
        <f t="shared" si="230"/>
        <v>0</v>
      </c>
      <c r="AB359" s="280">
        <f t="shared" si="248"/>
        <v>0</v>
      </c>
      <c r="AC359" s="240">
        <f t="shared" si="231"/>
        <v>0</v>
      </c>
      <c r="AD359" s="240">
        <f t="shared" si="232"/>
        <v>0</v>
      </c>
      <c r="AE359" s="240">
        <f t="shared" si="233"/>
        <v>0</v>
      </c>
      <c r="AF359" s="240">
        <f t="shared" si="234"/>
        <v>0</v>
      </c>
      <c r="AG359" s="240">
        <f t="shared" si="235"/>
        <v>0</v>
      </c>
      <c r="AH359" s="240">
        <f t="shared" si="236"/>
        <v>0</v>
      </c>
      <c r="AI359" s="232">
        <f t="shared" si="237"/>
        <v>0</v>
      </c>
      <c r="AJ359" s="283">
        <f t="shared" si="249"/>
        <v>0</v>
      </c>
      <c r="AK359" s="269">
        <f t="shared" si="238"/>
        <v>0</v>
      </c>
      <c r="AL359" s="269">
        <f t="shared" si="239"/>
        <v>0</v>
      </c>
      <c r="AM359" s="269">
        <f t="shared" si="240"/>
        <v>0</v>
      </c>
      <c r="AN359" s="269">
        <f t="shared" si="241"/>
        <v>0</v>
      </c>
      <c r="AO359" s="269">
        <f t="shared" si="242"/>
        <v>0</v>
      </c>
      <c r="AP359" s="269">
        <f t="shared" si="243"/>
        <v>0</v>
      </c>
      <c r="AQ359" s="269">
        <f t="shared" si="244"/>
        <v>0</v>
      </c>
      <c r="AR359" s="285">
        <f t="shared" si="250"/>
        <v>0</v>
      </c>
      <c r="AS359" s="273">
        <f t="shared" si="245"/>
        <v>0</v>
      </c>
    </row>
    <row r="360" spans="2:45">
      <c r="B360" s="22"/>
      <c r="C360" s="100"/>
      <c r="D360" s="309"/>
      <c r="E360" s="242">
        <f t="shared" si="251"/>
        <v>0</v>
      </c>
      <c r="F360" s="222">
        <f t="shared" si="211"/>
        <v>0</v>
      </c>
      <c r="G360" s="222">
        <f t="shared" si="212"/>
        <v>0</v>
      </c>
      <c r="H360" s="222">
        <f t="shared" si="213"/>
        <v>0</v>
      </c>
      <c r="I360" s="222">
        <f t="shared" si="214"/>
        <v>0</v>
      </c>
      <c r="J360" s="222">
        <f t="shared" si="215"/>
        <v>0</v>
      </c>
      <c r="K360" s="222">
        <f t="shared" si="216"/>
        <v>0</v>
      </c>
      <c r="L360" s="257">
        <f t="shared" si="246"/>
        <v>0</v>
      </c>
      <c r="M360" s="212">
        <f t="shared" si="217"/>
        <v>0</v>
      </c>
      <c r="N360" s="213">
        <f t="shared" si="218"/>
        <v>0</v>
      </c>
      <c r="O360" s="213">
        <f t="shared" si="219"/>
        <v>0</v>
      </c>
      <c r="P360" s="213">
        <f t="shared" si="220"/>
        <v>0</v>
      </c>
      <c r="Q360" s="213">
        <f t="shared" si="221"/>
        <v>0</v>
      </c>
      <c r="R360" s="213">
        <f t="shared" si="222"/>
        <v>0</v>
      </c>
      <c r="S360" s="213">
        <f t="shared" si="223"/>
        <v>0</v>
      </c>
      <c r="T360" s="260">
        <f t="shared" si="247"/>
        <v>0</v>
      </c>
      <c r="U360" s="191">
        <f t="shared" si="224"/>
        <v>0</v>
      </c>
      <c r="V360" s="191">
        <f t="shared" si="225"/>
        <v>0</v>
      </c>
      <c r="W360" s="191">
        <f t="shared" si="226"/>
        <v>0</v>
      </c>
      <c r="X360" s="191">
        <f t="shared" si="227"/>
        <v>0</v>
      </c>
      <c r="Y360" s="191">
        <f t="shared" si="228"/>
        <v>0</v>
      </c>
      <c r="Z360" s="192">
        <f t="shared" si="229"/>
        <v>0</v>
      </c>
      <c r="AA360" s="191">
        <f t="shared" si="230"/>
        <v>0</v>
      </c>
      <c r="AB360" s="280">
        <f t="shared" si="248"/>
        <v>0</v>
      </c>
      <c r="AC360" s="240">
        <f t="shared" si="231"/>
        <v>0</v>
      </c>
      <c r="AD360" s="240">
        <f t="shared" si="232"/>
        <v>0</v>
      </c>
      <c r="AE360" s="240">
        <f t="shared" si="233"/>
        <v>0</v>
      </c>
      <c r="AF360" s="240">
        <f t="shared" si="234"/>
        <v>0</v>
      </c>
      <c r="AG360" s="240">
        <f t="shared" si="235"/>
        <v>0</v>
      </c>
      <c r="AH360" s="240">
        <f t="shared" si="236"/>
        <v>0</v>
      </c>
      <c r="AI360" s="232">
        <f t="shared" si="237"/>
        <v>0</v>
      </c>
      <c r="AJ360" s="283">
        <f t="shared" si="249"/>
        <v>0</v>
      </c>
      <c r="AK360" s="269">
        <f t="shared" si="238"/>
        <v>0</v>
      </c>
      <c r="AL360" s="269">
        <f t="shared" si="239"/>
        <v>0</v>
      </c>
      <c r="AM360" s="269">
        <f t="shared" si="240"/>
        <v>0</v>
      </c>
      <c r="AN360" s="269">
        <f t="shared" si="241"/>
        <v>0</v>
      </c>
      <c r="AO360" s="269">
        <f t="shared" si="242"/>
        <v>0</v>
      </c>
      <c r="AP360" s="269">
        <f t="shared" si="243"/>
        <v>0</v>
      </c>
      <c r="AQ360" s="269">
        <f t="shared" si="244"/>
        <v>0</v>
      </c>
      <c r="AR360" s="285">
        <f t="shared" si="250"/>
        <v>0</v>
      </c>
      <c r="AS360" s="273">
        <f t="shared" si="245"/>
        <v>0</v>
      </c>
    </row>
    <row r="361" spans="2:45">
      <c r="B361" s="22"/>
      <c r="C361" s="100"/>
      <c r="D361" s="309"/>
      <c r="E361" s="242">
        <f t="shared" si="251"/>
        <v>0</v>
      </c>
      <c r="F361" s="222">
        <f t="shared" si="211"/>
        <v>0</v>
      </c>
      <c r="G361" s="222">
        <f t="shared" si="212"/>
        <v>0</v>
      </c>
      <c r="H361" s="222">
        <f t="shared" si="213"/>
        <v>0</v>
      </c>
      <c r="I361" s="222">
        <f t="shared" si="214"/>
        <v>0</v>
      </c>
      <c r="J361" s="222">
        <f t="shared" si="215"/>
        <v>0</v>
      </c>
      <c r="K361" s="222">
        <f t="shared" si="216"/>
        <v>0</v>
      </c>
      <c r="L361" s="257">
        <f t="shared" si="246"/>
        <v>0</v>
      </c>
      <c r="M361" s="212">
        <f t="shared" si="217"/>
        <v>0</v>
      </c>
      <c r="N361" s="213">
        <f t="shared" si="218"/>
        <v>0</v>
      </c>
      <c r="O361" s="213">
        <f t="shared" si="219"/>
        <v>0</v>
      </c>
      <c r="P361" s="213">
        <f t="shared" si="220"/>
        <v>0</v>
      </c>
      <c r="Q361" s="213">
        <f t="shared" si="221"/>
        <v>0</v>
      </c>
      <c r="R361" s="213">
        <f t="shared" si="222"/>
        <v>0</v>
      </c>
      <c r="S361" s="213">
        <f t="shared" si="223"/>
        <v>0</v>
      </c>
      <c r="T361" s="260">
        <f t="shared" si="247"/>
        <v>0</v>
      </c>
      <c r="U361" s="191">
        <f t="shared" si="224"/>
        <v>0</v>
      </c>
      <c r="V361" s="191">
        <f t="shared" si="225"/>
        <v>0</v>
      </c>
      <c r="W361" s="191">
        <f t="shared" si="226"/>
        <v>0</v>
      </c>
      <c r="X361" s="191">
        <f t="shared" si="227"/>
        <v>0</v>
      </c>
      <c r="Y361" s="191">
        <f t="shared" si="228"/>
        <v>0</v>
      </c>
      <c r="Z361" s="192">
        <f t="shared" si="229"/>
        <v>0</v>
      </c>
      <c r="AA361" s="191">
        <f t="shared" si="230"/>
        <v>0</v>
      </c>
      <c r="AB361" s="280">
        <f t="shared" si="248"/>
        <v>0</v>
      </c>
      <c r="AC361" s="240">
        <f t="shared" si="231"/>
        <v>0</v>
      </c>
      <c r="AD361" s="240">
        <f t="shared" si="232"/>
        <v>0</v>
      </c>
      <c r="AE361" s="240">
        <f t="shared" si="233"/>
        <v>0</v>
      </c>
      <c r="AF361" s="240">
        <f t="shared" si="234"/>
        <v>0</v>
      </c>
      <c r="AG361" s="240">
        <f t="shared" si="235"/>
        <v>0</v>
      </c>
      <c r="AH361" s="240">
        <f t="shared" si="236"/>
        <v>0</v>
      </c>
      <c r="AI361" s="232">
        <f t="shared" si="237"/>
        <v>0</v>
      </c>
      <c r="AJ361" s="283">
        <f t="shared" si="249"/>
        <v>0</v>
      </c>
      <c r="AK361" s="269">
        <f t="shared" si="238"/>
        <v>0</v>
      </c>
      <c r="AL361" s="269">
        <f t="shared" si="239"/>
        <v>0</v>
      </c>
      <c r="AM361" s="269">
        <f t="shared" si="240"/>
        <v>0</v>
      </c>
      <c r="AN361" s="269">
        <f t="shared" si="241"/>
        <v>0</v>
      </c>
      <c r="AO361" s="269">
        <f t="shared" si="242"/>
        <v>0</v>
      </c>
      <c r="AP361" s="269">
        <f t="shared" si="243"/>
        <v>0</v>
      </c>
      <c r="AQ361" s="269">
        <f t="shared" si="244"/>
        <v>0</v>
      </c>
      <c r="AR361" s="285">
        <f t="shared" si="250"/>
        <v>0</v>
      </c>
      <c r="AS361" s="273">
        <f t="shared" si="245"/>
        <v>0</v>
      </c>
    </row>
    <row r="362" spans="2:45">
      <c r="B362" s="22"/>
      <c r="C362" s="100"/>
      <c r="D362" s="309"/>
      <c r="E362" s="242">
        <f t="shared" si="251"/>
        <v>0</v>
      </c>
      <c r="F362" s="222">
        <f t="shared" si="211"/>
        <v>0</v>
      </c>
      <c r="G362" s="222">
        <f t="shared" si="212"/>
        <v>0</v>
      </c>
      <c r="H362" s="222">
        <f t="shared" si="213"/>
        <v>0</v>
      </c>
      <c r="I362" s="222">
        <f t="shared" si="214"/>
        <v>0</v>
      </c>
      <c r="J362" s="222">
        <f t="shared" si="215"/>
        <v>0</v>
      </c>
      <c r="K362" s="222">
        <f t="shared" si="216"/>
        <v>0</v>
      </c>
      <c r="L362" s="257">
        <f t="shared" si="246"/>
        <v>0</v>
      </c>
      <c r="M362" s="212">
        <f t="shared" si="217"/>
        <v>0</v>
      </c>
      <c r="N362" s="213">
        <f t="shared" si="218"/>
        <v>0</v>
      </c>
      <c r="O362" s="213">
        <f t="shared" si="219"/>
        <v>0</v>
      </c>
      <c r="P362" s="213">
        <f t="shared" si="220"/>
        <v>0</v>
      </c>
      <c r="Q362" s="213">
        <f t="shared" si="221"/>
        <v>0</v>
      </c>
      <c r="R362" s="213">
        <f t="shared" si="222"/>
        <v>0</v>
      </c>
      <c r="S362" s="213">
        <f t="shared" si="223"/>
        <v>0</v>
      </c>
      <c r="T362" s="260">
        <f t="shared" si="247"/>
        <v>0</v>
      </c>
      <c r="U362" s="191">
        <f t="shared" si="224"/>
        <v>0</v>
      </c>
      <c r="V362" s="191">
        <f t="shared" si="225"/>
        <v>0</v>
      </c>
      <c r="W362" s="191">
        <f t="shared" si="226"/>
        <v>0</v>
      </c>
      <c r="X362" s="191">
        <f t="shared" si="227"/>
        <v>0</v>
      </c>
      <c r="Y362" s="191">
        <f t="shared" si="228"/>
        <v>0</v>
      </c>
      <c r="Z362" s="192">
        <f t="shared" si="229"/>
        <v>0</v>
      </c>
      <c r="AA362" s="191">
        <f t="shared" si="230"/>
        <v>0</v>
      </c>
      <c r="AB362" s="280">
        <f t="shared" si="248"/>
        <v>0</v>
      </c>
      <c r="AC362" s="240">
        <f t="shared" si="231"/>
        <v>0</v>
      </c>
      <c r="AD362" s="240">
        <f t="shared" si="232"/>
        <v>0</v>
      </c>
      <c r="AE362" s="240">
        <f t="shared" si="233"/>
        <v>0</v>
      </c>
      <c r="AF362" s="240">
        <f t="shared" si="234"/>
        <v>0</v>
      </c>
      <c r="AG362" s="240">
        <f t="shared" si="235"/>
        <v>0</v>
      </c>
      <c r="AH362" s="240">
        <f t="shared" si="236"/>
        <v>0</v>
      </c>
      <c r="AI362" s="232">
        <f t="shared" si="237"/>
        <v>0</v>
      </c>
      <c r="AJ362" s="283">
        <f t="shared" si="249"/>
        <v>0</v>
      </c>
      <c r="AK362" s="269">
        <f t="shared" si="238"/>
        <v>0</v>
      </c>
      <c r="AL362" s="269">
        <f t="shared" si="239"/>
        <v>0</v>
      </c>
      <c r="AM362" s="269">
        <f t="shared" si="240"/>
        <v>0</v>
      </c>
      <c r="AN362" s="269">
        <f t="shared" si="241"/>
        <v>0</v>
      </c>
      <c r="AO362" s="269">
        <f t="shared" si="242"/>
        <v>0</v>
      </c>
      <c r="AP362" s="269">
        <f t="shared" si="243"/>
        <v>0</v>
      </c>
      <c r="AQ362" s="269">
        <f t="shared" si="244"/>
        <v>0</v>
      </c>
      <c r="AR362" s="285">
        <f t="shared" si="250"/>
        <v>0</v>
      </c>
      <c r="AS362" s="273">
        <f t="shared" si="245"/>
        <v>0</v>
      </c>
    </row>
    <row r="363" spans="2:45">
      <c r="B363" s="22"/>
      <c r="C363" s="100"/>
      <c r="D363" s="309"/>
      <c r="E363" s="242">
        <f t="shared" si="251"/>
        <v>0</v>
      </c>
      <c r="F363" s="222">
        <f t="shared" si="211"/>
        <v>0</v>
      </c>
      <c r="G363" s="222">
        <f t="shared" si="212"/>
        <v>0</v>
      </c>
      <c r="H363" s="222">
        <f t="shared" si="213"/>
        <v>0</v>
      </c>
      <c r="I363" s="222">
        <f t="shared" si="214"/>
        <v>0</v>
      </c>
      <c r="J363" s="222">
        <f t="shared" si="215"/>
        <v>0</v>
      </c>
      <c r="K363" s="222">
        <f t="shared" si="216"/>
        <v>0</v>
      </c>
      <c r="L363" s="257">
        <f t="shared" si="246"/>
        <v>0</v>
      </c>
      <c r="M363" s="212">
        <f t="shared" si="217"/>
        <v>0</v>
      </c>
      <c r="N363" s="213">
        <f t="shared" si="218"/>
        <v>0</v>
      </c>
      <c r="O363" s="213">
        <f t="shared" si="219"/>
        <v>0</v>
      </c>
      <c r="P363" s="213">
        <f t="shared" si="220"/>
        <v>0</v>
      </c>
      <c r="Q363" s="213">
        <f t="shared" si="221"/>
        <v>0</v>
      </c>
      <c r="R363" s="213">
        <f t="shared" si="222"/>
        <v>0</v>
      </c>
      <c r="S363" s="213">
        <f t="shared" si="223"/>
        <v>0</v>
      </c>
      <c r="T363" s="260">
        <f t="shared" si="247"/>
        <v>0</v>
      </c>
      <c r="U363" s="191">
        <f t="shared" si="224"/>
        <v>0</v>
      </c>
      <c r="V363" s="191">
        <f t="shared" si="225"/>
        <v>0</v>
      </c>
      <c r="W363" s="191">
        <f t="shared" si="226"/>
        <v>0</v>
      </c>
      <c r="X363" s="191">
        <f t="shared" si="227"/>
        <v>0</v>
      </c>
      <c r="Y363" s="191">
        <f t="shared" si="228"/>
        <v>0</v>
      </c>
      <c r="Z363" s="192">
        <f t="shared" si="229"/>
        <v>0</v>
      </c>
      <c r="AA363" s="191">
        <f t="shared" si="230"/>
        <v>0</v>
      </c>
      <c r="AB363" s="280">
        <f t="shared" si="248"/>
        <v>0</v>
      </c>
      <c r="AC363" s="240">
        <f t="shared" si="231"/>
        <v>0</v>
      </c>
      <c r="AD363" s="240">
        <f t="shared" si="232"/>
        <v>0</v>
      </c>
      <c r="AE363" s="240">
        <f t="shared" si="233"/>
        <v>0</v>
      </c>
      <c r="AF363" s="240">
        <f t="shared" si="234"/>
        <v>0</v>
      </c>
      <c r="AG363" s="240">
        <f t="shared" si="235"/>
        <v>0</v>
      </c>
      <c r="AH363" s="240">
        <f t="shared" si="236"/>
        <v>0</v>
      </c>
      <c r="AI363" s="232">
        <f t="shared" si="237"/>
        <v>0</v>
      </c>
      <c r="AJ363" s="283">
        <f t="shared" si="249"/>
        <v>0</v>
      </c>
      <c r="AK363" s="269">
        <f t="shared" si="238"/>
        <v>0</v>
      </c>
      <c r="AL363" s="269">
        <f t="shared" si="239"/>
        <v>0</v>
      </c>
      <c r="AM363" s="269">
        <f t="shared" si="240"/>
        <v>0</v>
      </c>
      <c r="AN363" s="269">
        <f t="shared" si="241"/>
        <v>0</v>
      </c>
      <c r="AO363" s="269">
        <f t="shared" si="242"/>
        <v>0</v>
      </c>
      <c r="AP363" s="269">
        <f t="shared" si="243"/>
        <v>0</v>
      </c>
      <c r="AQ363" s="269">
        <f t="shared" si="244"/>
        <v>0</v>
      </c>
      <c r="AR363" s="285">
        <f t="shared" si="250"/>
        <v>0</v>
      </c>
      <c r="AS363" s="273">
        <f t="shared" si="245"/>
        <v>0</v>
      </c>
    </row>
    <row r="364" spans="2:45">
      <c r="B364" s="22"/>
      <c r="C364" s="100"/>
      <c r="D364" s="309"/>
      <c r="E364" s="242">
        <f t="shared" si="251"/>
        <v>0</v>
      </c>
      <c r="F364" s="222">
        <f t="shared" si="211"/>
        <v>0</v>
      </c>
      <c r="G364" s="222">
        <f t="shared" si="212"/>
        <v>0</v>
      </c>
      <c r="H364" s="222">
        <f t="shared" si="213"/>
        <v>0</v>
      </c>
      <c r="I364" s="222">
        <f t="shared" si="214"/>
        <v>0</v>
      </c>
      <c r="J364" s="222">
        <f t="shared" si="215"/>
        <v>0</v>
      </c>
      <c r="K364" s="222">
        <f t="shared" si="216"/>
        <v>0</v>
      </c>
      <c r="L364" s="257">
        <f t="shared" si="246"/>
        <v>0</v>
      </c>
      <c r="M364" s="212">
        <f t="shared" si="217"/>
        <v>0</v>
      </c>
      <c r="N364" s="213">
        <f t="shared" si="218"/>
        <v>0</v>
      </c>
      <c r="O364" s="213">
        <f t="shared" si="219"/>
        <v>0</v>
      </c>
      <c r="P364" s="213">
        <f t="shared" si="220"/>
        <v>0</v>
      </c>
      <c r="Q364" s="213">
        <f t="shared" si="221"/>
        <v>0</v>
      </c>
      <c r="R364" s="213">
        <f t="shared" si="222"/>
        <v>0</v>
      </c>
      <c r="S364" s="213">
        <f t="shared" si="223"/>
        <v>0</v>
      </c>
      <c r="T364" s="260">
        <f t="shared" si="247"/>
        <v>0</v>
      </c>
      <c r="U364" s="191">
        <f t="shared" si="224"/>
        <v>0</v>
      </c>
      <c r="V364" s="191">
        <f t="shared" si="225"/>
        <v>0</v>
      </c>
      <c r="W364" s="191">
        <f t="shared" si="226"/>
        <v>0</v>
      </c>
      <c r="X364" s="191">
        <f t="shared" si="227"/>
        <v>0</v>
      </c>
      <c r="Y364" s="191">
        <f t="shared" si="228"/>
        <v>0</v>
      </c>
      <c r="Z364" s="192">
        <f t="shared" si="229"/>
        <v>0</v>
      </c>
      <c r="AA364" s="191">
        <f t="shared" si="230"/>
        <v>0</v>
      </c>
      <c r="AB364" s="280">
        <f t="shared" si="248"/>
        <v>0</v>
      </c>
      <c r="AC364" s="240">
        <f t="shared" si="231"/>
        <v>0</v>
      </c>
      <c r="AD364" s="240">
        <f t="shared" si="232"/>
        <v>0</v>
      </c>
      <c r="AE364" s="240">
        <f t="shared" si="233"/>
        <v>0</v>
      </c>
      <c r="AF364" s="240">
        <f t="shared" si="234"/>
        <v>0</v>
      </c>
      <c r="AG364" s="240">
        <f t="shared" si="235"/>
        <v>0</v>
      </c>
      <c r="AH364" s="240">
        <f t="shared" si="236"/>
        <v>0</v>
      </c>
      <c r="AI364" s="232">
        <f t="shared" si="237"/>
        <v>0</v>
      </c>
      <c r="AJ364" s="283">
        <f t="shared" si="249"/>
        <v>0</v>
      </c>
      <c r="AK364" s="269">
        <f t="shared" si="238"/>
        <v>0</v>
      </c>
      <c r="AL364" s="269">
        <f t="shared" si="239"/>
        <v>0</v>
      </c>
      <c r="AM364" s="269">
        <f t="shared" si="240"/>
        <v>0</v>
      </c>
      <c r="AN364" s="269">
        <f t="shared" si="241"/>
        <v>0</v>
      </c>
      <c r="AO364" s="269">
        <f t="shared" si="242"/>
        <v>0</v>
      </c>
      <c r="AP364" s="269">
        <f t="shared" si="243"/>
        <v>0</v>
      </c>
      <c r="AQ364" s="269">
        <f t="shared" si="244"/>
        <v>0</v>
      </c>
      <c r="AR364" s="285">
        <f t="shared" si="250"/>
        <v>0</v>
      </c>
      <c r="AS364" s="273">
        <f t="shared" si="245"/>
        <v>0</v>
      </c>
    </row>
    <row r="365" spans="2:45">
      <c r="B365" s="22"/>
      <c r="C365" s="100"/>
      <c r="D365" s="309"/>
      <c r="E365" s="242">
        <f t="shared" si="251"/>
        <v>0</v>
      </c>
      <c r="F365" s="222">
        <f t="shared" si="211"/>
        <v>0</v>
      </c>
      <c r="G365" s="222">
        <f t="shared" si="212"/>
        <v>0</v>
      </c>
      <c r="H365" s="222">
        <f t="shared" si="213"/>
        <v>0</v>
      </c>
      <c r="I365" s="222">
        <f t="shared" si="214"/>
        <v>0</v>
      </c>
      <c r="J365" s="222">
        <f t="shared" si="215"/>
        <v>0</v>
      </c>
      <c r="K365" s="222">
        <f t="shared" si="216"/>
        <v>0</v>
      </c>
      <c r="L365" s="257">
        <f t="shared" si="246"/>
        <v>0</v>
      </c>
      <c r="M365" s="212">
        <f t="shared" si="217"/>
        <v>0</v>
      </c>
      <c r="N365" s="213">
        <f t="shared" si="218"/>
        <v>0</v>
      </c>
      <c r="O365" s="213">
        <f t="shared" si="219"/>
        <v>0</v>
      </c>
      <c r="P365" s="213">
        <f t="shared" si="220"/>
        <v>0</v>
      </c>
      <c r="Q365" s="213">
        <f t="shared" si="221"/>
        <v>0</v>
      </c>
      <c r="R365" s="213">
        <f t="shared" si="222"/>
        <v>0</v>
      </c>
      <c r="S365" s="213">
        <f t="shared" si="223"/>
        <v>0</v>
      </c>
      <c r="T365" s="260">
        <f t="shared" si="247"/>
        <v>0</v>
      </c>
      <c r="U365" s="191">
        <f t="shared" si="224"/>
        <v>0</v>
      </c>
      <c r="V365" s="191">
        <f t="shared" si="225"/>
        <v>0</v>
      </c>
      <c r="W365" s="191">
        <f t="shared" si="226"/>
        <v>0</v>
      </c>
      <c r="X365" s="191">
        <f t="shared" si="227"/>
        <v>0</v>
      </c>
      <c r="Y365" s="191">
        <f t="shared" si="228"/>
        <v>0</v>
      </c>
      <c r="Z365" s="192">
        <f t="shared" si="229"/>
        <v>0</v>
      </c>
      <c r="AA365" s="191">
        <f t="shared" si="230"/>
        <v>0</v>
      </c>
      <c r="AB365" s="280">
        <f t="shared" si="248"/>
        <v>0</v>
      </c>
      <c r="AC365" s="240">
        <f t="shared" si="231"/>
        <v>0</v>
      </c>
      <c r="AD365" s="240">
        <f t="shared" si="232"/>
        <v>0</v>
      </c>
      <c r="AE365" s="240">
        <f t="shared" si="233"/>
        <v>0</v>
      </c>
      <c r="AF365" s="240">
        <f t="shared" si="234"/>
        <v>0</v>
      </c>
      <c r="AG365" s="240">
        <f t="shared" si="235"/>
        <v>0</v>
      </c>
      <c r="AH365" s="240">
        <f t="shared" si="236"/>
        <v>0</v>
      </c>
      <c r="AI365" s="232">
        <f t="shared" si="237"/>
        <v>0</v>
      </c>
      <c r="AJ365" s="283">
        <f t="shared" si="249"/>
        <v>0</v>
      </c>
      <c r="AK365" s="269">
        <f t="shared" si="238"/>
        <v>0</v>
      </c>
      <c r="AL365" s="269">
        <f t="shared" si="239"/>
        <v>0</v>
      </c>
      <c r="AM365" s="269">
        <f t="shared" si="240"/>
        <v>0</v>
      </c>
      <c r="AN365" s="269">
        <f t="shared" si="241"/>
        <v>0</v>
      </c>
      <c r="AO365" s="269">
        <f t="shared" si="242"/>
        <v>0</v>
      </c>
      <c r="AP365" s="269">
        <f t="shared" si="243"/>
        <v>0</v>
      </c>
      <c r="AQ365" s="269">
        <f t="shared" si="244"/>
        <v>0</v>
      </c>
      <c r="AR365" s="285">
        <f t="shared" si="250"/>
        <v>0</v>
      </c>
      <c r="AS365" s="273">
        <f t="shared" si="245"/>
        <v>0</v>
      </c>
    </row>
    <row r="366" spans="2:45">
      <c r="B366" s="22"/>
      <c r="C366" s="100"/>
      <c r="D366" s="309"/>
      <c r="E366" s="242">
        <f t="shared" si="251"/>
        <v>0</v>
      </c>
      <c r="F366" s="222">
        <f t="shared" si="211"/>
        <v>0</v>
      </c>
      <c r="G366" s="222">
        <f t="shared" si="212"/>
        <v>0</v>
      </c>
      <c r="H366" s="222">
        <f t="shared" si="213"/>
        <v>0</v>
      </c>
      <c r="I366" s="222">
        <f t="shared" si="214"/>
        <v>0</v>
      </c>
      <c r="J366" s="222">
        <f t="shared" si="215"/>
        <v>0</v>
      </c>
      <c r="K366" s="222">
        <f t="shared" si="216"/>
        <v>0</v>
      </c>
      <c r="L366" s="257">
        <f t="shared" si="246"/>
        <v>0</v>
      </c>
      <c r="M366" s="212">
        <f t="shared" si="217"/>
        <v>0</v>
      </c>
      <c r="N366" s="213">
        <f t="shared" si="218"/>
        <v>0</v>
      </c>
      <c r="O366" s="213">
        <f t="shared" si="219"/>
        <v>0</v>
      </c>
      <c r="P366" s="213">
        <f t="shared" si="220"/>
        <v>0</v>
      </c>
      <c r="Q366" s="213">
        <f t="shared" si="221"/>
        <v>0</v>
      </c>
      <c r="R366" s="213">
        <f t="shared" si="222"/>
        <v>0</v>
      </c>
      <c r="S366" s="213">
        <f t="shared" si="223"/>
        <v>0</v>
      </c>
      <c r="T366" s="260">
        <f t="shared" si="247"/>
        <v>0</v>
      </c>
      <c r="U366" s="191">
        <f t="shared" si="224"/>
        <v>0</v>
      </c>
      <c r="V366" s="191">
        <f t="shared" si="225"/>
        <v>0</v>
      </c>
      <c r="W366" s="191">
        <f t="shared" si="226"/>
        <v>0</v>
      </c>
      <c r="X366" s="191">
        <f t="shared" si="227"/>
        <v>0</v>
      </c>
      <c r="Y366" s="191">
        <f t="shared" si="228"/>
        <v>0</v>
      </c>
      <c r="Z366" s="192">
        <f t="shared" si="229"/>
        <v>0</v>
      </c>
      <c r="AA366" s="191">
        <f t="shared" si="230"/>
        <v>0</v>
      </c>
      <c r="AB366" s="280">
        <f t="shared" si="248"/>
        <v>0</v>
      </c>
      <c r="AC366" s="240">
        <f t="shared" si="231"/>
        <v>0</v>
      </c>
      <c r="AD366" s="240">
        <f t="shared" si="232"/>
        <v>0</v>
      </c>
      <c r="AE366" s="240">
        <f t="shared" si="233"/>
        <v>0</v>
      </c>
      <c r="AF366" s="240">
        <f t="shared" si="234"/>
        <v>0</v>
      </c>
      <c r="AG366" s="240">
        <f t="shared" si="235"/>
        <v>0</v>
      </c>
      <c r="AH366" s="240">
        <f t="shared" si="236"/>
        <v>0</v>
      </c>
      <c r="AI366" s="232">
        <f t="shared" si="237"/>
        <v>0</v>
      </c>
      <c r="AJ366" s="283">
        <f t="shared" si="249"/>
        <v>0</v>
      </c>
      <c r="AK366" s="269">
        <f t="shared" si="238"/>
        <v>0</v>
      </c>
      <c r="AL366" s="269">
        <f t="shared" si="239"/>
        <v>0</v>
      </c>
      <c r="AM366" s="269">
        <f t="shared" si="240"/>
        <v>0</v>
      </c>
      <c r="AN366" s="269">
        <f t="shared" si="241"/>
        <v>0</v>
      </c>
      <c r="AO366" s="269">
        <f t="shared" si="242"/>
        <v>0</v>
      </c>
      <c r="AP366" s="269">
        <f t="shared" si="243"/>
        <v>0</v>
      </c>
      <c r="AQ366" s="269">
        <f t="shared" si="244"/>
        <v>0</v>
      </c>
      <c r="AR366" s="285">
        <f t="shared" si="250"/>
        <v>0</v>
      </c>
      <c r="AS366" s="273">
        <f t="shared" si="245"/>
        <v>0</v>
      </c>
    </row>
    <row r="367" spans="2:45">
      <c r="B367" s="22"/>
      <c r="C367" s="100"/>
      <c r="D367" s="309"/>
      <c r="E367" s="242">
        <f t="shared" si="251"/>
        <v>0</v>
      </c>
      <c r="F367" s="222">
        <f t="shared" si="211"/>
        <v>0</v>
      </c>
      <c r="G367" s="222">
        <f t="shared" si="212"/>
        <v>0</v>
      </c>
      <c r="H367" s="222">
        <f t="shared" si="213"/>
        <v>0</v>
      </c>
      <c r="I367" s="222">
        <f t="shared" si="214"/>
        <v>0</v>
      </c>
      <c r="J367" s="222">
        <f t="shared" si="215"/>
        <v>0</v>
      </c>
      <c r="K367" s="222">
        <f t="shared" si="216"/>
        <v>0</v>
      </c>
      <c r="L367" s="257">
        <f t="shared" si="246"/>
        <v>0</v>
      </c>
      <c r="M367" s="212">
        <f t="shared" si="217"/>
        <v>0</v>
      </c>
      <c r="N367" s="213">
        <f t="shared" si="218"/>
        <v>0</v>
      </c>
      <c r="O367" s="213">
        <f t="shared" si="219"/>
        <v>0</v>
      </c>
      <c r="P367" s="213">
        <f t="shared" si="220"/>
        <v>0</v>
      </c>
      <c r="Q367" s="213">
        <f t="shared" si="221"/>
        <v>0</v>
      </c>
      <c r="R367" s="213">
        <f t="shared" si="222"/>
        <v>0</v>
      </c>
      <c r="S367" s="213">
        <f t="shared" si="223"/>
        <v>0</v>
      </c>
      <c r="T367" s="260">
        <f t="shared" si="247"/>
        <v>0</v>
      </c>
      <c r="U367" s="191">
        <f t="shared" si="224"/>
        <v>0</v>
      </c>
      <c r="V367" s="191">
        <f t="shared" si="225"/>
        <v>0</v>
      </c>
      <c r="W367" s="191">
        <f t="shared" si="226"/>
        <v>0</v>
      </c>
      <c r="X367" s="191">
        <f t="shared" si="227"/>
        <v>0</v>
      </c>
      <c r="Y367" s="191">
        <f t="shared" si="228"/>
        <v>0</v>
      </c>
      <c r="Z367" s="192">
        <f t="shared" si="229"/>
        <v>0</v>
      </c>
      <c r="AA367" s="191">
        <f t="shared" si="230"/>
        <v>0</v>
      </c>
      <c r="AB367" s="280">
        <f t="shared" si="248"/>
        <v>0</v>
      </c>
      <c r="AC367" s="240">
        <f t="shared" si="231"/>
        <v>0</v>
      </c>
      <c r="AD367" s="240">
        <f t="shared" si="232"/>
        <v>0</v>
      </c>
      <c r="AE367" s="240">
        <f t="shared" si="233"/>
        <v>0</v>
      </c>
      <c r="AF367" s="240">
        <f t="shared" si="234"/>
        <v>0</v>
      </c>
      <c r="AG367" s="240">
        <f t="shared" si="235"/>
        <v>0</v>
      </c>
      <c r="AH367" s="240">
        <f t="shared" si="236"/>
        <v>0</v>
      </c>
      <c r="AI367" s="232">
        <f t="shared" si="237"/>
        <v>0</v>
      </c>
      <c r="AJ367" s="283">
        <f t="shared" si="249"/>
        <v>0</v>
      </c>
      <c r="AK367" s="269">
        <f t="shared" si="238"/>
        <v>0</v>
      </c>
      <c r="AL367" s="269">
        <f t="shared" si="239"/>
        <v>0</v>
      </c>
      <c r="AM367" s="269">
        <f t="shared" si="240"/>
        <v>0</v>
      </c>
      <c r="AN367" s="269">
        <f t="shared" si="241"/>
        <v>0</v>
      </c>
      <c r="AO367" s="269">
        <f t="shared" si="242"/>
        <v>0</v>
      </c>
      <c r="AP367" s="269">
        <f t="shared" si="243"/>
        <v>0</v>
      </c>
      <c r="AQ367" s="269">
        <f t="shared" si="244"/>
        <v>0</v>
      </c>
      <c r="AR367" s="285">
        <f t="shared" si="250"/>
        <v>0</v>
      </c>
      <c r="AS367" s="273">
        <f t="shared" si="245"/>
        <v>0</v>
      </c>
    </row>
    <row r="368" spans="2:45">
      <c r="B368" s="22"/>
      <c r="C368" s="100"/>
      <c r="D368" s="309"/>
      <c r="E368" s="242">
        <f t="shared" si="251"/>
        <v>0</v>
      </c>
      <c r="F368" s="222">
        <f t="shared" si="211"/>
        <v>0</v>
      </c>
      <c r="G368" s="222">
        <f t="shared" si="212"/>
        <v>0</v>
      </c>
      <c r="H368" s="222">
        <f t="shared" si="213"/>
        <v>0</v>
      </c>
      <c r="I368" s="222">
        <f t="shared" si="214"/>
        <v>0</v>
      </c>
      <c r="J368" s="222">
        <f t="shared" si="215"/>
        <v>0</v>
      </c>
      <c r="K368" s="222">
        <f t="shared" si="216"/>
        <v>0</v>
      </c>
      <c r="L368" s="257">
        <f t="shared" si="246"/>
        <v>0</v>
      </c>
      <c r="M368" s="212">
        <f t="shared" si="217"/>
        <v>0</v>
      </c>
      <c r="N368" s="213">
        <f t="shared" si="218"/>
        <v>0</v>
      </c>
      <c r="O368" s="213">
        <f t="shared" si="219"/>
        <v>0</v>
      </c>
      <c r="P368" s="213">
        <f t="shared" si="220"/>
        <v>0</v>
      </c>
      <c r="Q368" s="213">
        <f t="shared" si="221"/>
        <v>0</v>
      </c>
      <c r="R368" s="213">
        <f t="shared" si="222"/>
        <v>0</v>
      </c>
      <c r="S368" s="213">
        <f t="shared" si="223"/>
        <v>0</v>
      </c>
      <c r="T368" s="260">
        <f t="shared" si="247"/>
        <v>0</v>
      </c>
      <c r="U368" s="191">
        <f t="shared" si="224"/>
        <v>0</v>
      </c>
      <c r="V368" s="191">
        <f t="shared" si="225"/>
        <v>0</v>
      </c>
      <c r="W368" s="191">
        <f t="shared" si="226"/>
        <v>0</v>
      </c>
      <c r="X368" s="191">
        <f t="shared" si="227"/>
        <v>0</v>
      </c>
      <c r="Y368" s="191">
        <f t="shared" si="228"/>
        <v>0</v>
      </c>
      <c r="Z368" s="192">
        <f t="shared" si="229"/>
        <v>0</v>
      </c>
      <c r="AA368" s="191">
        <f t="shared" si="230"/>
        <v>0</v>
      </c>
      <c r="AB368" s="280">
        <f t="shared" si="248"/>
        <v>0</v>
      </c>
      <c r="AC368" s="240">
        <f t="shared" si="231"/>
        <v>0</v>
      </c>
      <c r="AD368" s="240">
        <f t="shared" si="232"/>
        <v>0</v>
      </c>
      <c r="AE368" s="240">
        <f t="shared" si="233"/>
        <v>0</v>
      </c>
      <c r="AF368" s="240">
        <f t="shared" si="234"/>
        <v>0</v>
      </c>
      <c r="AG368" s="240">
        <f t="shared" si="235"/>
        <v>0</v>
      </c>
      <c r="AH368" s="240">
        <f t="shared" si="236"/>
        <v>0</v>
      </c>
      <c r="AI368" s="232">
        <f t="shared" si="237"/>
        <v>0</v>
      </c>
      <c r="AJ368" s="283">
        <f t="shared" si="249"/>
        <v>0</v>
      </c>
      <c r="AK368" s="269">
        <f t="shared" si="238"/>
        <v>0</v>
      </c>
      <c r="AL368" s="269">
        <f t="shared" si="239"/>
        <v>0</v>
      </c>
      <c r="AM368" s="269">
        <f t="shared" si="240"/>
        <v>0</v>
      </c>
      <c r="AN368" s="269">
        <f t="shared" si="241"/>
        <v>0</v>
      </c>
      <c r="AO368" s="269">
        <f t="shared" si="242"/>
        <v>0</v>
      </c>
      <c r="AP368" s="269">
        <f t="shared" si="243"/>
        <v>0</v>
      </c>
      <c r="AQ368" s="269">
        <f t="shared" si="244"/>
        <v>0</v>
      </c>
      <c r="AR368" s="285">
        <f t="shared" si="250"/>
        <v>0</v>
      </c>
      <c r="AS368" s="273">
        <f t="shared" si="245"/>
        <v>0</v>
      </c>
    </row>
    <row r="369" spans="2:45">
      <c r="B369" s="22"/>
      <c r="C369" s="100"/>
      <c r="D369" s="309"/>
      <c r="E369" s="242">
        <f t="shared" si="251"/>
        <v>0</v>
      </c>
      <c r="F369" s="222">
        <f t="shared" si="211"/>
        <v>0</v>
      </c>
      <c r="G369" s="222">
        <f t="shared" si="212"/>
        <v>0</v>
      </c>
      <c r="H369" s="222">
        <f t="shared" si="213"/>
        <v>0</v>
      </c>
      <c r="I369" s="222">
        <f t="shared" si="214"/>
        <v>0</v>
      </c>
      <c r="J369" s="222">
        <f t="shared" si="215"/>
        <v>0</v>
      </c>
      <c r="K369" s="222">
        <f t="shared" si="216"/>
        <v>0</v>
      </c>
      <c r="L369" s="257">
        <f t="shared" si="246"/>
        <v>0</v>
      </c>
      <c r="M369" s="212">
        <f t="shared" si="217"/>
        <v>0</v>
      </c>
      <c r="N369" s="213">
        <f t="shared" si="218"/>
        <v>0</v>
      </c>
      <c r="O369" s="213">
        <f t="shared" si="219"/>
        <v>0</v>
      </c>
      <c r="P369" s="213">
        <f t="shared" si="220"/>
        <v>0</v>
      </c>
      <c r="Q369" s="213">
        <f t="shared" si="221"/>
        <v>0</v>
      </c>
      <c r="R369" s="213">
        <f t="shared" si="222"/>
        <v>0</v>
      </c>
      <c r="S369" s="213">
        <f t="shared" si="223"/>
        <v>0</v>
      </c>
      <c r="T369" s="260">
        <f t="shared" si="247"/>
        <v>0</v>
      </c>
      <c r="U369" s="191">
        <f t="shared" si="224"/>
        <v>0</v>
      </c>
      <c r="V369" s="191">
        <f t="shared" si="225"/>
        <v>0</v>
      </c>
      <c r="W369" s="191">
        <f t="shared" si="226"/>
        <v>0</v>
      </c>
      <c r="X369" s="191">
        <f t="shared" si="227"/>
        <v>0</v>
      </c>
      <c r="Y369" s="191">
        <f t="shared" si="228"/>
        <v>0</v>
      </c>
      <c r="Z369" s="192">
        <f t="shared" si="229"/>
        <v>0</v>
      </c>
      <c r="AA369" s="191">
        <f t="shared" si="230"/>
        <v>0</v>
      </c>
      <c r="AB369" s="280">
        <f t="shared" si="248"/>
        <v>0</v>
      </c>
      <c r="AC369" s="240">
        <f t="shared" si="231"/>
        <v>0</v>
      </c>
      <c r="AD369" s="240">
        <f t="shared" si="232"/>
        <v>0</v>
      </c>
      <c r="AE369" s="240">
        <f t="shared" si="233"/>
        <v>0</v>
      </c>
      <c r="AF369" s="240">
        <f t="shared" si="234"/>
        <v>0</v>
      </c>
      <c r="AG369" s="240">
        <f t="shared" si="235"/>
        <v>0</v>
      </c>
      <c r="AH369" s="240">
        <f t="shared" si="236"/>
        <v>0</v>
      </c>
      <c r="AI369" s="232">
        <f t="shared" si="237"/>
        <v>0</v>
      </c>
      <c r="AJ369" s="283">
        <f t="shared" si="249"/>
        <v>0</v>
      </c>
      <c r="AK369" s="269">
        <f t="shared" si="238"/>
        <v>0</v>
      </c>
      <c r="AL369" s="269">
        <f t="shared" si="239"/>
        <v>0</v>
      </c>
      <c r="AM369" s="269">
        <f t="shared" si="240"/>
        <v>0</v>
      </c>
      <c r="AN369" s="269">
        <f t="shared" si="241"/>
        <v>0</v>
      </c>
      <c r="AO369" s="269">
        <f t="shared" si="242"/>
        <v>0</v>
      </c>
      <c r="AP369" s="269">
        <f t="shared" si="243"/>
        <v>0</v>
      </c>
      <c r="AQ369" s="269">
        <f t="shared" si="244"/>
        <v>0</v>
      </c>
      <c r="AR369" s="285">
        <f t="shared" si="250"/>
        <v>0</v>
      </c>
      <c r="AS369" s="273">
        <f t="shared" si="245"/>
        <v>0</v>
      </c>
    </row>
    <row r="370" spans="2:45">
      <c r="B370" s="22"/>
      <c r="C370" s="100"/>
      <c r="D370" s="309"/>
      <c r="E370" s="242">
        <f t="shared" si="251"/>
        <v>0</v>
      </c>
      <c r="F370" s="222">
        <f t="shared" si="211"/>
        <v>0</v>
      </c>
      <c r="G370" s="222">
        <f t="shared" si="212"/>
        <v>0</v>
      </c>
      <c r="H370" s="222">
        <f t="shared" si="213"/>
        <v>0</v>
      </c>
      <c r="I370" s="222">
        <f t="shared" si="214"/>
        <v>0</v>
      </c>
      <c r="J370" s="222">
        <f t="shared" si="215"/>
        <v>0</v>
      </c>
      <c r="K370" s="222">
        <f t="shared" si="216"/>
        <v>0</v>
      </c>
      <c r="L370" s="257">
        <f t="shared" si="246"/>
        <v>0</v>
      </c>
      <c r="M370" s="212">
        <f t="shared" si="217"/>
        <v>0</v>
      </c>
      <c r="N370" s="213">
        <f t="shared" si="218"/>
        <v>0</v>
      </c>
      <c r="O370" s="213">
        <f t="shared" si="219"/>
        <v>0</v>
      </c>
      <c r="P370" s="213">
        <f t="shared" si="220"/>
        <v>0</v>
      </c>
      <c r="Q370" s="213">
        <f t="shared" si="221"/>
        <v>0</v>
      </c>
      <c r="R370" s="213">
        <f t="shared" si="222"/>
        <v>0</v>
      </c>
      <c r="S370" s="213">
        <f t="shared" si="223"/>
        <v>0</v>
      </c>
      <c r="T370" s="260">
        <f t="shared" si="247"/>
        <v>0</v>
      </c>
      <c r="U370" s="191">
        <f t="shared" si="224"/>
        <v>0</v>
      </c>
      <c r="V370" s="191">
        <f t="shared" si="225"/>
        <v>0</v>
      </c>
      <c r="W370" s="191">
        <f t="shared" si="226"/>
        <v>0</v>
      </c>
      <c r="X370" s="191">
        <f t="shared" si="227"/>
        <v>0</v>
      </c>
      <c r="Y370" s="191">
        <f t="shared" si="228"/>
        <v>0</v>
      </c>
      <c r="Z370" s="192">
        <f t="shared" si="229"/>
        <v>0</v>
      </c>
      <c r="AA370" s="191">
        <f t="shared" si="230"/>
        <v>0</v>
      </c>
      <c r="AB370" s="280">
        <f t="shared" si="248"/>
        <v>0</v>
      </c>
      <c r="AC370" s="240">
        <f t="shared" si="231"/>
        <v>0</v>
      </c>
      <c r="AD370" s="240">
        <f t="shared" si="232"/>
        <v>0</v>
      </c>
      <c r="AE370" s="240">
        <f t="shared" si="233"/>
        <v>0</v>
      </c>
      <c r="AF370" s="240">
        <f t="shared" si="234"/>
        <v>0</v>
      </c>
      <c r="AG370" s="240">
        <f t="shared" si="235"/>
        <v>0</v>
      </c>
      <c r="AH370" s="240">
        <f t="shared" si="236"/>
        <v>0</v>
      </c>
      <c r="AI370" s="232">
        <f t="shared" si="237"/>
        <v>0</v>
      </c>
      <c r="AJ370" s="283">
        <f t="shared" si="249"/>
        <v>0</v>
      </c>
      <c r="AK370" s="269">
        <f t="shared" si="238"/>
        <v>0</v>
      </c>
      <c r="AL370" s="269">
        <f t="shared" si="239"/>
        <v>0</v>
      </c>
      <c r="AM370" s="269">
        <f t="shared" si="240"/>
        <v>0</v>
      </c>
      <c r="AN370" s="269">
        <f t="shared" si="241"/>
        <v>0</v>
      </c>
      <c r="AO370" s="269">
        <f t="shared" si="242"/>
        <v>0</v>
      </c>
      <c r="AP370" s="269">
        <f t="shared" si="243"/>
        <v>0</v>
      </c>
      <c r="AQ370" s="269">
        <f t="shared" si="244"/>
        <v>0</v>
      </c>
      <c r="AR370" s="285">
        <f t="shared" si="250"/>
        <v>0</v>
      </c>
      <c r="AS370" s="273">
        <f t="shared" si="245"/>
        <v>0</v>
      </c>
    </row>
    <row r="371" spans="2:45">
      <c r="B371" s="22"/>
      <c r="C371" s="100"/>
      <c r="D371" s="309"/>
      <c r="E371" s="242">
        <f t="shared" si="251"/>
        <v>0</v>
      </c>
      <c r="F371" s="222">
        <f t="shared" si="211"/>
        <v>0</v>
      </c>
      <c r="G371" s="222">
        <f t="shared" si="212"/>
        <v>0</v>
      </c>
      <c r="H371" s="222">
        <f t="shared" si="213"/>
        <v>0</v>
      </c>
      <c r="I371" s="222">
        <f t="shared" si="214"/>
        <v>0</v>
      </c>
      <c r="J371" s="222">
        <f t="shared" si="215"/>
        <v>0</v>
      </c>
      <c r="K371" s="222">
        <f t="shared" si="216"/>
        <v>0</v>
      </c>
      <c r="L371" s="257">
        <f t="shared" si="246"/>
        <v>0</v>
      </c>
      <c r="M371" s="212">
        <f t="shared" si="217"/>
        <v>0</v>
      </c>
      <c r="N371" s="213">
        <f t="shared" si="218"/>
        <v>0</v>
      </c>
      <c r="O371" s="213">
        <f t="shared" si="219"/>
        <v>0</v>
      </c>
      <c r="P371" s="213">
        <f t="shared" si="220"/>
        <v>0</v>
      </c>
      <c r="Q371" s="213">
        <f t="shared" si="221"/>
        <v>0</v>
      </c>
      <c r="R371" s="213">
        <f t="shared" si="222"/>
        <v>0</v>
      </c>
      <c r="S371" s="213">
        <f t="shared" si="223"/>
        <v>0</v>
      </c>
      <c r="T371" s="260">
        <f t="shared" si="247"/>
        <v>0</v>
      </c>
      <c r="U371" s="191">
        <f t="shared" si="224"/>
        <v>0</v>
      </c>
      <c r="V371" s="191">
        <f t="shared" si="225"/>
        <v>0</v>
      </c>
      <c r="W371" s="191">
        <f t="shared" si="226"/>
        <v>0</v>
      </c>
      <c r="X371" s="191">
        <f t="shared" si="227"/>
        <v>0</v>
      </c>
      <c r="Y371" s="191">
        <f t="shared" si="228"/>
        <v>0</v>
      </c>
      <c r="Z371" s="192">
        <f t="shared" si="229"/>
        <v>0</v>
      </c>
      <c r="AA371" s="191">
        <f t="shared" si="230"/>
        <v>0</v>
      </c>
      <c r="AB371" s="280">
        <f t="shared" si="248"/>
        <v>0</v>
      </c>
      <c r="AC371" s="240">
        <f t="shared" si="231"/>
        <v>0</v>
      </c>
      <c r="AD371" s="240">
        <f t="shared" si="232"/>
        <v>0</v>
      </c>
      <c r="AE371" s="240">
        <f t="shared" si="233"/>
        <v>0</v>
      </c>
      <c r="AF371" s="240">
        <f t="shared" si="234"/>
        <v>0</v>
      </c>
      <c r="AG371" s="240">
        <f t="shared" si="235"/>
        <v>0</v>
      </c>
      <c r="AH371" s="240">
        <f t="shared" si="236"/>
        <v>0</v>
      </c>
      <c r="AI371" s="232">
        <f t="shared" si="237"/>
        <v>0</v>
      </c>
      <c r="AJ371" s="283">
        <f t="shared" si="249"/>
        <v>0</v>
      </c>
      <c r="AK371" s="269">
        <f t="shared" si="238"/>
        <v>0</v>
      </c>
      <c r="AL371" s="269">
        <f t="shared" si="239"/>
        <v>0</v>
      </c>
      <c r="AM371" s="269">
        <f t="shared" si="240"/>
        <v>0</v>
      </c>
      <c r="AN371" s="269">
        <f t="shared" si="241"/>
        <v>0</v>
      </c>
      <c r="AO371" s="269">
        <f t="shared" si="242"/>
        <v>0</v>
      </c>
      <c r="AP371" s="269">
        <f t="shared" si="243"/>
        <v>0</v>
      </c>
      <c r="AQ371" s="269">
        <f t="shared" si="244"/>
        <v>0</v>
      </c>
      <c r="AR371" s="285">
        <f t="shared" si="250"/>
        <v>0</v>
      </c>
      <c r="AS371" s="273">
        <f t="shared" si="245"/>
        <v>0</v>
      </c>
    </row>
    <row r="372" spans="2:45">
      <c r="B372" s="22"/>
      <c r="C372" s="100"/>
      <c r="D372" s="309"/>
      <c r="E372" s="242">
        <f t="shared" si="251"/>
        <v>0</v>
      </c>
      <c r="F372" s="222">
        <f t="shared" si="211"/>
        <v>0</v>
      </c>
      <c r="G372" s="222">
        <f t="shared" si="212"/>
        <v>0</v>
      </c>
      <c r="H372" s="222">
        <f t="shared" si="213"/>
        <v>0</v>
      </c>
      <c r="I372" s="222">
        <f t="shared" si="214"/>
        <v>0</v>
      </c>
      <c r="J372" s="222">
        <f t="shared" si="215"/>
        <v>0</v>
      </c>
      <c r="K372" s="222">
        <f t="shared" si="216"/>
        <v>0</v>
      </c>
      <c r="L372" s="257">
        <f t="shared" si="246"/>
        <v>0</v>
      </c>
      <c r="M372" s="212">
        <f t="shared" si="217"/>
        <v>0</v>
      </c>
      <c r="N372" s="213">
        <f t="shared" si="218"/>
        <v>0</v>
      </c>
      <c r="O372" s="213">
        <f t="shared" si="219"/>
        <v>0</v>
      </c>
      <c r="P372" s="213">
        <f t="shared" si="220"/>
        <v>0</v>
      </c>
      <c r="Q372" s="213">
        <f t="shared" si="221"/>
        <v>0</v>
      </c>
      <c r="R372" s="213">
        <f t="shared" si="222"/>
        <v>0</v>
      </c>
      <c r="S372" s="213">
        <f t="shared" si="223"/>
        <v>0</v>
      </c>
      <c r="T372" s="260">
        <f t="shared" si="247"/>
        <v>0</v>
      </c>
      <c r="U372" s="191">
        <f t="shared" si="224"/>
        <v>0</v>
      </c>
      <c r="V372" s="191">
        <f t="shared" si="225"/>
        <v>0</v>
      </c>
      <c r="W372" s="191">
        <f t="shared" si="226"/>
        <v>0</v>
      </c>
      <c r="X372" s="191">
        <f t="shared" si="227"/>
        <v>0</v>
      </c>
      <c r="Y372" s="191">
        <f t="shared" si="228"/>
        <v>0</v>
      </c>
      <c r="Z372" s="192">
        <f t="shared" si="229"/>
        <v>0</v>
      </c>
      <c r="AA372" s="191">
        <f t="shared" si="230"/>
        <v>0</v>
      </c>
      <c r="AB372" s="280">
        <f t="shared" si="248"/>
        <v>0</v>
      </c>
      <c r="AC372" s="240">
        <f t="shared" si="231"/>
        <v>0</v>
      </c>
      <c r="AD372" s="240">
        <f t="shared" si="232"/>
        <v>0</v>
      </c>
      <c r="AE372" s="240">
        <f t="shared" si="233"/>
        <v>0</v>
      </c>
      <c r="AF372" s="240">
        <f t="shared" si="234"/>
        <v>0</v>
      </c>
      <c r="AG372" s="240">
        <f t="shared" si="235"/>
        <v>0</v>
      </c>
      <c r="AH372" s="240">
        <f t="shared" si="236"/>
        <v>0</v>
      </c>
      <c r="AI372" s="232">
        <f t="shared" si="237"/>
        <v>0</v>
      </c>
      <c r="AJ372" s="283">
        <f t="shared" si="249"/>
        <v>0</v>
      </c>
      <c r="AK372" s="269">
        <f t="shared" si="238"/>
        <v>0</v>
      </c>
      <c r="AL372" s="269">
        <f t="shared" si="239"/>
        <v>0</v>
      </c>
      <c r="AM372" s="269">
        <f t="shared" si="240"/>
        <v>0</v>
      </c>
      <c r="AN372" s="269">
        <f t="shared" si="241"/>
        <v>0</v>
      </c>
      <c r="AO372" s="269">
        <f t="shared" si="242"/>
        <v>0</v>
      </c>
      <c r="AP372" s="269">
        <f t="shared" si="243"/>
        <v>0</v>
      </c>
      <c r="AQ372" s="269">
        <f t="shared" si="244"/>
        <v>0</v>
      </c>
      <c r="AR372" s="285">
        <f t="shared" si="250"/>
        <v>0</v>
      </c>
      <c r="AS372" s="273">
        <f t="shared" si="245"/>
        <v>0</v>
      </c>
    </row>
    <row r="373" spans="2:45">
      <c r="B373" s="22"/>
      <c r="C373" s="100"/>
      <c r="D373" s="309"/>
      <c r="E373" s="242">
        <f t="shared" si="251"/>
        <v>0</v>
      </c>
      <c r="F373" s="222">
        <f t="shared" si="211"/>
        <v>0</v>
      </c>
      <c r="G373" s="222">
        <f t="shared" si="212"/>
        <v>0</v>
      </c>
      <c r="H373" s="222">
        <f t="shared" si="213"/>
        <v>0</v>
      </c>
      <c r="I373" s="222">
        <f t="shared" si="214"/>
        <v>0</v>
      </c>
      <c r="J373" s="222">
        <f t="shared" si="215"/>
        <v>0</v>
      </c>
      <c r="K373" s="222">
        <f t="shared" si="216"/>
        <v>0</v>
      </c>
      <c r="L373" s="257">
        <f t="shared" si="246"/>
        <v>0</v>
      </c>
      <c r="M373" s="212">
        <f t="shared" si="217"/>
        <v>0</v>
      </c>
      <c r="N373" s="213">
        <f t="shared" si="218"/>
        <v>0</v>
      </c>
      <c r="O373" s="213">
        <f t="shared" si="219"/>
        <v>0</v>
      </c>
      <c r="P373" s="213">
        <f t="shared" si="220"/>
        <v>0</v>
      </c>
      <c r="Q373" s="213">
        <f t="shared" si="221"/>
        <v>0</v>
      </c>
      <c r="R373" s="213">
        <f t="shared" si="222"/>
        <v>0</v>
      </c>
      <c r="S373" s="213">
        <f t="shared" si="223"/>
        <v>0</v>
      </c>
      <c r="T373" s="260">
        <f t="shared" si="247"/>
        <v>0</v>
      </c>
      <c r="U373" s="191">
        <f t="shared" si="224"/>
        <v>0</v>
      </c>
      <c r="V373" s="191">
        <f t="shared" si="225"/>
        <v>0</v>
      </c>
      <c r="W373" s="191">
        <f t="shared" si="226"/>
        <v>0</v>
      </c>
      <c r="X373" s="191">
        <f t="shared" si="227"/>
        <v>0</v>
      </c>
      <c r="Y373" s="191">
        <f t="shared" si="228"/>
        <v>0</v>
      </c>
      <c r="Z373" s="192">
        <f t="shared" si="229"/>
        <v>0</v>
      </c>
      <c r="AA373" s="191">
        <f t="shared" si="230"/>
        <v>0</v>
      </c>
      <c r="AB373" s="280">
        <f t="shared" si="248"/>
        <v>0</v>
      </c>
      <c r="AC373" s="240">
        <f t="shared" si="231"/>
        <v>0</v>
      </c>
      <c r="AD373" s="240">
        <f t="shared" si="232"/>
        <v>0</v>
      </c>
      <c r="AE373" s="240">
        <f t="shared" si="233"/>
        <v>0</v>
      </c>
      <c r="AF373" s="240">
        <f t="shared" si="234"/>
        <v>0</v>
      </c>
      <c r="AG373" s="240">
        <f t="shared" si="235"/>
        <v>0</v>
      </c>
      <c r="AH373" s="240">
        <f t="shared" si="236"/>
        <v>0</v>
      </c>
      <c r="AI373" s="232">
        <f t="shared" si="237"/>
        <v>0</v>
      </c>
      <c r="AJ373" s="283">
        <f t="shared" si="249"/>
        <v>0</v>
      </c>
      <c r="AK373" s="269">
        <f t="shared" si="238"/>
        <v>0</v>
      </c>
      <c r="AL373" s="269">
        <f t="shared" si="239"/>
        <v>0</v>
      </c>
      <c r="AM373" s="269">
        <f t="shared" si="240"/>
        <v>0</v>
      </c>
      <c r="AN373" s="269">
        <f t="shared" si="241"/>
        <v>0</v>
      </c>
      <c r="AO373" s="269">
        <f t="shared" si="242"/>
        <v>0</v>
      </c>
      <c r="AP373" s="269">
        <f t="shared" si="243"/>
        <v>0</v>
      </c>
      <c r="AQ373" s="269">
        <f t="shared" si="244"/>
        <v>0</v>
      </c>
      <c r="AR373" s="285">
        <f t="shared" si="250"/>
        <v>0</v>
      </c>
      <c r="AS373" s="273">
        <f t="shared" si="245"/>
        <v>0</v>
      </c>
    </row>
    <row r="374" spans="2:45">
      <c r="B374" s="22"/>
      <c r="C374" s="100"/>
      <c r="D374" s="309"/>
      <c r="E374" s="242">
        <f t="shared" si="251"/>
        <v>0</v>
      </c>
      <c r="F374" s="222">
        <f t="shared" si="211"/>
        <v>0</v>
      </c>
      <c r="G374" s="222">
        <f t="shared" si="212"/>
        <v>0</v>
      </c>
      <c r="H374" s="222">
        <f t="shared" si="213"/>
        <v>0</v>
      </c>
      <c r="I374" s="222">
        <f t="shared" si="214"/>
        <v>0</v>
      </c>
      <c r="J374" s="222">
        <f t="shared" si="215"/>
        <v>0</v>
      </c>
      <c r="K374" s="222">
        <f t="shared" si="216"/>
        <v>0</v>
      </c>
      <c r="L374" s="257">
        <f t="shared" si="246"/>
        <v>0</v>
      </c>
      <c r="M374" s="212">
        <f t="shared" si="217"/>
        <v>0</v>
      </c>
      <c r="N374" s="213">
        <f t="shared" si="218"/>
        <v>0</v>
      </c>
      <c r="O374" s="213">
        <f t="shared" si="219"/>
        <v>0</v>
      </c>
      <c r="P374" s="213">
        <f t="shared" si="220"/>
        <v>0</v>
      </c>
      <c r="Q374" s="213">
        <f t="shared" si="221"/>
        <v>0</v>
      </c>
      <c r="R374" s="213">
        <f t="shared" si="222"/>
        <v>0</v>
      </c>
      <c r="S374" s="213">
        <f t="shared" si="223"/>
        <v>0</v>
      </c>
      <c r="T374" s="260">
        <f t="shared" si="247"/>
        <v>0</v>
      </c>
      <c r="U374" s="191">
        <f t="shared" si="224"/>
        <v>0</v>
      </c>
      <c r="V374" s="191">
        <f t="shared" si="225"/>
        <v>0</v>
      </c>
      <c r="W374" s="191">
        <f t="shared" si="226"/>
        <v>0</v>
      </c>
      <c r="X374" s="191">
        <f t="shared" si="227"/>
        <v>0</v>
      </c>
      <c r="Y374" s="191">
        <f t="shared" si="228"/>
        <v>0</v>
      </c>
      <c r="Z374" s="192">
        <f t="shared" si="229"/>
        <v>0</v>
      </c>
      <c r="AA374" s="191">
        <f t="shared" si="230"/>
        <v>0</v>
      </c>
      <c r="AB374" s="280">
        <f t="shared" si="248"/>
        <v>0</v>
      </c>
      <c r="AC374" s="240">
        <f t="shared" si="231"/>
        <v>0</v>
      </c>
      <c r="AD374" s="240">
        <f t="shared" si="232"/>
        <v>0</v>
      </c>
      <c r="AE374" s="240">
        <f t="shared" si="233"/>
        <v>0</v>
      </c>
      <c r="AF374" s="240">
        <f t="shared" si="234"/>
        <v>0</v>
      </c>
      <c r="AG374" s="240">
        <f t="shared" si="235"/>
        <v>0</v>
      </c>
      <c r="AH374" s="240">
        <f t="shared" si="236"/>
        <v>0</v>
      </c>
      <c r="AI374" s="232">
        <f t="shared" si="237"/>
        <v>0</v>
      </c>
      <c r="AJ374" s="283">
        <f t="shared" si="249"/>
        <v>0</v>
      </c>
      <c r="AK374" s="269">
        <f t="shared" si="238"/>
        <v>0</v>
      </c>
      <c r="AL374" s="269">
        <f t="shared" si="239"/>
        <v>0</v>
      </c>
      <c r="AM374" s="269">
        <f t="shared" si="240"/>
        <v>0</v>
      </c>
      <c r="AN374" s="269">
        <f t="shared" si="241"/>
        <v>0</v>
      </c>
      <c r="AO374" s="269">
        <f t="shared" si="242"/>
        <v>0</v>
      </c>
      <c r="AP374" s="269">
        <f t="shared" si="243"/>
        <v>0</v>
      </c>
      <c r="AQ374" s="269">
        <f t="shared" si="244"/>
        <v>0</v>
      </c>
      <c r="AR374" s="285">
        <f t="shared" si="250"/>
        <v>0</v>
      </c>
      <c r="AS374" s="273">
        <f t="shared" si="245"/>
        <v>0</v>
      </c>
    </row>
    <row r="375" spans="2:45">
      <c r="B375" s="22"/>
      <c r="C375" s="100"/>
      <c r="D375" s="309"/>
      <c r="E375" s="242">
        <f t="shared" si="251"/>
        <v>0</v>
      </c>
      <c r="F375" s="222">
        <f t="shared" si="211"/>
        <v>0</v>
      </c>
      <c r="G375" s="222">
        <f t="shared" si="212"/>
        <v>0</v>
      </c>
      <c r="H375" s="222">
        <f t="shared" si="213"/>
        <v>0</v>
      </c>
      <c r="I375" s="222">
        <f t="shared" si="214"/>
        <v>0</v>
      </c>
      <c r="J375" s="222">
        <f t="shared" si="215"/>
        <v>0</v>
      </c>
      <c r="K375" s="222">
        <f t="shared" si="216"/>
        <v>0</v>
      </c>
      <c r="L375" s="257">
        <f t="shared" si="246"/>
        <v>0</v>
      </c>
      <c r="M375" s="212">
        <f t="shared" si="217"/>
        <v>0</v>
      </c>
      <c r="N375" s="213">
        <f t="shared" si="218"/>
        <v>0</v>
      </c>
      <c r="O375" s="213">
        <f t="shared" si="219"/>
        <v>0</v>
      </c>
      <c r="P375" s="213">
        <f t="shared" si="220"/>
        <v>0</v>
      </c>
      <c r="Q375" s="213">
        <f t="shared" si="221"/>
        <v>0</v>
      </c>
      <c r="R375" s="213">
        <f t="shared" si="222"/>
        <v>0</v>
      </c>
      <c r="S375" s="213">
        <f t="shared" si="223"/>
        <v>0</v>
      </c>
      <c r="T375" s="260">
        <f t="shared" si="247"/>
        <v>0</v>
      </c>
      <c r="U375" s="191">
        <f t="shared" si="224"/>
        <v>0</v>
      </c>
      <c r="V375" s="191">
        <f t="shared" si="225"/>
        <v>0</v>
      </c>
      <c r="W375" s="191">
        <f t="shared" si="226"/>
        <v>0</v>
      </c>
      <c r="X375" s="191">
        <f t="shared" si="227"/>
        <v>0</v>
      </c>
      <c r="Y375" s="191">
        <f t="shared" si="228"/>
        <v>0</v>
      </c>
      <c r="Z375" s="192">
        <f t="shared" si="229"/>
        <v>0</v>
      </c>
      <c r="AA375" s="191">
        <f t="shared" si="230"/>
        <v>0</v>
      </c>
      <c r="AB375" s="280">
        <f t="shared" si="248"/>
        <v>0</v>
      </c>
      <c r="AC375" s="240">
        <f t="shared" si="231"/>
        <v>0</v>
      </c>
      <c r="AD375" s="240">
        <f t="shared" si="232"/>
        <v>0</v>
      </c>
      <c r="AE375" s="240">
        <f t="shared" si="233"/>
        <v>0</v>
      </c>
      <c r="AF375" s="240">
        <f t="shared" si="234"/>
        <v>0</v>
      </c>
      <c r="AG375" s="240">
        <f t="shared" si="235"/>
        <v>0</v>
      </c>
      <c r="AH375" s="240">
        <f t="shared" si="236"/>
        <v>0</v>
      </c>
      <c r="AI375" s="232">
        <f t="shared" si="237"/>
        <v>0</v>
      </c>
      <c r="AJ375" s="283">
        <f t="shared" si="249"/>
        <v>0</v>
      </c>
      <c r="AK375" s="269">
        <f t="shared" si="238"/>
        <v>0</v>
      </c>
      <c r="AL375" s="269">
        <f t="shared" si="239"/>
        <v>0</v>
      </c>
      <c r="AM375" s="269">
        <f t="shared" si="240"/>
        <v>0</v>
      </c>
      <c r="AN375" s="269">
        <f t="shared" si="241"/>
        <v>0</v>
      </c>
      <c r="AO375" s="269">
        <f t="shared" si="242"/>
        <v>0</v>
      </c>
      <c r="AP375" s="269">
        <f t="shared" si="243"/>
        <v>0</v>
      </c>
      <c r="AQ375" s="269">
        <f t="shared" si="244"/>
        <v>0</v>
      </c>
      <c r="AR375" s="285">
        <f t="shared" si="250"/>
        <v>0</v>
      </c>
      <c r="AS375" s="273">
        <f t="shared" si="245"/>
        <v>0</v>
      </c>
    </row>
    <row r="376" spans="2:45">
      <c r="B376" s="22"/>
      <c r="C376" s="100"/>
      <c r="D376" s="309"/>
      <c r="E376" s="242">
        <f t="shared" si="251"/>
        <v>0</v>
      </c>
      <c r="F376" s="222">
        <f t="shared" si="211"/>
        <v>0</v>
      </c>
      <c r="G376" s="222">
        <f t="shared" si="212"/>
        <v>0</v>
      </c>
      <c r="H376" s="222">
        <f t="shared" si="213"/>
        <v>0</v>
      </c>
      <c r="I376" s="222">
        <f t="shared" si="214"/>
        <v>0</v>
      </c>
      <c r="J376" s="222">
        <f t="shared" si="215"/>
        <v>0</v>
      </c>
      <c r="K376" s="222">
        <f t="shared" si="216"/>
        <v>0</v>
      </c>
      <c r="L376" s="257">
        <f t="shared" si="246"/>
        <v>0</v>
      </c>
      <c r="M376" s="212">
        <f t="shared" si="217"/>
        <v>0</v>
      </c>
      <c r="N376" s="213">
        <f t="shared" si="218"/>
        <v>0</v>
      </c>
      <c r="O376" s="213">
        <f t="shared" si="219"/>
        <v>0</v>
      </c>
      <c r="P376" s="213">
        <f t="shared" si="220"/>
        <v>0</v>
      </c>
      <c r="Q376" s="213">
        <f t="shared" si="221"/>
        <v>0</v>
      </c>
      <c r="R376" s="213">
        <f t="shared" si="222"/>
        <v>0</v>
      </c>
      <c r="S376" s="213">
        <f t="shared" si="223"/>
        <v>0</v>
      </c>
      <c r="T376" s="260">
        <f t="shared" si="247"/>
        <v>0</v>
      </c>
      <c r="U376" s="191">
        <f t="shared" si="224"/>
        <v>0</v>
      </c>
      <c r="V376" s="191">
        <f t="shared" si="225"/>
        <v>0</v>
      </c>
      <c r="W376" s="191">
        <f t="shared" si="226"/>
        <v>0</v>
      </c>
      <c r="X376" s="191">
        <f t="shared" si="227"/>
        <v>0</v>
      </c>
      <c r="Y376" s="191">
        <f t="shared" si="228"/>
        <v>0</v>
      </c>
      <c r="Z376" s="192">
        <f t="shared" si="229"/>
        <v>0</v>
      </c>
      <c r="AA376" s="191">
        <f t="shared" si="230"/>
        <v>0</v>
      </c>
      <c r="AB376" s="280">
        <f t="shared" si="248"/>
        <v>0</v>
      </c>
      <c r="AC376" s="240">
        <f t="shared" si="231"/>
        <v>0</v>
      </c>
      <c r="AD376" s="240">
        <f t="shared" si="232"/>
        <v>0</v>
      </c>
      <c r="AE376" s="240">
        <f t="shared" si="233"/>
        <v>0</v>
      </c>
      <c r="AF376" s="240">
        <f t="shared" si="234"/>
        <v>0</v>
      </c>
      <c r="AG376" s="240">
        <f t="shared" si="235"/>
        <v>0</v>
      </c>
      <c r="AH376" s="240">
        <f t="shared" si="236"/>
        <v>0</v>
      </c>
      <c r="AI376" s="232">
        <f t="shared" si="237"/>
        <v>0</v>
      </c>
      <c r="AJ376" s="283">
        <f t="shared" si="249"/>
        <v>0</v>
      </c>
      <c r="AK376" s="269">
        <f t="shared" si="238"/>
        <v>0</v>
      </c>
      <c r="AL376" s="269">
        <f t="shared" si="239"/>
        <v>0</v>
      </c>
      <c r="AM376" s="269">
        <f t="shared" si="240"/>
        <v>0</v>
      </c>
      <c r="AN376" s="269">
        <f t="shared" si="241"/>
        <v>0</v>
      </c>
      <c r="AO376" s="269">
        <f t="shared" si="242"/>
        <v>0</v>
      </c>
      <c r="AP376" s="269">
        <f t="shared" si="243"/>
        <v>0</v>
      </c>
      <c r="AQ376" s="269">
        <f t="shared" si="244"/>
        <v>0</v>
      </c>
      <c r="AR376" s="285">
        <f t="shared" si="250"/>
        <v>0</v>
      </c>
      <c r="AS376" s="273">
        <f t="shared" si="245"/>
        <v>0</v>
      </c>
    </row>
    <row r="377" spans="2:45">
      <c r="B377" s="22"/>
      <c r="C377" s="100"/>
      <c r="D377" s="309"/>
      <c r="E377" s="242">
        <f t="shared" si="251"/>
        <v>0</v>
      </c>
      <c r="F377" s="222">
        <f t="shared" si="211"/>
        <v>0</v>
      </c>
      <c r="G377" s="222">
        <f t="shared" si="212"/>
        <v>0</v>
      </c>
      <c r="H377" s="222">
        <f t="shared" si="213"/>
        <v>0</v>
      </c>
      <c r="I377" s="222">
        <f t="shared" si="214"/>
        <v>0</v>
      </c>
      <c r="J377" s="222">
        <f t="shared" si="215"/>
        <v>0</v>
      </c>
      <c r="K377" s="222">
        <f t="shared" si="216"/>
        <v>0</v>
      </c>
      <c r="L377" s="257">
        <f t="shared" si="246"/>
        <v>0</v>
      </c>
      <c r="M377" s="212">
        <f t="shared" si="217"/>
        <v>0</v>
      </c>
      <c r="N377" s="213">
        <f t="shared" si="218"/>
        <v>0</v>
      </c>
      <c r="O377" s="213">
        <f t="shared" si="219"/>
        <v>0</v>
      </c>
      <c r="P377" s="213">
        <f t="shared" si="220"/>
        <v>0</v>
      </c>
      <c r="Q377" s="213">
        <f t="shared" si="221"/>
        <v>0</v>
      </c>
      <c r="R377" s="213">
        <f t="shared" si="222"/>
        <v>0</v>
      </c>
      <c r="S377" s="213">
        <f t="shared" si="223"/>
        <v>0</v>
      </c>
      <c r="T377" s="260">
        <f t="shared" si="247"/>
        <v>0</v>
      </c>
      <c r="U377" s="191">
        <f t="shared" si="224"/>
        <v>0</v>
      </c>
      <c r="V377" s="191">
        <f t="shared" si="225"/>
        <v>0</v>
      </c>
      <c r="W377" s="191">
        <f t="shared" si="226"/>
        <v>0</v>
      </c>
      <c r="X377" s="191">
        <f t="shared" si="227"/>
        <v>0</v>
      </c>
      <c r="Y377" s="191">
        <f t="shared" si="228"/>
        <v>0</v>
      </c>
      <c r="Z377" s="192">
        <f t="shared" si="229"/>
        <v>0</v>
      </c>
      <c r="AA377" s="191">
        <f t="shared" si="230"/>
        <v>0</v>
      </c>
      <c r="AB377" s="280">
        <f t="shared" si="248"/>
        <v>0</v>
      </c>
      <c r="AC377" s="240">
        <f t="shared" si="231"/>
        <v>0</v>
      </c>
      <c r="AD377" s="240">
        <f t="shared" si="232"/>
        <v>0</v>
      </c>
      <c r="AE377" s="240">
        <f t="shared" si="233"/>
        <v>0</v>
      </c>
      <c r="AF377" s="240">
        <f t="shared" si="234"/>
        <v>0</v>
      </c>
      <c r="AG377" s="240">
        <f t="shared" si="235"/>
        <v>0</v>
      </c>
      <c r="AH377" s="240">
        <f t="shared" si="236"/>
        <v>0</v>
      </c>
      <c r="AI377" s="232">
        <f t="shared" si="237"/>
        <v>0</v>
      </c>
      <c r="AJ377" s="283">
        <f t="shared" si="249"/>
        <v>0</v>
      </c>
      <c r="AK377" s="269">
        <f t="shared" si="238"/>
        <v>0</v>
      </c>
      <c r="AL377" s="269">
        <f t="shared" si="239"/>
        <v>0</v>
      </c>
      <c r="AM377" s="269">
        <f t="shared" si="240"/>
        <v>0</v>
      </c>
      <c r="AN377" s="269">
        <f t="shared" si="241"/>
        <v>0</v>
      </c>
      <c r="AO377" s="269">
        <f t="shared" si="242"/>
        <v>0</v>
      </c>
      <c r="AP377" s="269">
        <f t="shared" si="243"/>
        <v>0</v>
      </c>
      <c r="AQ377" s="269">
        <f t="shared" si="244"/>
        <v>0</v>
      </c>
      <c r="AR377" s="285">
        <f t="shared" si="250"/>
        <v>0</v>
      </c>
      <c r="AS377" s="273">
        <f t="shared" si="245"/>
        <v>0</v>
      </c>
    </row>
    <row r="378" spans="2:45">
      <c r="B378" s="22"/>
      <c r="C378" s="100"/>
      <c r="D378" s="309"/>
      <c r="E378" s="242">
        <f t="shared" si="251"/>
        <v>0</v>
      </c>
      <c r="F378" s="222">
        <f t="shared" si="211"/>
        <v>0</v>
      </c>
      <c r="G378" s="222">
        <f t="shared" si="212"/>
        <v>0</v>
      </c>
      <c r="H378" s="222">
        <f t="shared" si="213"/>
        <v>0</v>
      </c>
      <c r="I378" s="222">
        <f t="shared" si="214"/>
        <v>0</v>
      </c>
      <c r="J378" s="222">
        <f t="shared" si="215"/>
        <v>0</v>
      </c>
      <c r="K378" s="222">
        <f t="shared" si="216"/>
        <v>0</v>
      </c>
      <c r="L378" s="257">
        <f t="shared" si="246"/>
        <v>0</v>
      </c>
      <c r="M378" s="212">
        <f t="shared" si="217"/>
        <v>0</v>
      </c>
      <c r="N378" s="213">
        <f t="shared" si="218"/>
        <v>0</v>
      </c>
      <c r="O378" s="213">
        <f t="shared" si="219"/>
        <v>0</v>
      </c>
      <c r="P378" s="213">
        <f t="shared" si="220"/>
        <v>0</v>
      </c>
      <c r="Q378" s="213">
        <f t="shared" si="221"/>
        <v>0</v>
      </c>
      <c r="R378" s="213">
        <f t="shared" si="222"/>
        <v>0</v>
      </c>
      <c r="S378" s="213">
        <f t="shared" si="223"/>
        <v>0</v>
      </c>
      <c r="T378" s="260">
        <f t="shared" si="247"/>
        <v>0</v>
      </c>
      <c r="U378" s="191">
        <f t="shared" si="224"/>
        <v>0</v>
      </c>
      <c r="V378" s="191">
        <f t="shared" si="225"/>
        <v>0</v>
      </c>
      <c r="W378" s="191">
        <f t="shared" si="226"/>
        <v>0</v>
      </c>
      <c r="X378" s="191">
        <f t="shared" si="227"/>
        <v>0</v>
      </c>
      <c r="Y378" s="191">
        <f t="shared" si="228"/>
        <v>0</v>
      </c>
      <c r="Z378" s="192">
        <f t="shared" si="229"/>
        <v>0</v>
      </c>
      <c r="AA378" s="191">
        <f t="shared" si="230"/>
        <v>0</v>
      </c>
      <c r="AB378" s="280">
        <f t="shared" si="248"/>
        <v>0</v>
      </c>
      <c r="AC378" s="240">
        <f t="shared" si="231"/>
        <v>0</v>
      </c>
      <c r="AD378" s="240">
        <f t="shared" si="232"/>
        <v>0</v>
      </c>
      <c r="AE378" s="240">
        <f t="shared" si="233"/>
        <v>0</v>
      </c>
      <c r="AF378" s="240">
        <f t="shared" si="234"/>
        <v>0</v>
      </c>
      <c r="AG378" s="240">
        <f t="shared" si="235"/>
        <v>0</v>
      </c>
      <c r="AH378" s="240">
        <f t="shared" si="236"/>
        <v>0</v>
      </c>
      <c r="AI378" s="232">
        <f t="shared" si="237"/>
        <v>0</v>
      </c>
      <c r="AJ378" s="283">
        <f t="shared" si="249"/>
        <v>0</v>
      </c>
      <c r="AK378" s="269">
        <f t="shared" si="238"/>
        <v>0</v>
      </c>
      <c r="AL378" s="269">
        <f t="shared" si="239"/>
        <v>0</v>
      </c>
      <c r="AM378" s="269">
        <f t="shared" si="240"/>
        <v>0</v>
      </c>
      <c r="AN378" s="269">
        <f t="shared" si="241"/>
        <v>0</v>
      </c>
      <c r="AO378" s="269">
        <f t="shared" si="242"/>
        <v>0</v>
      </c>
      <c r="AP378" s="269">
        <f t="shared" si="243"/>
        <v>0</v>
      </c>
      <c r="AQ378" s="269">
        <f t="shared" si="244"/>
        <v>0</v>
      </c>
      <c r="AR378" s="285">
        <f t="shared" si="250"/>
        <v>0</v>
      </c>
      <c r="AS378" s="273">
        <f t="shared" si="245"/>
        <v>0</v>
      </c>
    </row>
    <row r="379" spans="2:45">
      <c r="B379" s="22"/>
      <c r="C379" s="100"/>
      <c r="D379" s="309"/>
      <c r="E379" s="242">
        <f t="shared" si="251"/>
        <v>0</v>
      </c>
      <c r="F379" s="222">
        <f t="shared" si="211"/>
        <v>0</v>
      </c>
      <c r="G379" s="222">
        <f t="shared" si="212"/>
        <v>0</v>
      </c>
      <c r="H379" s="222">
        <f t="shared" si="213"/>
        <v>0</v>
      </c>
      <c r="I379" s="222">
        <f t="shared" si="214"/>
        <v>0</v>
      </c>
      <c r="J379" s="222">
        <f t="shared" si="215"/>
        <v>0</v>
      </c>
      <c r="K379" s="222">
        <f t="shared" si="216"/>
        <v>0</v>
      </c>
      <c r="L379" s="257">
        <f t="shared" si="246"/>
        <v>0</v>
      </c>
      <c r="M379" s="212">
        <f t="shared" si="217"/>
        <v>0</v>
      </c>
      <c r="N379" s="213">
        <f t="shared" si="218"/>
        <v>0</v>
      </c>
      <c r="O379" s="213">
        <f t="shared" si="219"/>
        <v>0</v>
      </c>
      <c r="P379" s="213">
        <f t="shared" si="220"/>
        <v>0</v>
      </c>
      <c r="Q379" s="213">
        <f t="shared" si="221"/>
        <v>0</v>
      </c>
      <c r="R379" s="213">
        <f t="shared" si="222"/>
        <v>0</v>
      </c>
      <c r="S379" s="213">
        <f t="shared" si="223"/>
        <v>0</v>
      </c>
      <c r="T379" s="260">
        <f t="shared" si="247"/>
        <v>0</v>
      </c>
      <c r="U379" s="191">
        <f t="shared" si="224"/>
        <v>0</v>
      </c>
      <c r="V379" s="191">
        <f t="shared" si="225"/>
        <v>0</v>
      </c>
      <c r="W379" s="191">
        <f t="shared" si="226"/>
        <v>0</v>
      </c>
      <c r="X379" s="191">
        <f t="shared" si="227"/>
        <v>0</v>
      </c>
      <c r="Y379" s="191">
        <f t="shared" si="228"/>
        <v>0</v>
      </c>
      <c r="Z379" s="192">
        <f t="shared" si="229"/>
        <v>0</v>
      </c>
      <c r="AA379" s="191">
        <f t="shared" si="230"/>
        <v>0</v>
      </c>
      <c r="AB379" s="280">
        <f t="shared" si="248"/>
        <v>0</v>
      </c>
      <c r="AC379" s="240">
        <f t="shared" si="231"/>
        <v>0</v>
      </c>
      <c r="AD379" s="240">
        <f t="shared" si="232"/>
        <v>0</v>
      </c>
      <c r="AE379" s="240">
        <f t="shared" si="233"/>
        <v>0</v>
      </c>
      <c r="AF379" s="240">
        <f t="shared" si="234"/>
        <v>0</v>
      </c>
      <c r="AG379" s="240">
        <f t="shared" si="235"/>
        <v>0</v>
      </c>
      <c r="AH379" s="240">
        <f t="shared" si="236"/>
        <v>0</v>
      </c>
      <c r="AI379" s="232">
        <f t="shared" si="237"/>
        <v>0</v>
      </c>
      <c r="AJ379" s="283">
        <f t="shared" si="249"/>
        <v>0</v>
      </c>
      <c r="AK379" s="269">
        <f t="shared" si="238"/>
        <v>0</v>
      </c>
      <c r="AL379" s="269">
        <f t="shared" si="239"/>
        <v>0</v>
      </c>
      <c r="AM379" s="269">
        <f t="shared" si="240"/>
        <v>0</v>
      </c>
      <c r="AN379" s="269">
        <f t="shared" si="241"/>
        <v>0</v>
      </c>
      <c r="AO379" s="269">
        <f t="shared" si="242"/>
        <v>0</v>
      </c>
      <c r="AP379" s="269">
        <f t="shared" si="243"/>
        <v>0</v>
      </c>
      <c r="AQ379" s="269">
        <f t="shared" si="244"/>
        <v>0</v>
      </c>
      <c r="AR379" s="285">
        <f t="shared" si="250"/>
        <v>0</v>
      </c>
      <c r="AS379" s="273">
        <f t="shared" si="245"/>
        <v>0</v>
      </c>
    </row>
    <row r="380" spans="2:45">
      <c r="B380" s="22"/>
      <c r="C380" s="100"/>
      <c r="D380" s="309"/>
      <c r="E380" s="242">
        <f t="shared" si="251"/>
        <v>0</v>
      </c>
      <c r="F380" s="222">
        <f t="shared" si="211"/>
        <v>0</v>
      </c>
      <c r="G380" s="222">
        <f t="shared" si="212"/>
        <v>0</v>
      </c>
      <c r="H380" s="222">
        <f t="shared" si="213"/>
        <v>0</v>
      </c>
      <c r="I380" s="222">
        <f t="shared" si="214"/>
        <v>0</v>
      </c>
      <c r="J380" s="222">
        <f t="shared" si="215"/>
        <v>0</v>
      </c>
      <c r="K380" s="222">
        <f t="shared" si="216"/>
        <v>0</v>
      </c>
      <c r="L380" s="257">
        <f t="shared" si="246"/>
        <v>0</v>
      </c>
      <c r="M380" s="212">
        <f t="shared" si="217"/>
        <v>0</v>
      </c>
      <c r="N380" s="213">
        <f t="shared" si="218"/>
        <v>0</v>
      </c>
      <c r="O380" s="213">
        <f t="shared" si="219"/>
        <v>0</v>
      </c>
      <c r="P380" s="213">
        <f t="shared" si="220"/>
        <v>0</v>
      </c>
      <c r="Q380" s="213">
        <f t="shared" si="221"/>
        <v>0</v>
      </c>
      <c r="R380" s="213">
        <f t="shared" si="222"/>
        <v>0</v>
      </c>
      <c r="S380" s="213">
        <f t="shared" si="223"/>
        <v>0</v>
      </c>
      <c r="T380" s="260">
        <f t="shared" si="247"/>
        <v>0</v>
      </c>
      <c r="U380" s="191">
        <f t="shared" si="224"/>
        <v>0</v>
      </c>
      <c r="V380" s="191">
        <f t="shared" si="225"/>
        <v>0</v>
      </c>
      <c r="W380" s="191">
        <f t="shared" si="226"/>
        <v>0</v>
      </c>
      <c r="X380" s="191">
        <f t="shared" si="227"/>
        <v>0</v>
      </c>
      <c r="Y380" s="191">
        <f t="shared" si="228"/>
        <v>0</v>
      </c>
      <c r="Z380" s="192">
        <f t="shared" si="229"/>
        <v>0</v>
      </c>
      <c r="AA380" s="191">
        <f t="shared" si="230"/>
        <v>0</v>
      </c>
      <c r="AB380" s="280">
        <f t="shared" si="248"/>
        <v>0</v>
      </c>
      <c r="AC380" s="240">
        <f t="shared" si="231"/>
        <v>0</v>
      </c>
      <c r="AD380" s="240">
        <f t="shared" si="232"/>
        <v>0</v>
      </c>
      <c r="AE380" s="240">
        <f t="shared" si="233"/>
        <v>0</v>
      </c>
      <c r="AF380" s="240">
        <f t="shared" si="234"/>
        <v>0</v>
      </c>
      <c r="AG380" s="240">
        <f t="shared" si="235"/>
        <v>0</v>
      </c>
      <c r="AH380" s="240">
        <f t="shared" si="236"/>
        <v>0</v>
      </c>
      <c r="AI380" s="232">
        <f t="shared" si="237"/>
        <v>0</v>
      </c>
      <c r="AJ380" s="283">
        <f t="shared" si="249"/>
        <v>0</v>
      </c>
      <c r="AK380" s="269">
        <f t="shared" si="238"/>
        <v>0</v>
      </c>
      <c r="AL380" s="269">
        <f t="shared" si="239"/>
        <v>0</v>
      </c>
      <c r="AM380" s="269">
        <f t="shared" si="240"/>
        <v>0</v>
      </c>
      <c r="AN380" s="269">
        <f t="shared" si="241"/>
        <v>0</v>
      </c>
      <c r="AO380" s="269">
        <f t="shared" si="242"/>
        <v>0</v>
      </c>
      <c r="AP380" s="269">
        <f t="shared" si="243"/>
        <v>0</v>
      </c>
      <c r="AQ380" s="269">
        <f t="shared" si="244"/>
        <v>0</v>
      </c>
      <c r="AR380" s="285">
        <f t="shared" si="250"/>
        <v>0</v>
      </c>
      <c r="AS380" s="273">
        <f t="shared" si="245"/>
        <v>0</v>
      </c>
    </row>
    <row r="381" spans="2:45">
      <c r="B381" s="22"/>
      <c r="C381" s="100"/>
      <c r="D381" s="309"/>
      <c r="E381" s="242">
        <f t="shared" si="251"/>
        <v>0</v>
      </c>
      <c r="F381" s="222">
        <f t="shared" si="211"/>
        <v>0</v>
      </c>
      <c r="G381" s="222">
        <f t="shared" si="212"/>
        <v>0</v>
      </c>
      <c r="H381" s="222">
        <f t="shared" si="213"/>
        <v>0</v>
      </c>
      <c r="I381" s="222">
        <f t="shared" si="214"/>
        <v>0</v>
      </c>
      <c r="J381" s="222">
        <f t="shared" si="215"/>
        <v>0</v>
      </c>
      <c r="K381" s="222">
        <f t="shared" si="216"/>
        <v>0</v>
      </c>
      <c r="L381" s="257">
        <f t="shared" si="246"/>
        <v>0</v>
      </c>
      <c r="M381" s="212">
        <f t="shared" si="217"/>
        <v>0</v>
      </c>
      <c r="N381" s="213">
        <f t="shared" si="218"/>
        <v>0</v>
      </c>
      <c r="O381" s="213">
        <f t="shared" si="219"/>
        <v>0</v>
      </c>
      <c r="P381" s="213">
        <f t="shared" si="220"/>
        <v>0</v>
      </c>
      <c r="Q381" s="213">
        <f t="shared" si="221"/>
        <v>0</v>
      </c>
      <c r="R381" s="213">
        <f t="shared" si="222"/>
        <v>0</v>
      </c>
      <c r="S381" s="213">
        <f t="shared" si="223"/>
        <v>0</v>
      </c>
      <c r="T381" s="260">
        <f t="shared" si="247"/>
        <v>0</v>
      </c>
      <c r="U381" s="191">
        <f t="shared" si="224"/>
        <v>0</v>
      </c>
      <c r="V381" s="191">
        <f t="shared" si="225"/>
        <v>0</v>
      </c>
      <c r="W381" s="191">
        <f t="shared" si="226"/>
        <v>0</v>
      </c>
      <c r="X381" s="191">
        <f t="shared" si="227"/>
        <v>0</v>
      </c>
      <c r="Y381" s="191">
        <f t="shared" si="228"/>
        <v>0</v>
      </c>
      <c r="Z381" s="192">
        <f t="shared" si="229"/>
        <v>0</v>
      </c>
      <c r="AA381" s="191">
        <f t="shared" si="230"/>
        <v>0</v>
      </c>
      <c r="AB381" s="280">
        <f t="shared" si="248"/>
        <v>0</v>
      </c>
      <c r="AC381" s="240">
        <f t="shared" si="231"/>
        <v>0</v>
      </c>
      <c r="AD381" s="240">
        <f t="shared" si="232"/>
        <v>0</v>
      </c>
      <c r="AE381" s="240">
        <f t="shared" si="233"/>
        <v>0</v>
      </c>
      <c r="AF381" s="240">
        <f t="shared" si="234"/>
        <v>0</v>
      </c>
      <c r="AG381" s="240">
        <f t="shared" si="235"/>
        <v>0</v>
      </c>
      <c r="AH381" s="240">
        <f t="shared" si="236"/>
        <v>0</v>
      </c>
      <c r="AI381" s="232">
        <f t="shared" si="237"/>
        <v>0</v>
      </c>
      <c r="AJ381" s="283">
        <f t="shared" si="249"/>
        <v>0</v>
      </c>
      <c r="AK381" s="269">
        <f t="shared" si="238"/>
        <v>0</v>
      </c>
      <c r="AL381" s="269">
        <f t="shared" si="239"/>
        <v>0</v>
      </c>
      <c r="AM381" s="269">
        <f t="shared" si="240"/>
        <v>0</v>
      </c>
      <c r="AN381" s="269">
        <f t="shared" si="241"/>
        <v>0</v>
      </c>
      <c r="AO381" s="269">
        <f t="shared" si="242"/>
        <v>0</v>
      </c>
      <c r="AP381" s="269">
        <f t="shared" si="243"/>
        <v>0</v>
      </c>
      <c r="AQ381" s="269">
        <f t="shared" si="244"/>
        <v>0</v>
      </c>
      <c r="AR381" s="285">
        <f t="shared" si="250"/>
        <v>0</v>
      </c>
      <c r="AS381" s="273">
        <f t="shared" si="245"/>
        <v>0</v>
      </c>
    </row>
    <row r="382" spans="2:45">
      <c r="B382" s="22"/>
      <c r="C382" s="100"/>
      <c r="D382" s="309"/>
      <c r="E382" s="242">
        <f t="shared" si="251"/>
        <v>0</v>
      </c>
      <c r="F382" s="222">
        <f t="shared" si="211"/>
        <v>0</v>
      </c>
      <c r="G382" s="222">
        <f t="shared" si="212"/>
        <v>0</v>
      </c>
      <c r="H382" s="222">
        <f t="shared" si="213"/>
        <v>0</v>
      </c>
      <c r="I382" s="222">
        <f t="shared" si="214"/>
        <v>0</v>
      </c>
      <c r="J382" s="222">
        <f t="shared" si="215"/>
        <v>0</v>
      </c>
      <c r="K382" s="222">
        <f t="shared" si="216"/>
        <v>0</v>
      </c>
      <c r="L382" s="257">
        <f t="shared" si="246"/>
        <v>0</v>
      </c>
      <c r="M382" s="212">
        <f t="shared" si="217"/>
        <v>0</v>
      </c>
      <c r="N382" s="213">
        <f t="shared" si="218"/>
        <v>0</v>
      </c>
      <c r="O382" s="213">
        <f t="shared" si="219"/>
        <v>0</v>
      </c>
      <c r="P382" s="213">
        <f t="shared" si="220"/>
        <v>0</v>
      </c>
      <c r="Q382" s="213">
        <f t="shared" si="221"/>
        <v>0</v>
      </c>
      <c r="R382" s="213">
        <f t="shared" si="222"/>
        <v>0</v>
      </c>
      <c r="S382" s="213">
        <f t="shared" si="223"/>
        <v>0</v>
      </c>
      <c r="T382" s="260">
        <f t="shared" si="247"/>
        <v>0</v>
      </c>
      <c r="U382" s="191">
        <f t="shared" si="224"/>
        <v>0</v>
      </c>
      <c r="V382" s="191">
        <f t="shared" si="225"/>
        <v>0</v>
      </c>
      <c r="W382" s="191">
        <f t="shared" si="226"/>
        <v>0</v>
      </c>
      <c r="X382" s="191">
        <f t="shared" si="227"/>
        <v>0</v>
      </c>
      <c r="Y382" s="191">
        <f t="shared" si="228"/>
        <v>0</v>
      </c>
      <c r="Z382" s="192">
        <f t="shared" si="229"/>
        <v>0</v>
      </c>
      <c r="AA382" s="191">
        <f t="shared" si="230"/>
        <v>0</v>
      </c>
      <c r="AB382" s="280">
        <f t="shared" si="248"/>
        <v>0</v>
      </c>
      <c r="AC382" s="240">
        <f t="shared" si="231"/>
        <v>0</v>
      </c>
      <c r="AD382" s="240">
        <f t="shared" si="232"/>
        <v>0</v>
      </c>
      <c r="AE382" s="240">
        <f t="shared" si="233"/>
        <v>0</v>
      </c>
      <c r="AF382" s="240">
        <f t="shared" si="234"/>
        <v>0</v>
      </c>
      <c r="AG382" s="240">
        <f t="shared" si="235"/>
        <v>0</v>
      </c>
      <c r="AH382" s="240">
        <f t="shared" si="236"/>
        <v>0</v>
      </c>
      <c r="AI382" s="232">
        <f t="shared" si="237"/>
        <v>0</v>
      </c>
      <c r="AJ382" s="283">
        <f t="shared" si="249"/>
        <v>0</v>
      </c>
      <c r="AK382" s="269">
        <f t="shared" si="238"/>
        <v>0</v>
      </c>
      <c r="AL382" s="269">
        <f t="shared" si="239"/>
        <v>0</v>
      </c>
      <c r="AM382" s="269">
        <f t="shared" si="240"/>
        <v>0</v>
      </c>
      <c r="AN382" s="269">
        <f t="shared" si="241"/>
        <v>0</v>
      </c>
      <c r="AO382" s="269">
        <f t="shared" si="242"/>
        <v>0</v>
      </c>
      <c r="AP382" s="269">
        <f t="shared" si="243"/>
        <v>0</v>
      </c>
      <c r="AQ382" s="269">
        <f t="shared" si="244"/>
        <v>0</v>
      </c>
      <c r="AR382" s="285">
        <f t="shared" si="250"/>
        <v>0</v>
      </c>
      <c r="AS382" s="273">
        <f t="shared" si="245"/>
        <v>0</v>
      </c>
    </row>
    <row r="383" spans="2:45">
      <c r="B383" s="22"/>
      <c r="C383" s="100"/>
      <c r="D383" s="309"/>
      <c r="E383" s="242">
        <f t="shared" si="251"/>
        <v>0</v>
      </c>
      <c r="F383" s="222">
        <f t="shared" si="211"/>
        <v>0</v>
      </c>
      <c r="G383" s="222">
        <f t="shared" si="212"/>
        <v>0</v>
      </c>
      <c r="H383" s="222">
        <f t="shared" si="213"/>
        <v>0</v>
      </c>
      <c r="I383" s="222">
        <f t="shared" si="214"/>
        <v>0</v>
      </c>
      <c r="J383" s="222">
        <f t="shared" si="215"/>
        <v>0</v>
      </c>
      <c r="K383" s="222">
        <f t="shared" si="216"/>
        <v>0</v>
      </c>
      <c r="L383" s="257">
        <f t="shared" si="246"/>
        <v>0</v>
      </c>
      <c r="M383" s="212">
        <f t="shared" si="217"/>
        <v>0</v>
      </c>
      <c r="N383" s="213">
        <f t="shared" si="218"/>
        <v>0</v>
      </c>
      <c r="O383" s="213">
        <f t="shared" si="219"/>
        <v>0</v>
      </c>
      <c r="P383" s="213">
        <f t="shared" si="220"/>
        <v>0</v>
      </c>
      <c r="Q383" s="213">
        <f t="shared" si="221"/>
        <v>0</v>
      </c>
      <c r="R383" s="213">
        <f t="shared" si="222"/>
        <v>0</v>
      </c>
      <c r="S383" s="213">
        <f t="shared" si="223"/>
        <v>0</v>
      </c>
      <c r="T383" s="260">
        <f t="shared" si="247"/>
        <v>0</v>
      </c>
      <c r="U383" s="191">
        <f t="shared" si="224"/>
        <v>0</v>
      </c>
      <c r="V383" s="191">
        <f t="shared" si="225"/>
        <v>0</v>
      </c>
      <c r="W383" s="191">
        <f t="shared" si="226"/>
        <v>0</v>
      </c>
      <c r="X383" s="191">
        <f t="shared" si="227"/>
        <v>0</v>
      </c>
      <c r="Y383" s="191">
        <f t="shared" si="228"/>
        <v>0</v>
      </c>
      <c r="Z383" s="192">
        <f t="shared" si="229"/>
        <v>0</v>
      </c>
      <c r="AA383" s="191">
        <f t="shared" si="230"/>
        <v>0</v>
      </c>
      <c r="AB383" s="280">
        <f t="shared" si="248"/>
        <v>0</v>
      </c>
      <c r="AC383" s="240">
        <f t="shared" si="231"/>
        <v>0</v>
      </c>
      <c r="AD383" s="240">
        <f t="shared" si="232"/>
        <v>0</v>
      </c>
      <c r="AE383" s="240">
        <f t="shared" si="233"/>
        <v>0</v>
      </c>
      <c r="AF383" s="240">
        <f t="shared" si="234"/>
        <v>0</v>
      </c>
      <c r="AG383" s="240">
        <f t="shared" si="235"/>
        <v>0</v>
      </c>
      <c r="AH383" s="240">
        <f t="shared" si="236"/>
        <v>0</v>
      </c>
      <c r="AI383" s="232">
        <f t="shared" si="237"/>
        <v>0</v>
      </c>
      <c r="AJ383" s="283">
        <f t="shared" si="249"/>
        <v>0</v>
      </c>
      <c r="AK383" s="269">
        <f t="shared" si="238"/>
        <v>0</v>
      </c>
      <c r="AL383" s="269">
        <f t="shared" si="239"/>
        <v>0</v>
      </c>
      <c r="AM383" s="269">
        <f t="shared" si="240"/>
        <v>0</v>
      </c>
      <c r="AN383" s="269">
        <f t="shared" si="241"/>
        <v>0</v>
      </c>
      <c r="AO383" s="269">
        <f t="shared" si="242"/>
        <v>0</v>
      </c>
      <c r="AP383" s="269">
        <f t="shared" si="243"/>
        <v>0</v>
      </c>
      <c r="AQ383" s="269">
        <f t="shared" si="244"/>
        <v>0</v>
      </c>
      <c r="AR383" s="285">
        <f t="shared" si="250"/>
        <v>0</v>
      </c>
      <c r="AS383" s="273">
        <f t="shared" si="245"/>
        <v>0</v>
      </c>
    </row>
    <row r="384" spans="2:45">
      <c r="B384" s="22"/>
      <c r="C384" s="100"/>
      <c r="D384" s="309"/>
      <c r="E384" s="242">
        <f t="shared" si="251"/>
        <v>0</v>
      </c>
      <c r="F384" s="222">
        <f t="shared" si="211"/>
        <v>0</v>
      </c>
      <c r="G384" s="222">
        <f t="shared" si="212"/>
        <v>0</v>
      </c>
      <c r="H384" s="222">
        <f t="shared" si="213"/>
        <v>0</v>
      </c>
      <c r="I384" s="222">
        <f t="shared" si="214"/>
        <v>0</v>
      </c>
      <c r="J384" s="222">
        <f t="shared" si="215"/>
        <v>0</v>
      </c>
      <c r="K384" s="222">
        <f t="shared" si="216"/>
        <v>0</v>
      </c>
      <c r="L384" s="257">
        <f t="shared" si="246"/>
        <v>0</v>
      </c>
      <c r="M384" s="212">
        <f t="shared" si="217"/>
        <v>0</v>
      </c>
      <c r="N384" s="213">
        <f t="shared" si="218"/>
        <v>0</v>
      </c>
      <c r="O384" s="213">
        <f t="shared" si="219"/>
        <v>0</v>
      </c>
      <c r="P384" s="213">
        <f t="shared" si="220"/>
        <v>0</v>
      </c>
      <c r="Q384" s="213">
        <f t="shared" si="221"/>
        <v>0</v>
      </c>
      <c r="R384" s="213">
        <f t="shared" si="222"/>
        <v>0</v>
      </c>
      <c r="S384" s="213">
        <f t="shared" si="223"/>
        <v>0</v>
      </c>
      <c r="T384" s="260">
        <f t="shared" si="247"/>
        <v>0</v>
      </c>
      <c r="U384" s="191">
        <f t="shared" si="224"/>
        <v>0</v>
      </c>
      <c r="V384" s="191">
        <f t="shared" si="225"/>
        <v>0</v>
      </c>
      <c r="W384" s="191">
        <f t="shared" si="226"/>
        <v>0</v>
      </c>
      <c r="X384" s="191">
        <f t="shared" si="227"/>
        <v>0</v>
      </c>
      <c r="Y384" s="191">
        <f t="shared" si="228"/>
        <v>0</v>
      </c>
      <c r="Z384" s="192">
        <f t="shared" si="229"/>
        <v>0</v>
      </c>
      <c r="AA384" s="191">
        <f t="shared" si="230"/>
        <v>0</v>
      </c>
      <c r="AB384" s="280">
        <f t="shared" si="248"/>
        <v>0</v>
      </c>
      <c r="AC384" s="240">
        <f t="shared" si="231"/>
        <v>0</v>
      </c>
      <c r="AD384" s="240">
        <f t="shared" si="232"/>
        <v>0</v>
      </c>
      <c r="AE384" s="240">
        <f t="shared" si="233"/>
        <v>0</v>
      </c>
      <c r="AF384" s="240">
        <f t="shared" si="234"/>
        <v>0</v>
      </c>
      <c r="AG384" s="240">
        <f t="shared" si="235"/>
        <v>0</v>
      </c>
      <c r="AH384" s="240">
        <f t="shared" si="236"/>
        <v>0</v>
      </c>
      <c r="AI384" s="232">
        <f t="shared" si="237"/>
        <v>0</v>
      </c>
      <c r="AJ384" s="283">
        <f t="shared" si="249"/>
        <v>0</v>
      </c>
      <c r="AK384" s="269">
        <f t="shared" si="238"/>
        <v>0</v>
      </c>
      <c r="AL384" s="269">
        <f t="shared" si="239"/>
        <v>0</v>
      </c>
      <c r="AM384" s="269">
        <f t="shared" si="240"/>
        <v>0</v>
      </c>
      <c r="AN384" s="269">
        <f t="shared" si="241"/>
        <v>0</v>
      </c>
      <c r="AO384" s="269">
        <f t="shared" si="242"/>
        <v>0</v>
      </c>
      <c r="AP384" s="269">
        <f t="shared" si="243"/>
        <v>0</v>
      </c>
      <c r="AQ384" s="269">
        <f t="shared" si="244"/>
        <v>0</v>
      </c>
      <c r="AR384" s="285">
        <f t="shared" si="250"/>
        <v>0</v>
      </c>
      <c r="AS384" s="273">
        <f t="shared" si="245"/>
        <v>0</v>
      </c>
    </row>
    <row r="385" spans="2:45">
      <c r="B385" s="22"/>
      <c r="C385" s="100"/>
      <c r="D385" s="309"/>
      <c r="E385" s="242">
        <f t="shared" si="251"/>
        <v>0</v>
      </c>
      <c r="F385" s="222">
        <f t="shared" si="211"/>
        <v>0</v>
      </c>
      <c r="G385" s="222">
        <f t="shared" si="212"/>
        <v>0</v>
      </c>
      <c r="H385" s="222">
        <f t="shared" si="213"/>
        <v>0</v>
      </c>
      <c r="I385" s="222">
        <f t="shared" si="214"/>
        <v>0</v>
      </c>
      <c r="J385" s="222">
        <f t="shared" si="215"/>
        <v>0</v>
      </c>
      <c r="K385" s="222">
        <f t="shared" si="216"/>
        <v>0</v>
      </c>
      <c r="L385" s="257">
        <f t="shared" si="246"/>
        <v>0</v>
      </c>
      <c r="M385" s="212">
        <f t="shared" si="217"/>
        <v>0</v>
      </c>
      <c r="N385" s="213">
        <f t="shared" si="218"/>
        <v>0</v>
      </c>
      <c r="O385" s="213">
        <f t="shared" si="219"/>
        <v>0</v>
      </c>
      <c r="P385" s="213">
        <f t="shared" si="220"/>
        <v>0</v>
      </c>
      <c r="Q385" s="213">
        <f t="shared" si="221"/>
        <v>0</v>
      </c>
      <c r="R385" s="213">
        <f t="shared" si="222"/>
        <v>0</v>
      </c>
      <c r="S385" s="213">
        <f t="shared" si="223"/>
        <v>0</v>
      </c>
      <c r="T385" s="260">
        <f t="shared" si="247"/>
        <v>0</v>
      </c>
      <c r="U385" s="191">
        <f t="shared" si="224"/>
        <v>0</v>
      </c>
      <c r="V385" s="191">
        <f t="shared" si="225"/>
        <v>0</v>
      </c>
      <c r="W385" s="191">
        <f t="shared" si="226"/>
        <v>0</v>
      </c>
      <c r="X385" s="191">
        <f t="shared" si="227"/>
        <v>0</v>
      </c>
      <c r="Y385" s="191">
        <f t="shared" si="228"/>
        <v>0</v>
      </c>
      <c r="Z385" s="192">
        <f t="shared" si="229"/>
        <v>0</v>
      </c>
      <c r="AA385" s="191">
        <f t="shared" si="230"/>
        <v>0</v>
      </c>
      <c r="AB385" s="280">
        <f t="shared" si="248"/>
        <v>0</v>
      </c>
      <c r="AC385" s="240">
        <f t="shared" si="231"/>
        <v>0</v>
      </c>
      <c r="AD385" s="240">
        <f t="shared" si="232"/>
        <v>0</v>
      </c>
      <c r="AE385" s="240">
        <f t="shared" si="233"/>
        <v>0</v>
      </c>
      <c r="AF385" s="240">
        <f t="shared" si="234"/>
        <v>0</v>
      </c>
      <c r="AG385" s="240">
        <f t="shared" si="235"/>
        <v>0</v>
      </c>
      <c r="AH385" s="240">
        <f t="shared" si="236"/>
        <v>0</v>
      </c>
      <c r="AI385" s="232">
        <f t="shared" si="237"/>
        <v>0</v>
      </c>
      <c r="AJ385" s="283">
        <f t="shared" si="249"/>
        <v>0</v>
      </c>
      <c r="AK385" s="269">
        <f t="shared" si="238"/>
        <v>0</v>
      </c>
      <c r="AL385" s="269">
        <f t="shared" si="239"/>
        <v>0</v>
      </c>
      <c r="AM385" s="269">
        <f t="shared" si="240"/>
        <v>0</v>
      </c>
      <c r="AN385" s="269">
        <f t="shared" si="241"/>
        <v>0</v>
      </c>
      <c r="AO385" s="269">
        <f t="shared" si="242"/>
        <v>0</v>
      </c>
      <c r="AP385" s="269">
        <f t="shared" si="243"/>
        <v>0</v>
      </c>
      <c r="AQ385" s="269">
        <f t="shared" si="244"/>
        <v>0</v>
      </c>
      <c r="AR385" s="285">
        <f t="shared" si="250"/>
        <v>0</v>
      </c>
      <c r="AS385" s="273">
        <f t="shared" si="245"/>
        <v>0</v>
      </c>
    </row>
    <row r="386" spans="2:45">
      <c r="B386" s="22"/>
      <c r="C386" s="100"/>
      <c r="D386" s="309"/>
      <c r="E386" s="242">
        <f t="shared" si="251"/>
        <v>0</v>
      </c>
      <c r="F386" s="222">
        <f t="shared" si="211"/>
        <v>0</v>
      </c>
      <c r="G386" s="222">
        <f t="shared" si="212"/>
        <v>0</v>
      </c>
      <c r="H386" s="222">
        <f t="shared" si="213"/>
        <v>0</v>
      </c>
      <c r="I386" s="222">
        <f t="shared" si="214"/>
        <v>0</v>
      </c>
      <c r="J386" s="222">
        <f t="shared" si="215"/>
        <v>0</v>
      </c>
      <c r="K386" s="222">
        <f t="shared" si="216"/>
        <v>0</v>
      </c>
      <c r="L386" s="257">
        <f t="shared" si="246"/>
        <v>0</v>
      </c>
      <c r="M386" s="212">
        <f t="shared" si="217"/>
        <v>0</v>
      </c>
      <c r="N386" s="213">
        <f t="shared" si="218"/>
        <v>0</v>
      </c>
      <c r="O386" s="213">
        <f t="shared" si="219"/>
        <v>0</v>
      </c>
      <c r="P386" s="213">
        <f t="shared" si="220"/>
        <v>0</v>
      </c>
      <c r="Q386" s="213">
        <f t="shared" si="221"/>
        <v>0</v>
      </c>
      <c r="R386" s="213">
        <f t="shared" si="222"/>
        <v>0</v>
      </c>
      <c r="S386" s="213">
        <f t="shared" si="223"/>
        <v>0</v>
      </c>
      <c r="T386" s="260">
        <f t="shared" si="247"/>
        <v>0</v>
      </c>
      <c r="U386" s="191">
        <f t="shared" si="224"/>
        <v>0</v>
      </c>
      <c r="V386" s="191">
        <f t="shared" si="225"/>
        <v>0</v>
      </c>
      <c r="W386" s="191">
        <f t="shared" si="226"/>
        <v>0</v>
      </c>
      <c r="X386" s="191">
        <f t="shared" si="227"/>
        <v>0</v>
      </c>
      <c r="Y386" s="191">
        <f t="shared" si="228"/>
        <v>0</v>
      </c>
      <c r="Z386" s="192">
        <f t="shared" si="229"/>
        <v>0</v>
      </c>
      <c r="AA386" s="191">
        <f t="shared" si="230"/>
        <v>0</v>
      </c>
      <c r="AB386" s="280">
        <f t="shared" si="248"/>
        <v>0</v>
      </c>
      <c r="AC386" s="240">
        <f t="shared" si="231"/>
        <v>0</v>
      </c>
      <c r="AD386" s="240">
        <f t="shared" si="232"/>
        <v>0</v>
      </c>
      <c r="AE386" s="240">
        <f t="shared" si="233"/>
        <v>0</v>
      </c>
      <c r="AF386" s="240">
        <f t="shared" si="234"/>
        <v>0</v>
      </c>
      <c r="AG386" s="240">
        <f t="shared" si="235"/>
        <v>0</v>
      </c>
      <c r="AH386" s="240">
        <f t="shared" si="236"/>
        <v>0</v>
      </c>
      <c r="AI386" s="232">
        <f t="shared" si="237"/>
        <v>0</v>
      </c>
      <c r="AJ386" s="283">
        <f t="shared" si="249"/>
        <v>0</v>
      </c>
      <c r="AK386" s="269">
        <f t="shared" si="238"/>
        <v>0</v>
      </c>
      <c r="AL386" s="269">
        <f t="shared" si="239"/>
        <v>0</v>
      </c>
      <c r="AM386" s="269">
        <f t="shared" si="240"/>
        <v>0</v>
      </c>
      <c r="AN386" s="269">
        <f t="shared" si="241"/>
        <v>0</v>
      </c>
      <c r="AO386" s="269">
        <f t="shared" si="242"/>
        <v>0</v>
      </c>
      <c r="AP386" s="269">
        <f t="shared" si="243"/>
        <v>0</v>
      </c>
      <c r="AQ386" s="269">
        <f t="shared" si="244"/>
        <v>0</v>
      </c>
      <c r="AR386" s="285">
        <f t="shared" si="250"/>
        <v>0</v>
      </c>
      <c r="AS386" s="273">
        <f t="shared" si="245"/>
        <v>0</v>
      </c>
    </row>
    <row r="387" spans="2:45">
      <c r="B387" s="22"/>
      <c r="C387" s="100"/>
      <c r="D387" s="309"/>
      <c r="E387" s="242">
        <f t="shared" si="251"/>
        <v>0</v>
      </c>
      <c r="F387" s="222">
        <f t="shared" si="211"/>
        <v>0</v>
      </c>
      <c r="G387" s="222">
        <f t="shared" si="212"/>
        <v>0</v>
      </c>
      <c r="H387" s="222">
        <f t="shared" si="213"/>
        <v>0</v>
      </c>
      <c r="I387" s="222">
        <f t="shared" si="214"/>
        <v>0</v>
      </c>
      <c r="J387" s="222">
        <f t="shared" si="215"/>
        <v>0</v>
      </c>
      <c r="K387" s="222">
        <f t="shared" si="216"/>
        <v>0</v>
      </c>
      <c r="L387" s="257">
        <f t="shared" si="246"/>
        <v>0</v>
      </c>
      <c r="M387" s="212">
        <f t="shared" si="217"/>
        <v>0</v>
      </c>
      <c r="N387" s="213">
        <f t="shared" si="218"/>
        <v>0</v>
      </c>
      <c r="O387" s="213">
        <f t="shared" si="219"/>
        <v>0</v>
      </c>
      <c r="P387" s="213">
        <f t="shared" si="220"/>
        <v>0</v>
      </c>
      <c r="Q387" s="213">
        <f t="shared" si="221"/>
        <v>0</v>
      </c>
      <c r="R387" s="213">
        <f t="shared" si="222"/>
        <v>0</v>
      </c>
      <c r="S387" s="213">
        <f t="shared" si="223"/>
        <v>0</v>
      </c>
      <c r="T387" s="260">
        <f t="shared" si="247"/>
        <v>0</v>
      </c>
      <c r="U387" s="191">
        <f t="shared" si="224"/>
        <v>0</v>
      </c>
      <c r="V387" s="191">
        <f t="shared" si="225"/>
        <v>0</v>
      </c>
      <c r="W387" s="191">
        <f t="shared" si="226"/>
        <v>0</v>
      </c>
      <c r="X387" s="191">
        <f t="shared" si="227"/>
        <v>0</v>
      </c>
      <c r="Y387" s="191">
        <f t="shared" si="228"/>
        <v>0</v>
      </c>
      <c r="Z387" s="192">
        <f t="shared" si="229"/>
        <v>0</v>
      </c>
      <c r="AA387" s="191">
        <f t="shared" si="230"/>
        <v>0</v>
      </c>
      <c r="AB387" s="280">
        <f t="shared" si="248"/>
        <v>0</v>
      </c>
      <c r="AC387" s="240">
        <f t="shared" si="231"/>
        <v>0</v>
      </c>
      <c r="AD387" s="240">
        <f t="shared" si="232"/>
        <v>0</v>
      </c>
      <c r="AE387" s="240">
        <f t="shared" si="233"/>
        <v>0</v>
      </c>
      <c r="AF387" s="240">
        <f t="shared" si="234"/>
        <v>0</v>
      </c>
      <c r="AG387" s="240">
        <f t="shared" si="235"/>
        <v>0</v>
      </c>
      <c r="AH387" s="240">
        <f t="shared" si="236"/>
        <v>0</v>
      </c>
      <c r="AI387" s="232">
        <f t="shared" si="237"/>
        <v>0</v>
      </c>
      <c r="AJ387" s="283">
        <f t="shared" si="249"/>
        <v>0</v>
      </c>
      <c r="AK387" s="269">
        <f t="shared" si="238"/>
        <v>0</v>
      </c>
      <c r="AL387" s="269">
        <f t="shared" si="239"/>
        <v>0</v>
      </c>
      <c r="AM387" s="269">
        <f t="shared" si="240"/>
        <v>0</v>
      </c>
      <c r="AN387" s="269">
        <f t="shared" si="241"/>
        <v>0</v>
      </c>
      <c r="AO387" s="269">
        <f t="shared" si="242"/>
        <v>0</v>
      </c>
      <c r="AP387" s="269">
        <f t="shared" si="243"/>
        <v>0</v>
      </c>
      <c r="AQ387" s="269">
        <f t="shared" si="244"/>
        <v>0</v>
      </c>
      <c r="AR387" s="285">
        <f t="shared" si="250"/>
        <v>0</v>
      </c>
      <c r="AS387" s="273">
        <f t="shared" si="245"/>
        <v>0</v>
      </c>
    </row>
    <row r="388" spans="2:45">
      <c r="B388" s="22"/>
      <c r="C388" s="100"/>
      <c r="D388" s="309"/>
      <c r="E388" s="242">
        <f t="shared" si="251"/>
        <v>0</v>
      </c>
      <c r="F388" s="222">
        <f t="shared" si="211"/>
        <v>0</v>
      </c>
      <c r="G388" s="222">
        <f t="shared" si="212"/>
        <v>0</v>
      </c>
      <c r="H388" s="222">
        <f t="shared" si="213"/>
        <v>0</v>
      </c>
      <c r="I388" s="222">
        <f t="shared" si="214"/>
        <v>0</v>
      </c>
      <c r="J388" s="222">
        <f t="shared" si="215"/>
        <v>0</v>
      </c>
      <c r="K388" s="222">
        <f t="shared" si="216"/>
        <v>0</v>
      </c>
      <c r="L388" s="257">
        <f t="shared" si="246"/>
        <v>0</v>
      </c>
      <c r="M388" s="212">
        <f t="shared" si="217"/>
        <v>0</v>
      </c>
      <c r="N388" s="213">
        <f t="shared" si="218"/>
        <v>0</v>
      </c>
      <c r="O388" s="213">
        <f t="shared" si="219"/>
        <v>0</v>
      </c>
      <c r="P388" s="213">
        <f t="shared" si="220"/>
        <v>0</v>
      </c>
      <c r="Q388" s="213">
        <f t="shared" si="221"/>
        <v>0</v>
      </c>
      <c r="R388" s="213">
        <f t="shared" si="222"/>
        <v>0</v>
      </c>
      <c r="S388" s="213">
        <f t="shared" si="223"/>
        <v>0</v>
      </c>
      <c r="T388" s="260">
        <f t="shared" si="247"/>
        <v>0</v>
      </c>
      <c r="U388" s="191">
        <f t="shared" si="224"/>
        <v>0</v>
      </c>
      <c r="V388" s="191">
        <f t="shared" si="225"/>
        <v>0</v>
      </c>
      <c r="W388" s="191">
        <f t="shared" si="226"/>
        <v>0</v>
      </c>
      <c r="X388" s="191">
        <f t="shared" si="227"/>
        <v>0</v>
      </c>
      <c r="Y388" s="191">
        <f t="shared" si="228"/>
        <v>0</v>
      </c>
      <c r="Z388" s="192">
        <f t="shared" si="229"/>
        <v>0</v>
      </c>
      <c r="AA388" s="191">
        <f t="shared" si="230"/>
        <v>0</v>
      </c>
      <c r="AB388" s="280">
        <f t="shared" si="248"/>
        <v>0</v>
      </c>
      <c r="AC388" s="240">
        <f t="shared" si="231"/>
        <v>0</v>
      </c>
      <c r="AD388" s="240">
        <f t="shared" si="232"/>
        <v>0</v>
      </c>
      <c r="AE388" s="240">
        <f t="shared" si="233"/>
        <v>0</v>
      </c>
      <c r="AF388" s="240">
        <f t="shared" si="234"/>
        <v>0</v>
      </c>
      <c r="AG388" s="240">
        <f t="shared" si="235"/>
        <v>0</v>
      </c>
      <c r="AH388" s="240">
        <f t="shared" si="236"/>
        <v>0</v>
      </c>
      <c r="AI388" s="232">
        <f t="shared" si="237"/>
        <v>0</v>
      </c>
      <c r="AJ388" s="283">
        <f t="shared" si="249"/>
        <v>0</v>
      </c>
      <c r="AK388" s="269">
        <f t="shared" si="238"/>
        <v>0</v>
      </c>
      <c r="AL388" s="269">
        <f t="shared" si="239"/>
        <v>0</v>
      </c>
      <c r="AM388" s="269">
        <f t="shared" si="240"/>
        <v>0</v>
      </c>
      <c r="AN388" s="269">
        <f t="shared" si="241"/>
        <v>0</v>
      </c>
      <c r="AO388" s="269">
        <f t="shared" si="242"/>
        <v>0</v>
      </c>
      <c r="AP388" s="269">
        <f t="shared" si="243"/>
        <v>0</v>
      </c>
      <c r="AQ388" s="269">
        <f t="shared" si="244"/>
        <v>0</v>
      </c>
      <c r="AR388" s="285">
        <f t="shared" si="250"/>
        <v>0</v>
      </c>
      <c r="AS388" s="273">
        <f t="shared" si="245"/>
        <v>0</v>
      </c>
    </row>
    <row r="389" spans="2:45">
      <c r="B389" s="22"/>
      <c r="C389" s="100"/>
      <c r="D389" s="309"/>
      <c r="E389" s="242">
        <f t="shared" si="251"/>
        <v>0</v>
      </c>
      <c r="F389" s="222">
        <f t="shared" ref="F389:F452" si="252">K389*$F$3</f>
        <v>0</v>
      </c>
      <c r="G389" s="222">
        <f t="shared" ref="G389:G452" si="253">K389*$G$2</f>
        <v>0</v>
      </c>
      <c r="H389" s="222">
        <f t="shared" ref="H389:H452" si="254">K389*$H$2</f>
        <v>0</v>
      </c>
      <c r="I389" s="222">
        <f t="shared" ref="I389:I452" si="255">K389*$I$2</f>
        <v>0</v>
      </c>
      <c r="J389" s="222">
        <f t="shared" ref="J389:J452" si="256">K389*$J$2</f>
        <v>0</v>
      </c>
      <c r="K389" s="222">
        <f t="shared" ref="K389:K452" si="257">E389*$J$1</f>
        <v>0</v>
      </c>
      <c r="L389" s="257">
        <f t="shared" si="246"/>
        <v>0</v>
      </c>
      <c r="M389" s="212">
        <f t="shared" ref="M389:M452" si="258">S389*$M$3</f>
        <v>0</v>
      </c>
      <c r="N389" s="213">
        <f t="shared" ref="N389:N452" si="259">S389*$N$2</f>
        <v>0</v>
      </c>
      <c r="O389" s="213">
        <f t="shared" ref="O389:O452" si="260">S389*$O$2</f>
        <v>0</v>
      </c>
      <c r="P389" s="213">
        <f t="shared" ref="P389:P452" si="261">S389*$P$2</f>
        <v>0</v>
      </c>
      <c r="Q389" s="213">
        <f t="shared" ref="Q389:Q452" si="262">S389*$Q$2</f>
        <v>0</v>
      </c>
      <c r="R389" s="213">
        <f t="shared" ref="R389:R452" si="263">S389*$R$3</f>
        <v>0</v>
      </c>
      <c r="S389" s="213">
        <f t="shared" ref="S389:S452" si="264">E389*$S$1</f>
        <v>0</v>
      </c>
      <c r="T389" s="260">
        <f t="shared" si="247"/>
        <v>0</v>
      </c>
      <c r="U389" s="191">
        <f t="shared" ref="U389:U452" si="265">AA389*$U$3</f>
        <v>0</v>
      </c>
      <c r="V389" s="191">
        <f t="shared" ref="V389:V452" si="266">AA389*$V$3</f>
        <v>0</v>
      </c>
      <c r="W389" s="191">
        <f t="shared" ref="W389:W452" si="267">AA389*$W$3</f>
        <v>0</v>
      </c>
      <c r="X389" s="191">
        <f t="shared" ref="X389:X452" si="268">AA389*$X$3</f>
        <v>0</v>
      </c>
      <c r="Y389" s="191">
        <f t="shared" ref="Y389:Y452" si="269">AA389*$Y$3</f>
        <v>0</v>
      </c>
      <c r="Z389" s="192">
        <f t="shared" ref="Z389:Z452" si="270">AA389*$Z$3</f>
        <v>0</v>
      </c>
      <c r="AA389" s="191">
        <f t="shared" ref="AA389:AA452" si="271">E389*$AA$1</f>
        <v>0</v>
      </c>
      <c r="AB389" s="280">
        <f t="shared" si="248"/>
        <v>0</v>
      </c>
      <c r="AC389" s="240">
        <f t="shared" ref="AC389:AC452" si="272">AI389*$AC$3</f>
        <v>0</v>
      </c>
      <c r="AD389" s="240">
        <f t="shared" ref="AD389:AD452" si="273">AI389*$AD$3</f>
        <v>0</v>
      </c>
      <c r="AE389" s="240">
        <f t="shared" ref="AE389:AE452" si="274">AI389*$AE$3</f>
        <v>0</v>
      </c>
      <c r="AF389" s="240">
        <f t="shared" ref="AF389:AF452" si="275">AI389*$AF$3</f>
        <v>0</v>
      </c>
      <c r="AG389" s="240">
        <f t="shared" ref="AG389:AG452" si="276">AI389*$AG$3</f>
        <v>0</v>
      </c>
      <c r="AH389" s="240">
        <f t="shared" ref="AH389:AH452" si="277">AI389*$AH$3</f>
        <v>0</v>
      </c>
      <c r="AI389" s="232">
        <f t="shared" ref="AI389:AI452" si="278">E389*$AI$1</f>
        <v>0</v>
      </c>
      <c r="AJ389" s="283">
        <f t="shared" si="249"/>
        <v>0</v>
      </c>
      <c r="AK389" s="269">
        <f t="shared" ref="AK389:AK452" si="279">AQ389*$AK$3</f>
        <v>0</v>
      </c>
      <c r="AL389" s="269">
        <f t="shared" ref="AL389:AL452" si="280">AQ389*$AL$3</f>
        <v>0</v>
      </c>
      <c r="AM389" s="269">
        <f t="shared" ref="AM389:AM452" si="281">AQ389*$AM$3</f>
        <v>0</v>
      </c>
      <c r="AN389" s="269">
        <f t="shared" ref="AN389:AN452" si="282">AQ389*$AN$3</f>
        <v>0</v>
      </c>
      <c r="AO389" s="269">
        <f t="shared" ref="AO389:AO452" si="283">AQ389*$AO$3</f>
        <v>0</v>
      </c>
      <c r="AP389" s="269">
        <f t="shared" ref="AP389:AP452" si="284">AQ389*$AP$3</f>
        <v>0</v>
      </c>
      <c r="AQ389" s="269">
        <f t="shared" ref="AQ389:AQ452" si="285">E389*$AQ$1</f>
        <v>0</v>
      </c>
      <c r="AR389" s="285">
        <f t="shared" si="250"/>
        <v>0</v>
      </c>
      <c r="AS389" s="273">
        <f t="shared" ref="AS389:AS452" si="286">L389/1.21</f>
        <v>0</v>
      </c>
    </row>
    <row r="390" spans="2:45">
      <c r="B390" s="22"/>
      <c r="C390" s="100"/>
      <c r="D390" s="309"/>
      <c r="E390" s="242">
        <f t="shared" si="251"/>
        <v>0</v>
      </c>
      <c r="F390" s="222">
        <f t="shared" si="252"/>
        <v>0</v>
      </c>
      <c r="G390" s="222">
        <f t="shared" si="253"/>
        <v>0</v>
      </c>
      <c r="H390" s="222">
        <f t="shared" si="254"/>
        <v>0</v>
      </c>
      <c r="I390" s="222">
        <f t="shared" si="255"/>
        <v>0</v>
      </c>
      <c r="J390" s="222">
        <f t="shared" si="256"/>
        <v>0</v>
      </c>
      <c r="K390" s="222">
        <f t="shared" si="257"/>
        <v>0</v>
      </c>
      <c r="L390" s="257">
        <f t="shared" ref="L390:L453" si="287">F390+H390+J390+E390</f>
        <v>0</v>
      </c>
      <c r="M390" s="212">
        <f t="shared" si="258"/>
        <v>0</v>
      </c>
      <c r="N390" s="213">
        <f t="shared" si="259"/>
        <v>0</v>
      </c>
      <c r="O390" s="213">
        <f t="shared" si="260"/>
        <v>0</v>
      </c>
      <c r="P390" s="213">
        <f t="shared" si="261"/>
        <v>0</v>
      </c>
      <c r="Q390" s="213">
        <f t="shared" si="262"/>
        <v>0</v>
      </c>
      <c r="R390" s="213">
        <f t="shared" si="263"/>
        <v>0</v>
      </c>
      <c r="S390" s="213">
        <f t="shared" si="264"/>
        <v>0</v>
      </c>
      <c r="T390" s="260">
        <f t="shared" ref="T390:T453" si="288">R390+Q390+O390+M390+E390</f>
        <v>0</v>
      </c>
      <c r="U390" s="191">
        <f t="shared" si="265"/>
        <v>0</v>
      </c>
      <c r="V390" s="191">
        <f t="shared" si="266"/>
        <v>0</v>
      </c>
      <c r="W390" s="191">
        <f t="shared" si="267"/>
        <v>0</v>
      </c>
      <c r="X390" s="191">
        <f t="shared" si="268"/>
        <v>0</v>
      </c>
      <c r="Y390" s="191">
        <f t="shared" si="269"/>
        <v>0</v>
      </c>
      <c r="Z390" s="192">
        <f t="shared" si="270"/>
        <v>0</v>
      </c>
      <c r="AA390" s="191">
        <f t="shared" si="271"/>
        <v>0</v>
      </c>
      <c r="AB390" s="280">
        <f t="shared" ref="AB390:AB453" si="289">U390+W390+Y390+Z390+E390</f>
        <v>0</v>
      </c>
      <c r="AC390" s="240">
        <f t="shared" si="272"/>
        <v>0</v>
      </c>
      <c r="AD390" s="240">
        <f t="shared" si="273"/>
        <v>0</v>
      </c>
      <c r="AE390" s="240">
        <f t="shared" si="274"/>
        <v>0</v>
      </c>
      <c r="AF390" s="240">
        <f t="shared" si="275"/>
        <v>0</v>
      </c>
      <c r="AG390" s="240">
        <f t="shared" si="276"/>
        <v>0</v>
      </c>
      <c r="AH390" s="240">
        <f t="shared" si="277"/>
        <v>0</v>
      </c>
      <c r="AI390" s="232">
        <f t="shared" si="278"/>
        <v>0</v>
      </c>
      <c r="AJ390" s="283">
        <f t="shared" ref="AJ390:AJ453" si="290">AC390+AE390+AG390+AH390+E390</f>
        <v>0</v>
      </c>
      <c r="AK390" s="269">
        <f t="shared" si="279"/>
        <v>0</v>
      </c>
      <c r="AL390" s="269">
        <f t="shared" si="280"/>
        <v>0</v>
      </c>
      <c r="AM390" s="269">
        <f t="shared" si="281"/>
        <v>0</v>
      </c>
      <c r="AN390" s="269">
        <f t="shared" si="282"/>
        <v>0</v>
      </c>
      <c r="AO390" s="269">
        <f t="shared" si="283"/>
        <v>0</v>
      </c>
      <c r="AP390" s="269">
        <f t="shared" si="284"/>
        <v>0</v>
      </c>
      <c r="AQ390" s="269">
        <f t="shared" si="285"/>
        <v>0</v>
      </c>
      <c r="AR390" s="285">
        <f t="shared" ref="AR390:AR453" si="291">AK390+AM390+AO390+AP390+E390</f>
        <v>0</v>
      </c>
      <c r="AS390" s="273">
        <f t="shared" si="286"/>
        <v>0</v>
      </c>
    </row>
    <row r="391" spans="2:45">
      <c r="B391" s="22"/>
      <c r="C391" s="100"/>
      <c r="D391" s="309"/>
      <c r="E391" s="242">
        <f t="shared" si="251"/>
        <v>0</v>
      </c>
      <c r="F391" s="222">
        <f t="shared" si="252"/>
        <v>0</v>
      </c>
      <c r="G391" s="222">
        <f t="shared" si="253"/>
        <v>0</v>
      </c>
      <c r="H391" s="222">
        <f t="shared" si="254"/>
        <v>0</v>
      </c>
      <c r="I391" s="222">
        <f t="shared" si="255"/>
        <v>0</v>
      </c>
      <c r="J391" s="222">
        <f t="shared" si="256"/>
        <v>0</v>
      </c>
      <c r="K391" s="222">
        <f t="shared" si="257"/>
        <v>0</v>
      </c>
      <c r="L391" s="257">
        <f t="shared" si="287"/>
        <v>0</v>
      </c>
      <c r="M391" s="212">
        <f t="shared" si="258"/>
        <v>0</v>
      </c>
      <c r="N391" s="213">
        <f t="shared" si="259"/>
        <v>0</v>
      </c>
      <c r="O391" s="213">
        <f t="shared" si="260"/>
        <v>0</v>
      </c>
      <c r="P391" s="213">
        <f t="shared" si="261"/>
        <v>0</v>
      </c>
      <c r="Q391" s="213">
        <f t="shared" si="262"/>
        <v>0</v>
      </c>
      <c r="R391" s="213">
        <f t="shared" si="263"/>
        <v>0</v>
      </c>
      <c r="S391" s="213">
        <f t="shared" si="264"/>
        <v>0</v>
      </c>
      <c r="T391" s="260">
        <f t="shared" si="288"/>
        <v>0</v>
      </c>
      <c r="U391" s="191">
        <f t="shared" si="265"/>
        <v>0</v>
      </c>
      <c r="V391" s="191">
        <f t="shared" si="266"/>
        <v>0</v>
      </c>
      <c r="W391" s="191">
        <f t="shared" si="267"/>
        <v>0</v>
      </c>
      <c r="X391" s="191">
        <f t="shared" si="268"/>
        <v>0</v>
      </c>
      <c r="Y391" s="191">
        <f t="shared" si="269"/>
        <v>0</v>
      </c>
      <c r="Z391" s="192">
        <f t="shared" si="270"/>
        <v>0</v>
      </c>
      <c r="AA391" s="191">
        <f t="shared" si="271"/>
        <v>0</v>
      </c>
      <c r="AB391" s="280">
        <f t="shared" si="289"/>
        <v>0</v>
      </c>
      <c r="AC391" s="240">
        <f t="shared" si="272"/>
        <v>0</v>
      </c>
      <c r="AD391" s="240">
        <f t="shared" si="273"/>
        <v>0</v>
      </c>
      <c r="AE391" s="240">
        <f t="shared" si="274"/>
        <v>0</v>
      </c>
      <c r="AF391" s="240">
        <f t="shared" si="275"/>
        <v>0</v>
      </c>
      <c r="AG391" s="240">
        <f t="shared" si="276"/>
        <v>0</v>
      </c>
      <c r="AH391" s="240">
        <f t="shared" si="277"/>
        <v>0</v>
      </c>
      <c r="AI391" s="232">
        <f t="shared" si="278"/>
        <v>0</v>
      </c>
      <c r="AJ391" s="283">
        <f t="shared" si="290"/>
        <v>0</v>
      </c>
      <c r="AK391" s="269">
        <f t="shared" si="279"/>
        <v>0</v>
      </c>
      <c r="AL391" s="269">
        <f t="shared" si="280"/>
        <v>0</v>
      </c>
      <c r="AM391" s="269">
        <f t="shared" si="281"/>
        <v>0</v>
      </c>
      <c r="AN391" s="269">
        <f t="shared" si="282"/>
        <v>0</v>
      </c>
      <c r="AO391" s="269">
        <f t="shared" si="283"/>
        <v>0</v>
      </c>
      <c r="AP391" s="269">
        <f t="shared" si="284"/>
        <v>0</v>
      </c>
      <c r="AQ391" s="269">
        <f t="shared" si="285"/>
        <v>0</v>
      </c>
      <c r="AR391" s="285">
        <f t="shared" si="291"/>
        <v>0</v>
      </c>
      <c r="AS391" s="273">
        <f t="shared" si="286"/>
        <v>0</v>
      </c>
    </row>
    <row r="392" spans="2:45">
      <c r="B392" s="22"/>
      <c r="C392" s="100"/>
      <c r="D392" s="309"/>
      <c r="E392" s="242">
        <f t="shared" si="251"/>
        <v>0</v>
      </c>
      <c r="F392" s="222">
        <f t="shared" si="252"/>
        <v>0</v>
      </c>
      <c r="G392" s="222">
        <f t="shared" si="253"/>
        <v>0</v>
      </c>
      <c r="H392" s="222">
        <f t="shared" si="254"/>
        <v>0</v>
      </c>
      <c r="I392" s="222">
        <f t="shared" si="255"/>
        <v>0</v>
      </c>
      <c r="J392" s="222">
        <f t="shared" si="256"/>
        <v>0</v>
      </c>
      <c r="K392" s="222">
        <f t="shared" si="257"/>
        <v>0</v>
      </c>
      <c r="L392" s="257">
        <f t="shared" si="287"/>
        <v>0</v>
      </c>
      <c r="M392" s="212">
        <f t="shared" si="258"/>
        <v>0</v>
      </c>
      <c r="N392" s="213">
        <f t="shared" si="259"/>
        <v>0</v>
      </c>
      <c r="O392" s="213">
        <f t="shared" si="260"/>
        <v>0</v>
      </c>
      <c r="P392" s="213">
        <f t="shared" si="261"/>
        <v>0</v>
      </c>
      <c r="Q392" s="213">
        <f t="shared" si="262"/>
        <v>0</v>
      </c>
      <c r="R392" s="213">
        <f t="shared" si="263"/>
        <v>0</v>
      </c>
      <c r="S392" s="213">
        <f t="shared" si="264"/>
        <v>0</v>
      </c>
      <c r="T392" s="260">
        <f t="shared" si="288"/>
        <v>0</v>
      </c>
      <c r="U392" s="191">
        <f t="shared" si="265"/>
        <v>0</v>
      </c>
      <c r="V392" s="191">
        <f t="shared" si="266"/>
        <v>0</v>
      </c>
      <c r="W392" s="191">
        <f t="shared" si="267"/>
        <v>0</v>
      </c>
      <c r="X392" s="191">
        <f t="shared" si="268"/>
        <v>0</v>
      </c>
      <c r="Y392" s="191">
        <f t="shared" si="269"/>
        <v>0</v>
      </c>
      <c r="Z392" s="192">
        <f t="shared" si="270"/>
        <v>0</v>
      </c>
      <c r="AA392" s="191">
        <f t="shared" si="271"/>
        <v>0</v>
      </c>
      <c r="AB392" s="280">
        <f t="shared" si="289"/>
        <v>0</v>
      </c>
      <c r="AC392" s="240">
        <f t="shared" si="272"/>
        <v>0</v>
      </c>
      <c r="AD392" s="240">
        <f t="shared" si="273"/>
        <v>0</v>
      </c>
      <c r="AE392" s="240">
        <f t="shared" si="274"/>
        <v>0</v>
      </c>
      <c r="AF392" s="240">
        <f t="shared" si="275"/>
        <v>0</v>
      </c>
      <c r="AG392" s="240">
        <f t="shared" si="276"/>
        <v>0</v>
      </c>
      <c r="AH392" s="240">
        <f t="shared" si="277"/>
        <v>0</v>
      </c>
      <c r="AI392" s="232">
        <f t="shared" si="278"/>
        <v>0</v>
      </c>
      <c r="AJ392" s="283">
        <f t="shared" si="290"/>
        <v>0</v>
      </c>
      <c r="AK392" s="269">
        <f t="shared" si="279"/>
        <v>0</v>
      </c>
      <c r="AL392" s="269">
        <f t="shared" si="280"/>
        <v>0</v>
      </c>
      <c r="AM392" s="269">
        <f t="shared" si="281"/>
        <v>0</v>
      </c>
      <c r="AN392" s="269">
        <f t="shared" si="282"/>
        <v>0</v>
      </c>
      <c r="AO392" s="269">
        <f t="shared" si="283"/>
        <v>0</v>
      </c>
      <c r="AP392" s="269">
        <f t="shared" si="284"/>
        <v>0</v>
      </c>
      <c r="AQ392" s="269">
        <f t="shared" si="285"/>
        <v>0</v>
      </c>
      <c r="AR392" s="285">
        <f t="shared" si="291"/>
        <v>0</v>
      </c>
      <c r="AS392" s="273">
        <f t="shared" si="286"/>
        <v>0</v>
      </c>
    </row>
    <row r="393" spans="2:45">
      <c r="B393" s="22"/>
      <c r="C393" s="100"/>
      <c r="D393" s="309"/>
      <c r="E393" s="242">
        <f t="shared" si="251"/>
        <v>0</v>
      </c>
      <c r="F393" s="222">
        <f t="shared" si="252"/>
        <v>0</v>
      </c>
      <c r="G393" s="222">
        <f t="shared" si="253"/>
        <v>0</v>
      </c>
      <c r="H393" s="222">
        <f t="shared" si="254"/>
        <v>0</v>
      </c>
      <c r="I393" s="222">
        <f t="shared" si="255"/>
        <v>0</v>
      </c>
      <c r="J393" s="222">
        <f t="shared" si="256"/>
        <v>0</v>
      </c>
      <c r="K393" s="222">
        <f t="shared" si="257"/>
        <v>0</v>
      </c>
      <c r="L393" s="257">
        <f t="shared" si="287"/>
        <v>0</v>
      </c>
      <c r="M393" s="212">
        <f t="shared" si="258"/>
        <v>0</v>
      </c>
      <c r="N393" s="213">
        <f t="shared" si="259"/>
        <v>0</v>
      </c>
      <c r="O393" s="213">
        <f t="shared" si="260"/>
        <v>0</v>
      </c>
      <c r="P393" s="213">
        <f t="shared" si="261"/>
        <v>0</v>
      </c>
      <c r="Q393" s="213">
        <f t="shared" si="262"/>
        <v>0</v>
      </c>
      <c r="R393" s="213">
        <f t="shared" si="263"/>
        <v>0</v>
      </c>
      <c r="S393" s="213">
        <f t="shared" si="264"/>
        <v>0</v>
      </c>
      <c r="T393" s="260">
        <f t="shared" si="288"/>
        <v>0</v>
      </c>
      <c r="U393" s="191">
        <f t="shared" si="265"/>
        <v>0</v>
      </c>
      <c r="V393" s="191">
        <f t="shared" si="266"/>
        <v>0</v>
      </c>
      <c r="W393" s="191">
        <f t="shared" si="267"/>
        <v>0</v>
      </c>
      <c r="X393" s="191">
        <f t="shared" si="268"/>
        <v>0</v>
      </c>
      <c r="Y393" s="191">
        <f t="shared" si="269"/>
        <v>0</v>
      </c>
      <c r="Z393" s="192">
        <f t="shared" si="270"/>
        <v>0</v>
      </c>
      <c r="AA393" s="191">
        <f t="shared" si="271"/>
        <v>0</v>
      </c>
      <c r="AB393" s="280">
        <f t="shared" si="289"/>
        <v>0</v>
      </c>
      <c r="AC393" s="240">
        <f t="shared" si="272"/>
        <v>0</v>
      </c>
      <c r="AD393" s="240">
        <f t="shared" si="273"/>
        <v>0</v>
      </c>
      <c r="AE393" s="240">
        <f t="shared" si="274"/>
        <v>0</v>
      </c>
      <c r="AF393" s="240">
        <f t="shared" si="275"/>
        <v>0</v>
      </c>
      <c r="AG393" s="240">
        <f t="shared" si="276"/>
        <v>0</v>
      </c>
      <c r="AH393" s="240">
        <f t="shared" si="277"/>
        <v>0</v>
      </c>
      <c r="AI393" s="232">
        <f t="shared" si="278"/>
        <v>0</v>
      </c>
      <c r="AJ393" s="283">
        <f t="shared" si="290"/>
        <v>0</v>
      </c>
      <c r="AK393" s="269">
        <f t="shared" si="279"/>
        <v>0</v>
      </c>
      <c r="AL393" s="269">
        <f t="shared" si="280"/>
        <v>0</v>
      </c>
      <c r="AM393" s="269">
        <f t="shared" si="281"/>
        <v>0</v>
      </c>
      <c r="AN393" s="269">
        <f t="shared" si="282"/>
        <v>0</v>
      </c>
      <c r="AO393" s="269">
        <f t="shared" si="283"/>
        <v>0</v>
      </c>
      <c r="AP393" s="269">
        <f t="shared" si="284"/>
        <v>0</v>
      </c>
      <c r="AQ393" s="269">
        <f t="shared" si="285"/>
        <v>0</v>
      </c>
      <c r="AR393" s="285">
        <f t="shared" si="291"/>
        <v>0</v>
      </c>
      <c r="AS393" s="273">
        <f t="shared" si="286"/>
        <v>0</v>
      </c>
    </row>
    <row r="394" spans="2:45">
      <c r="B394" s="22"/>
      <c r="C394" s="100"/>
      <c r="D394" s="309"/>
      <c r="E394" s="242">
        <f t="shared" si="251"/>
        <v>0</v>
      </c>
      <c r="F394" s="222">
        <f t="shared" si="252"/>
        <v>0</v>
      </c>
      <c r="G394" s="222">
        <f t="shared" si="253"/>
        <v>0</v>
      </c>
      <c r="H394" s="222">
        <f t="shared" si="254"/>
        <v>0</v>
      </c>
      <c r="I394" s="222">
        <f t="shared" si="255"/>
        <v>0</v>
      </c>
      <c r="J394" s="222">
        <f t="shared" si="256"/>
        <v>0</v>
      </c>
      <c r="K394" s="222">
        <f t="shared" si="257"/>
        <v>0</v>
      </c>
      <c r="L394" s="257">
        <f t="shared" si="287"/>
        <v>0</v>
      </c>
      <c r="M394" s="212">
        <f t="shared" si="258"/>
        <v>0</v>
      </c>
      <c r="N394" s="213">
        <f t="shared" si="259"/>
        <v>0</v>
      </c>
      <c r="O394" s="213">
        <f t="shared" si="260"/>
        <v>0</v>
      </c>
      <c r="P394" s="213">
        <f t="shared" si="261"/>
        <v>0</v>
      </c>
      <c r="Q394" s="213">
        <f t="shared" si="262"/>
        <v>0</v>
      </c>
      <c r="R394" s="213">
        <f t="shared" si="263"/>
        <v>0</v>
      </c>
      <c r="S394" s="213">
        <f t="shared" si="264"/>
        <v>0</v>
      </c>
      <c r="T394" s="260">
        <f t="shared" si="288"/>
        <v>0</v>
      </c>
      <c r="U394" s="191">
        <f t="shared" si="265"/>
        <v>0</v>
      </c>
      <c r="V394" s="191">
        <f t="shared" si="266"/>
        <v>0</v>
      </c>
      <c r="W394" s="191">
        <f t="shared" si="267"/>
        <v>0</v>
      </c>
      <c r="X394" s="191">
        <f t="shared" si="268"/>
        <v>0</v>
      </c>
      <c r="Y394" s="191">
        <f t="shared" si="269"/>
        <v>0</v>
      </c>
      <c r="Z394" s="192">
        <f t="shared" si="270"/>
        <v>0</v>
      </c>
      <c r="AA394" s="191">
        <f t="shared" si="271"/>
        <v>0</v>
      </c>
      <c r="AB394" s="280">
        <f t="shared" si="289"/>
        <v>0</v>
      </c>
      <c r="AC394" s="240">
        <f t="shared" si="272"/>
        <v>0</v>
      </c>
      <c r="AD394" s="240">
        <f t="shared" si="273"/>
        <v>0</v>
      </c>
      <c r="AE394" s="240">
        <f t="shared" si="274"/>
        <v>0</v>
      </c>
      <c r="AF394" s="240">
        <f t="shared" si="275"/>
        <v>0</v>
      </c>
      <c r="AG394" s="240">
        <f t="shared" si="276"/>
        <v>0</v>
      </c>
      <c r="AH394" s="240">
        <f t="shared" si="277"/>
        <v>0</v>
      </c>
      <c r="AI394" s="232">
        <f t="shared" si="278"/>
        <v>0</v>
      </c>
      <c r="AJ394" s="283">
        <f t="shared" si="290"/>
        <v>0</v>
      </c>
      <c r="AK394" s="269">
        <f t="shared" si="279"/>
        <v>0</v>
      </c>
      <c r="AL394" s="269">
        <f t="shared" si="280"/>
        <v>0</v>
      </c>
      <c r="AM394" s="269">
        <f t="shared" si="281"/>
        <v>0</v>
      </c>
      <c r="AN394" s="269">
        <f t="shared" si="282"/>
        <v>0</v>
      </c>
      <c r="AO394" s="269">
        <f t="shared" si="283"/>
        <v>0</v>
      </c>
      <c r="AP394" s="269">
        <f t="shared" si="284"/>
        <v>0</v>
      </c>
      <c r="AQ394" s="269">
        <f t="shared" si="285"/>
        <v>0</v>
      </c>
      <c r="AR394" s="285">
        <f t="shared" si="291"/>
        <v>0</v>
      </c>
      <c r="AS394" s="273">
        <f t="shared" si="286"/>
        <v>0</v>
      </c>
    </row>
    <row r="395" spans="2:45">
      <c r="B395" s="22"/>
      <c r="C395" s="100"/>
      <c r="D395" s="309"/>
      <c r="E395" s="242">
        <f t="shared" si="251"/>
        <v>0</v>
      </c>
      <c r="F395" s="222">
        <f t="shared" si="252"/>
        <v>0</v>
      </c>
      <c r="G395" s="222">
        <f t="shared" si="253"/>
        <v>0</v>
      </c>
      <c r="H395" s="222">
        <f t="shared" si="254"/>
        <v>0</v>
      </c>
      <c r="I395" s="222">
        <f t="shared" si="255"/>
        <v>0</v>
      </c>
      <c r="J395" s="222">
        <f t="shared" si="256"/>
        <v>0</v>
      </c>
      <c r="K395" s="222">
        <f t="shared" si="257"/>
        <v>0</v>
      </c>
      <c r="L395" s="257">
        <f t="shared" si="287"/>
        <v>0</v>
      </c>
      <c r="M395" s="212">
        <f t="shared" si="258"/>
        <v>0</v>
      </c>
      <c r="N395" s="213">
        <f t="shared" si="259"/>
        <v>0</v>
      </c>
      <c r="O395" s="213">
        <f t="shared" si="260"/>
        <v>0</v>
      </c>
      <c r="P395" s="213">
        <f t="shared" si="261"/>
        <v>0</v>
      </c>
      <c r="Q395" s="213">
        <f t="shared" si="262"/>
        <v>0</v>
      </c>
      <c r="R395" s="213">
        <f t="shared" si="263"/>
        <v>0</v>
      </c>
      <c r="S395" s="213">
        <f t="shared" si="264"/>
        <v>0</v>
      </c>
      <c r="T395" s="260">
        <f t="shared" si="288"/>
        <v>0</v>
      </c>
      <c r="U395" s="191">
        <f t="shared" si="265"/>
        <v>0</v>
      </c>
      <c r="V395" s="191">
        <f t="shared" si="266"/>
        <v>0</v>
      </c>
      <c r="W395" s="191">
        <f t="shared" si="267"/>
        <v>0</v>
      </c>
      <c r="X395" s="191">
        <f t="shared" si="268"/>
        <v>0</v>
      </c>
      <c r="Y395" s="191">
        <f t="shared" si="269"/>
        <v>0</v>
      </c>
      <c r="Z395" s="192">
        <f t="shared" si="270"/>
        <v>0</v>
      </c>
      <c r="AA395" s="191">
        <f t="shared" si="271"/>
        <v>0</v>
      </c>
      <c r="AB395" s="280">
        <f t="shared" si="289"/>
        <v>0</v>
      </c>
      <c r="AC395" s="240">
        <f t="shared" si="272"/>
        <v>0</v>
      </c>
      <c r="AD395" s="240">
        <f t="shared" si="273"/>
        <v>0</v>
      </c>
      <c r="AE395" s="240">
        <f t="shared" si="274"/>
        <v>0</v>
      </c>
      <c r="AF395" s="240">
        <f t="shared" si="275"/>
        <v>0</v>
      </c>
      <c r="AG395" s="240">
        <f t="shared" si="276"/>
        <v>0</v>
      </c>
      <c r="AH395" s="240">
        <f t="shared" si="277"/>
        <v>0</v>
      </c>
      <c r="AI395" s="232">
        <f t="shared" si="278"/>
        <v>0</v>
      </c>
      <c r="AJ395" s="283">
        <f t="shared" si="290"/>
        <v>0</v>
      </c>
      <c r="AK395" s="269">
        <f t="shared" si="279"/>
        <v>0</v>
      </c>
      <c r="AL395" s="269">
        <f t="shared" si="280"/>
        <v>0</v>
      </c>
      <c r="AM395" s="269">
        <f t="shared" si="281"/>
        <v>0</v>
      </c>
      <c r="AN395" s="269">
        <f t="shared" si="282"/>
        <v>0</v>
      </c>
      <c r="AO395" s="269">
        <f t="shared" si="283"/>
        <v>0</v>
      </c>
      <c r="AP395" s="269">
        <f t="shared" si="284"/>
        <v>0</v>
      </c>
      <c r="AQ395" s="269">
        <f t="shared" si="285"/>
        <v>0</v>
      </c>
      <c r="AR395" s="285">
        <f t="shared" si="291"/>
        <v>0</v>
      </c>
      <c r="AS395" s="273">
        <f t="shared" si="286"/>
        <v>0</v>
      </c>
    </row>
    <row r="396" spans="2:45">
      <c r="B396" s="22"/>
      <c r="C396" s="100"/>
      <c r="D396" s="309"/>
      <c r="E396" s="242">
        <f t="shared" si="251"/>
        <v>0</v>
      </c>
      <c r="F396" s="222">
        <f t="shared" si="252"/>
        <v>0</v>
      </c>
      <c r="G396" s="222">
        <f t="shared" si="253"/>
        <v>0</v>
      </c>
      <c r="H396" s="222">
        <f t="shared" si="254"/>
        <v>0</v>
      </c>
      <c r="I396" s="222">
        <f t="shared" si="255"/>
        <v>0</v>
      </c>
      <c r="J396" s="222">
        <f t="shared" si="256"/>
        <v>0</v>
      </c>
      <c r="K396" s="222">
        <f t="shared" si="257"/>
        <v>0</v>
      </c>
      <c r="L396" s="257">
        <f t="shared" si="287"/>
        <v>0</v>
      </c>
      <c r="M396" s="212">
        <f t="shared" si="258"/>
        <v>0</v>
      </c>
      <c r="N396" s="213">
        <f t="shared" si="259"/>
        <v>0</v>
      </c>
      <c r="O396" s="213">
        <f t="shared" si="260"/>
        <v>0</v>
      </c>
      <c r="P396" s="213">
        <f t="shared" si="261"/>
        <v>0</v>
      </c>
      <c r="Q396" s="213">
        <f t="shared" si="262"/>
        <v>0</v>
      </c>
      <c r="R396" s="213">
        <f t="shared" si="263"/>
        <v>0</v>
      </c>
      <c r="S396" s="213">
        <f t="shared" si="264"/>
        <v>0</v>
      </c>
      <c r="T396" s="260">
        <f t="shared" si="288"/>
        <v>0</v>
      </c>
      <c r="U396" s="191">
        <f t="shared" si="265"/>
        <v>0</v>
      </c>
      <c r="V396" s="191">
        <f t="shared" si="266"/>
        <v>0</v>
      </c>
      <c r="W396" s="191">
        <f t="shared" si="267"/>
        <v>0</v>
      </c>
      <c r="X396" s="191">
        <f t="shared" si="268"/>
        <v>0</v>
      </c>
      <c r="Y396" s="191">
        <f t="shared" si="269"/>
        <v>0</v>
      </c>
      <c r="Z396" s="192">
        <f t="shared" si="270"/>
        <v>0</v>
      </c>
      <c r="AA396" s="191">
        <f t="shared" si="271"/>
        <v>0</v>
      </c>
      <c r="AB396" s="280">
        <f t="shared" si="289"/>
        <v>0</v>
      </c>
      <c r="AC396" s="240">
        <f t="shared" si="272"/>
        <v>0</v>
      </c>
      <c r="AD396" s="240">
        <f t="shared" si="273"/>
        <v>0</v>
      </c>
      <c r="AE396" s="240">
        <f t="shared" si="274"/>
        <v>0</v>
      </c>
      <c r="AF396" s="240">
        <f t="shared" si="275"/>
        <v>0</v>
      </c>
      <c r="AG396" s="240">
        <f t="shared" si="276"/>
        <v>0</v>
      </c>
      <c r="AH396" s="240">
        <f t="shared" si="277"/>
        <v>0</v>
      </c>
      <c r="AI396" s="232">
        <f t="shared" si="278"/>
        <v>0</v>
      </c>
      <c r="AJ396" s="283">
        <f t="shared" si="290"/>
        <v>0</v>
      </c>
      <c r="AK396" s="269">
        <f t="shared" si="279"/>
        <v>0</v>
      </c>
      <c r="AL396" s="269">
        <f t="shared" si="280"/>
        <v>0</v>
      </c>
      <c r="AM396" s="269">
        <f t="shared" si="281"/>
        <v>0</v>
      </c>
      <c r="AN396" s="269">
        <f t="shared" si="282"/>
        <v>0</v>
      </c>
      <c r="AO396" s="269">
        <f t="shared" si="283"/>
        <v>0</v>
      </c>
      <c r="AP396" s="269">
        <f t="shared" si="284"/>
        <v>0</v>
      </c>
      <c r="AQ396" s="269">
        <f t="shared" si="285"/>
        <v>0</v>
      </c>
      <c r="AR396" s="285">
        <f t="shared" si="291"/>
        <v>0</v>
      </c>
      <c r="AS396" s="273">
        <f t="shared" si="286"/>
        <v>0</v>
      </c>
    </row>
    <row r="397" spans="2:45">
      <c r="B397" s="22"/>
      <c r="C397" s="100"/>
      <c r="D397" s="309"/>
      <c r="E397" s="242">
        <f t="shared" si="251"/>
        <v>0</v>
      </c>
      <c r="F397" s="222">
        <f t="shared" si="252"/>
        <v>0</v>
      </c>
      <c r="G397" s="222">
        <f t="shared" si="253"/>
        <v>0</v>
      </c>
      <c r="H397" s="222">
        <f t="shared" si="254"/>
        <v>0</v>
      </c>
      <c r="I397" s="222">
        <f t="shared" si="255"/>
        <v>0</v>
      </c>
      <c r="J397" s="222">
        <f t="shared" si="256"/>
        <v>0</v>
      </c>
      <c r="K397" s="222">
        <f t="shared" si="257"/>
        <v>0</v>
      </c>
      <c r="L397" s="257">
        <f t="shared" si="287"/>
        <v>0</v>
      </c>
      <c r="M397" s="212">
        <f t="shared" si="258"/>
        <v>0</v>
      </c>
      <c r="N397" s="213">
        <f t="shared" si="259"/>
        <v>0</v>
      </c>
      <c r="O397" s="213">
        <f t="shared" si="260"/>
        <v>0</v>
      </c>
      <c r="P397" s="213">
        <f t="shared" si="261"/>
        <v>0</v>
      </c>
      <c r="Q397" s="213">
        <f t="shared" si="262"/>
        <v>0</v>
      </c>
      <c r="R397" s="213">
        <f t="shared" si="263"/>
        <v>0</v>
      </c>
      <c r="S397" s="213">
        <f t="shared" si="264"/>
        <v>0</v>
      </c>
      <c r="T397" s="260">
        <f t="shared" si="288"/>
        <v>0</v>
      </c>
      <c r="U397" s="191">
        <f t="shared" si="265"/>
        <v>0</v>
      </c>
      <c r="V397" s="191">
        <f t="shared" si="266"/>
        <v>0</v>
      </c>
      <c r="W397" s="191">
        <f t="shared" si="267"/>
        <v>0</v>
      </c>
      <c r="X397" s="191">
        <f t="shared" si="268"/>
        <v>0</v>
      </c>
      <c r="Y397" s="191">
        <f t="shared" si="269"/>
        <v>0</v>
      </c>
      <c r="Z397" s="192">
        <f t="shared" si="270"/>
        <v>0</v>
      </c>
      <c r="AA397" s="191">
        <f t="shared" si="271"/>
        <v>0</v>
      </c>
      <c r="AB397" s="280">
        <f t="shared" si="289"/>
        <v>0</v>
      </c>
      <c r="AC397" s="240">
        <f t="shared" si="272"/>
        <v>0</v>
      </c>
      <c r="AD397" s="240">
        <f t="shared" si="273"/>
        <v>0</v>
      </c>
      <c r="AE397" s="240">
        <f t="shared" si="274"/>
        <v>0</v>
      </c>
      <c r="AF397" s="240">
        <f t="shared" si="275"/>
        <v>0</v>
      </c>
      <c r="AG397" s="240">
        <f t="shared" si="276"/>
        <v>0</v>
      </c>
      <c r="AH397" s="240">
        <f t="shared" si="277"/>
        <v>0</v>
      </c>
      <c r="AI397" s="232">
        <f t="shared" si="278"/>
        <v>0</v>
      </c>
      <c r="AJ397" s="283">
        <f t="shared" si="290"/>
        <v>0</v>
      </c>
      <c r="AK397" s="269">
        <f t="shared" si="279"/>
        <v>0</v>
      </c>
      <c r="AL397" s="269">
        <f t="shared" si="280"/>
        <v>0</v>
      </c>
      <c r="AM397" s="269">
        <f t="shared" si="281"/>
        <v>0</v>
      </c>
      <c r="AN397" s="269">
        <f t="shared" si="282"/>
        <v>0</v>
      </c>
      <c r="AO397" s="269">
        <f t="shared" si="283"/>
        <v>0</v>
      </c>
      <c r="AP397" s="269">
        <f t="shared" si="284"/>
        <v>0</v>
      </c>
      <c r="AQ397" s="269">
        <f t="shared" si="285"/>
        <v>0</v>
      </c>
      <c r="AR397" s="285">
        <f t="shared" si="291"/>
        <v>0</v>
      </c>
      <c r="AS397" s="273">
        <f t="shared" si="286"/>
        <v>0</v>
      </c>
    </row>
    <row r="398" spans="2:45">
      <c r="B398" s="22"/>
      <c r="C398" s="100"/>
      <c r="D398" s="309"/>
      <c r="E398" s="242">
        <f t="shared" si="251"/>
        <v>0</v>
      </c>
      <c r="F398" s="222">
        <f t="shared" si="252"/>
        <v>0</v>
      </c>
      <c r="G398" s="222">
        <f t="shared" si="253"/>
        <v>0</v>
      </c>
      <c r="H398" s="222">
        <f t="shared" si="254"/>
        <v>0</v>
      </c>
      <c r="I398" s="222">
        <f t="shared" si="255"/>
        <v>0</v>
      </c>
      <c r="J398" s="222">
        <f t="shared" si="256"/>
        <v>0</v>
      </c>
      <c r="K398" s="222">
        <f t="shared" si="257"/>
        <v>0</v>
      </c>
      <c r="L398" s="257">
        <f t="shared" si="287"/>
        <v>0</v>
      </c>
      <c r="M398" s="212">
        <f t="shared" si="258"/>
        <v>0</v>
      </c>
      <c r="N398" s="213">
        <f t="shared" si="259"/>
        <v>0</v>
      </c>
      <c r="O398" s="213">
        <f t="shared" si="260"/>
        <v>0</v>
      </c>
      <c r="P398" s="213">
        <f t="shared" si="261"/>
        <v>0</v>
      </c>
      <c r="Q398" s="213">
        <f t="shared" si="262"/>
        <v>0</v>
      </c>
      <c r="R398" s="213">
        <f t="shared" si="263"/>
        <v>0</v>
      </c>
      <c r="S398" s="213">
        <f t="shared" si="264"/>
        <v>0</v>
      </c>
      <c r="T398" s="260">
        <f t="shared" si="288"/>
        <v>0</v>
      </c>
      <c r="U398" s="191">
        <f t="shared" si="265"/>
        <v>0</v>
      </c>
      <c r="V398" s="191">
        <f t="shared" si="266"/>
        <v>0</v>
      </c>
      <c r="W398" s="191">
        <f t="shared" si="267"/>
        <v>0</v>
      </c>
      <c r="X398" s="191">
        <f t="shared" si="268"/>
        <v>0</v>
      </c>
      <c r="Y398" s="191">
        <f t="shared" si="269"/>
        <v>0</v>
      </c>
      <c r="Z398" s="192">
        <f t="shared" si="270"/>
        <v>0</v>
      </c>
      <c r="AA398" s="191">
        <f t="shared" si="271"/>
        <v>0</v>
      </c>
      <c r="AB398" s="280">
        <f t="shared" si="289"/>
        <v>0</v>
      </c>
      <c r="AC398" s="240">
        <f t="shared" si="272"/>
        <v>0</v>
      </c>
      <c r="AD398" s="240">
        <f t="shared" si="273"/>
        <v>0</v>
      </c>
      <c r="AE398" s="240">
        <f t="shared" si="274"/>
        <v>0</v>
      </c>
      <c r="AF398" s="240">
        <f t="shared" si="275"/>
        <v>0</v>
      </c>
      <c r="AG398" s="240">
        <f t="shared" si="276"/>
        <v>0</v>
      </c>
      <c r="AH398" s="240">
        <f t="shared" si="277"/>
        <v>0</v>
      </c>
      <c r="AI398" s="232">
        <f t="shared" si="278"/>
        <v>0</v>
      </c>
      <c r="AJ398" s="283">
        <f t="shared" si="290"/>
        <v>0</v>
      </c>
      <c r="AK398" s="269">
        <f t="shared" si="279"/>
        <v>0</v>
      </c>
      <c r="AL398" s="269">
        <f t="shared" si="280"/>
        <v>0</v>
      </c>
      <c r="AM398" s="269">
        <f t="shared" si="281"/>
        <v>0</v>
      </c>
      <c r="AN398" s="269">
        <f t="shared" si="282"/>
        <v>0</v>
      </c>
      <c r="AO398" s="269">
        <f t="shared" si="283"/>
        <v>0</v>
      </c>
      <c r="AP398" s="269">
        <f t="shared" si="284"/>
        <v>0</v>
      </c>
      <c r="AQ398" s="269">
        <f t="shared" si="285"/>
        <v>0</v>
      </c>
      <c r="AR398" s="285">
        <f t="shared" si="291"/>
        <v>0</v>
      </c>
      <c r="AS398" s="273">
        <f t="shared" si="286"/>
        <v>0</v>
      </c>
    </row>
    <row r="399" spans="2:45">
      <c r="B399" s="22"/>
      <c r="C399" s="100"/>
      <c r="D399" s="309"/>
      <c r="E399" s="242">
        <f t="shared" si="251"/>
        <v>0</v>
      </c>
      <c r="F399" s="222">
        <f t="shared" si="252"/>
        <v>0</v>
      </c>
      <c r="G399" s="222">
        <f t="shared" si="253"/>
        <v>0</v>
      </c>
      <c r="H399" s="222">
        <f t="shared" si="254"/>
        <v>0</v>
      </c>
      <c r="I399" s="222">
        <f t="shared" si="255"/>
        <v>0</v>
      </c>
      <c r="J399" s="222">
        <f t="shared" si="256"/>
        <v>0</v>
      </c>
      <c r="K399" s="222">
        <f t="shared" si="257"/>
        <v>0</v>
      </c>
      <c r="L399" s="257">
        <f t="shared" si="287"/>
        <v>0</v>
      </c>
      <c r="M399" s="212">
        <f t="shared" si="258"/>
        <v>0</v>
      </c>
      <c r="N399" s="213">
        <f t="shared" si="259"/>
        <v>0</v>
      </c>
      <c r="O399" s="213">
        <f t="shared" si="260"/>
        <v>0</v>
      </c>
      <c r="P399" s="213">
        <f t="shared" si="261"/>
        <v>0</v>
      </c>
      <c r="Q399" s="213">
        <f t="shared" si="262"/>
        <v>0</v>
      </c>
      <c r="R399" s="213">
        <f t="shared" si="263"/>
        <v>0</v>
      </c>
      <c r="S399" s="213">
        <f t="shared" si="264"/>
        <v>0</v>
      </c>
      <c r="T399" s="260">
        <f t="shared" si="288"/>
        <v>0</v>
      </c>
      <c r="U399" s="191">
        <f t="shared" si="265"/>
        <v>0</v>
      </c>
      <c r="V399" s="191">
        <f t="shared" si="266"/>
        <v>0</v>
      </c>
      <c r="W399" s="191">
        <f t="shared" si="267"/>
        <v>0</v>
      </c>
      <c r="X399" s="191">
        <f t="shared" si="268"/>
        <v>0</v>
      </c>
      <c r="Y399" s="191">
        <f t="shared" si="269"/>
        <v>0</v>
      </c>
      <c r="Z399" s="192">
        <f t="shared" si="270"/>
        <v>0</v>
      </c>
      <c r="AA399" s="191">
        <f t="shared" si="271"/>
        <v>0</v>
      </c>
      <c r="AB399" s="280">
        <f t="shared" si="289"/>
        <v>0</v>
      </c>
      <c r="AC399" s="240">
        <f t="shared" si="272"/>
        <v>0</v>
      </c>
      <c r="AD399" s="240">
        <f t="shared" si="273"/>
        <v>0</v>
      </c>
      <c r="AE399" s="240">
        <f t="shared" si="274"/>
        <v>0</v>
      </c>
      <c r="AF399" s="240">
        <f t="shared" si="275"/>
        <v>0</v>
      </c>
      <c r="AG399" s="240">
        <f t="shared" si="276"/>
        <v>0</v>
      </c>
      <c r="AH399" s="240">
        <f t="shared" si="277"/>
        <v>0</v>
      </c>
      <c r="AI399" s="232">
        <f t="shared" si="278"/>
        <v>0</v>
      </c>
      <c r="AJ399" s="283">
        <f t="shared" si="290"/>
        <v>0</v>
      </c>
      <c r="AK399" s="269">
        <f t="shared" si="279"/>
        <v>0</v>
      </c>
      <c r="AL399" s="269">
        <f t="shared" si="280"/>
        <v>0</v>
      </c>
      <c r="AM399" s="269">
        <f t="shared" si="281"/>
        <v>0</v>
      </c>
      <c r="AN399" s="269">
        <f t="shared" si="282"/>
        <v>0</v>
      </c>
      <c r="AO399" s="269">
        <f t="shared" si="283"/>
        <v>0</v>
      </c>
      <c r="AP399" s="269">
        <f t="shared" si="284"/>
        <v>0</v>
      </c>
      <c r="AQ399" s="269">
        <f t="shared" si="285"/>
        <v>0</v>
      </c>
      <c r="AR399" s="285">
        <f t="shared" si="291"/>
        <v>0</v>
      </c>
      <c r="AS399" s="273">
        <f t="shared" si="286"/>
        <v>0</v>
      </c>
    </row>
    <row r="400" spans="2:45">
      <c r="B400" s="22"/>
      <c r="C400" s="100"/>
      <c r="D400" s="309"/>
      <c r="E400" s="242">
        <f t="shared" si="251"/>
        <v>0</v>
      </c>
      <c r="F400" s="222">
        <f t="shared" si="252"/>
        <v>0</v>
      </c>
      <c r="G400" s="222">
        <f t="shared" si="253"/>
        <v>0</v>
      </c>
      <c r="H400" s="222">
        <f t="shared" si="254"/>
        <v>0</v>
      </c>
      <c r="I400" s="222">
        <f t="shared" si="255"/>
        <v>0</v>
      </c>
      <c r="J400" s="222">
        <f t="shared" si="256"/>
        <v>0</v>
      </c>
      <c r="K400" s="222">
        <f t="shared" si="257"/>
        <v>0</v>
      </c>
      <c r="L400" s="257">
        <f t="shared" si="287"/>
        <v>0</v>
      </c>
      <c r="M400" s="212">
        <f t="shared" si="258"/>
        <v>0</v>
      </c>
      <c r="N400" s="213">
        <f t="shared" si="259"/>
        <v>0</v>
      </c>
      <c r="O400" s="213">
        <f t="shared" si="260"/>
        <v>0</v>
      </c>
      <c r="P400" s="213">
        <f t="shared" si="261"/>
        <v>0</v>
      </c>
      <c r="Q400" s="213">
        <f t="shared" si="262"/>
        <v>0</v>
      </c>
      <c r="R400" s="213">
        <f t="shared" si="263"/>
        <v>0</v>
      </c>
      <c r="S400" s="213">
        <f t="shared" si="264"/>
        <v>0</v>
      </c>
      <c r="T400" s="260">
        <f t="shared" si="288"/>
        <v>0</v>
      </c>
      <c r="U400" s="191">
        <f t="shared" si="265"/>
        <v>0</v>
      </c>
      <c r="V400" s="191">
        <f t="shared" si="266"/>
        <v>0</v>
      </c>
      <c r="W400" s="191">
        <f t="shared" si="267"/>
        <v>0</v>
      </c>
      <c r="X400" s="191">
        <f t="shared" si="268"/>
        <v>0</v>
      </c>
      <c r="Y400" s="191">
        <f t="shared" si="269"/>
        <v>0</v>
      </c>
      <c r="Z400" s="192">
        <f t="shared" si="270"/>
        <v>0</v>
      </c>
      <c r="AA400" s="191">
        <f t="shared" si="271"/>
        <v>0</v>
      </c>
      <c r="AB400" s="280">
        <f t="shared" si="289"/>
        <v>0</v>
      </c>
      <c r="AC400" s="240">
        <f t="shared" si="272"/>
        <v>0</v>
      </c>
      <c r="AD400" s="240">
        <f t="shared" si="273"/>
        <v>0</v>
      </c>
      <c r="AE400" s="240">
        <f t="shared" si="274"/>
        <v>0</v>
      </c>
      <c r="AF400" s="240">
        <f t="shared" si="275"/>
        <v>0</v>
      </c>
      <c r="AG400" s="240">
        <f t="shared" si="276"/>
        <v>0</v>
      </c>
      <c r="AH400" s="240">
        <f t="shared" si="277"/>
        <v>0</v>
      </c>
      <c r="AI400" s="232">
        <f t="shared" si="278"/>
        <v>0</v>
      </c>
      <c r="AJ400" s="283">
        <f t="shared" si="290"/>
        <v>0</v>
      </c>
      <c r="AK400" s="269">
        <f t="shared" si="279"/>
        <v>0</v>
      </c>
      <c r="AL400" s="269">
        <f t="shared" si="280"/>
        <v>0</v>
      </c>
      <c r="AM400" s="269">
        <f t="shared" si="281"/>
        <v>0</v>
      </c>
      <c r="AN400" s="269">
        <f t="shared" si="282"/>
        <v>0</v>
      </c>
      <c r="AO400" s="269">
        <f t="shared" si="283"/>
        <v>0</v>
      </c>
      <c r="AP400" s="269">
        <f t="shared" si="284"/>
        <v>0</v>
      </c>
      <c r="AQ400" s="269">
        <f t="shared" si="285"/>
        <v>0</v>
      </c>
      <c r="AR400" s="285">
        <f t="shared" si="291"/>
        <v>0</v>
      </c>
      <c r="AS400" s="273">
        <f t="shared" si="286"/>
        <v>0</v>
      </c>
    </row>
    <row r="401" spans="2:45">
      <c r="B401" s="22"/>
      <c r="C401" s="100"/>
      <c r="D401" s="309"/>
      <c r="E401" s="242">
        <f t="shared" si="251"/>
        <v>0</v>
      </c>
      <c r="F401" s="222">
        <f t="shared" si="252"/>
        <v>0</v>
      </c>
      <c r="G401" s="222">
        <f t="shared" si="253"/>
        <v>0</v>
      </c>
      <c r="H401" s="222">
        <f t="shared" si="254"/>
        <v>0</v>
      </c>
      <c r="I401" s="222">
        <f t="shared" si="255"/>
        <v>0</v>
      </c>
      <c r="J401" s="222">
        <f t="shared" si="256"/>
        <v>0</v>
      </c>
      <c r="K401" s="222">
        <f t="shared" si="257"/>
        <v>0</v>
      </c>
      <c r="L401" s="257">
        <f t="shared" si="287"/>
        <v>0</v>
      </c>
      <c r="M401" s="212">
        <f t="shared" si="258"/>
        <v>0</v>
      </c>
      <c r="N401" s="213">
        <f t="shared" si="259"/>
        <v>0</v>
      </c>
      <c r="O401" s="213">
        <f t="shared" si="260"/>
        <v>0</v>
      </c>
      <c r="P401" s="213">
        <f t="shared" si="261"/>
        <v>0</v>
      </c>
      <c r="Q401" s="213">
        <f t="shared" si="262"/>
        <v>0</v>
      </c>
      <c r="R401" s="213">
        <f t="shared" si="263"/>
        <v>0</v>
      </c>
      <c r="S401" s="213">
        <f t="shared" si="264"/>
        <v>0</v>
      </c>
      <c r="T401" s="260">
        <f t="shared" si="288"/>
        <v>0</v>
      </c>
      <c r="U401" s="191">
        <f t="shared" si="265"/>
        <v>0</v>
      </c>
      <c r="V401" s="191">
        <f t="shared" si="266"/>
        <v>0</v>
      </c>
      <c r="W401" s="191">
        <f t="shared" si="267"/>
        <v>0</v>
      </c>
      <c r="X401" s="191">
        <f t="shared" si="268"/>
        <v>0</v>
      </c>
      <c r="Y401" s="191">
        <f t="shared" si="269"/>
        <v>0</v>
      </c>
      <c r="Z401" s="192">
        <f t="shared" si="270"/>
        <v>0</v>
      </c>
      <c r="AA401" s="191">
        <f t="shared" si="271"/>
        <v>0</v>
      </c>
      <c r="AB401" s="280">
        <f t="shared" si="289"/>
        <v>0</v>
      </c>
      <c r="AC401" s="240">
        <f t="shared" si="272"/>
        <v>0</v>
      </c>
      <c r="AD401" s="240">
        <f t="shared" si="273"/>
        <v>0</v>
      </c>
      <c r="AE401" s="240">
        <f t="shared" si="274"/>
        <v>0</v>
      </c>
      <c r="AF401" s="240">
        <f t="shared" si="275"/>
        <v>0</v>
      </c>
      <c r="AG401" s="240">
        <f t="shared" si="276"/>
        <v>0</v>
      </c>
      <c r="AH401" s="240">
        <f t="shared" si="277"/>
        <v>0</v>
      </c>
      <c r="AI401" s="232">
        <f t="shared" si="278"/>
        <v>0</v>
      </c>
      <c r="AJ401" s="283">
        <f t="shared" si="290"/>
        <v>0</v>
      </c>
      <c r="AK401" s="269">
        <f t="shared" si="279"/>
        <v>0</v>
      </c>
      <c r="AL401" s="269">
        <f t="shared" si="280"/>
        <v>0</v>
      </c>
      <c r="AM401" s="269">
        <f t="shared" si="281"/>
        <v>0</v>
      </c>
      <c r="AN401" s="269">
        <f t="shared" si="282"/>
        <v>0</v>
      </c>
      <c r="AO401" s="269">
        <f t="shared" si="283"/>
        <v>0</v>
      </c>
      <c r="AP401" s="269">
        <f t="shared" si="284"/>
        <v>0</v>
      </c>
      <c r="AQ401" s="269">
        <f t="shared" si="285"/>
        <v>0</v>
      </c>
      <c r="AR401" s="285">
        <f t="shared" si="291"/>
        <v>0</v>
      </c>
      <c r="AS401" s="273">
        <f t="shared" si="286"/>
        <v>0</v>
      </c>
    </row>
    <row r="402" spans="2:45">
      <c r="B402" s="22"/>
      <c r="C402" s="100"/>
      <c r="D402" s="309"/>
      <c r="E402" s="242">
        <f t="shared" si="251"/>
        <v>0</v>
      </c>
      <c r="F402" s="222">
        <f t="shared" si="252"/>
        <v>0</v>
      </c>
      <c r="G402" s="222">
        <f t="shared" si="253"/>
        <v>0</v>
      </c>
      <c r="H402" s="222">
        <f t="shared" si="254"/>
        <v>0</v>
      </c>
      <c r="I402" s="222">
        <f t="shared" si="255"/>
        <v>0</v>
      </c>
      <c r="J402" s="222">
        <f t="shared" si="256"/>
        <v>0</v>
      </c>
      <c r="K402" s="222">
        <f t="shared" si="257"/>
        <v>0</v>
      </c>
      <c r="L402" s="257">
        <f t="shared" si="287"/>
        <v>0</v>
      </c>
      <c r="M402" s="212">
        <f t="shared" si="258"/>
        <v>0</v>
      </c>
      <c r="N402" s="213">
        <f t="shared" si="259"/>
        <v>0</v>
      </c>
      <c r="O402" s="213">
        <f t="shared" si="260"/>
        <v>0</v>
      </c>
      <c r="P402" s="213">
        <f t="shared" si="261"/>
        <v>0</v>
      </c>
      <c r="Q402" s="213">
        <f t="shared" si="262"/>
        <v>0</v>
      </c>
      <c r="R402" s="213">
        <f t="shared" si="263"/>
        <v>0</v>
      </c>
      <c r="S402" s="213">
        <f t="shared" si="264"/>
        <v>0</v>
      </c>
      <c r="T402" s="260">
        <f t="shared" si="288"/>
        <v>0</v>
      </c>
      <c r="U402" s="191">
        <f t="shared" si="265"/>
        <v>0</v>
      </c>
      <c r="V402" s="191">
        <f t="shared" si="266"/>
        <v>0</v>
      </c>
      <c r="W402" s="191">
        <f t="shared" si="267"/>
        <v>0</v>
      </c>
      <c r="X402" s="191">
        <f t="shared" si="268"/>
        <v>0</v>
      </c>
      <c r="Y402" s="191">
        <f t="shared" si="269"/>
        <v>0</v>
      </c>
      <c r="Z402" s="192">
        <f t="shared" si="270"/>
        <v>0</v>
      </c>
      <c r="AA402" s="191">
        <f t="shared" si="271"/>
        <v>0</v>
      </c>
      <c r="AB402" s="280">
        <f t="shared" si="289"/>
        <v>0</v>
      </c>
      <c r="AC402" s="240">
        <f t="shared" si="272"/>
        <v>0</v>
      </c>
      <c r="AD402" s="240">
        <f t="shared" si="273"/>
        <v>0</v>
      </c>
      <c r="AE402" s="240">
        <f t="shared" si="274"/>
        <v>0</v>
      </c>
      <c r="AF402" s="240">
        <f t="shared" si="275"/>
        <v>0</v>
      </c>
      <c r="AG402" s="240">
        <f t="shared" si="276"/>
        <v>0</v>
      </c>
      <c r="AH402" s="240">
        <f t="shared" si="277"/>
        <v>0</v>
      </c>
      <c r="AI402" s="232">
        <f t="shared" si="278"/>
        <v>0</v>
      </c>
      <c r="AJ402" s="283">
        <f t="shared" si="290"/>
        <v>0</v>
      </c>
      <c r="AK402" s="269">
        <f t="shared" si="279"/>
        <v>0</v>
      </c>
      <c r="AL402" s="269">
        <f t="shared" si="280"/>
        <v>0</v>
      </c>
      <c r="AM402" s="269">
        <f t="shared" si="281"/>
        <v>0</v>
      </c>
      <c r="AN402" s="269">
        <f t="shared" si="282"/>
        <v>0</v>
      </c>
      <c r="AO402" s="269">
        <f t="shared" si="283"/>
        <v>0</v>
      </c>
      <c r="AP402" s="269">
        <f t="shared" si="284"/>
        <v>0</v>
      </c>
      <c r="AQ402" s="269">
        <f t="shared" si="285"/>
        <v>0</v>
      </c>
      <c r="AR402" s="285">
        <f t="shared" si="291"/>
        <v>0</v>
      </c>
      <c r="AS402" s="273">
        <f t="shared" si="286"/>
        <v>0</v>
      </c>
    </row>
    <row r="403" spans="2:45">
      <c r="B403" s="100"/>
      <c r="C403" s="100"/>
      <c r="D403" s="309"/>
      <c r="E403" s="242">
        <f t="shared" si="251"/>
        <v>0</v>
      </c>
      <c r="F403" s="222">
        <f t="shared" si="252"/>
        <v>0</v>
      </c>
      <c r="G403" s="222">
        <f t="shared" si="253"/>
        <v>0</v>
      </c>
      <c r="H403" s="222">
        <f t="shared" si="254"/>
        <v>0</v>
      </c>
      <c r="I403" s="222">
        <f t="shared" si="255"/>
        <v>0</v>
      </c>
      <c r="J403" s="222">
        <f t="shared" si="256"/>
        <v>0</v>
      </c>
      <c r="K403" s="222">
        <f t="shared" si="257"/>
        <v>0</v>
      </c>
      <c r="L403" s="257">
        <f t="shared" si="287"/>
        <v>0</v>
      </c>
      <c r="M403" s="212">
        <f t="shared" si="258"/>
        <v>0</v>
      </c>
      <c r="N403" s="213">
        <f t="shared" si="259"/>
        <v>0</v>
      </c>
      <c r="O403" s="213">
        <f t="shared" si="260"/>
        <v>0</v>
      </c>
      <c r="P403" s="213">
        <f t="shared" si="261"/>
        <v>0</v>
      </c>
      <c r="Q403" s="213">
        <f t="shared" si="262"/>
        <v>0</v>
      </c>
      <c r="R403" s="213">
        <f t="shared" si="263"/>
        <v>0</v>
      </c>
      <c r="S403" s="213">
        <f t="shared" si="264"/>
        <v>0</v>
      </c>
      <c r="T403" s="260">
        <f t="shared" si="288"/>
        <v>0</v>
      </c>
      <c r="U403" s="191">
        <f t="shared" si="265"/>
        <v>0</v>
      </c>
      <c r="V403" s="191">
        <f t="shared" si="266"/>
        <v>0</v>
      </c>
      <c r="W403" s="191">
        <f t="shared" si="267"/>
        <v>0</v>
      </c>
      <c r="X403" s="191">
        <f t="shared" si="268"/>
        <v>0</v>
      </c>
      <c r="Y403" s="191">
        <f t="shared" si="269"/>
        <v>0</v>
      </c>
      <c r="Z403" s="192">
        <f t="shared" si="270"/>
        <v>0</v>
      </c>
      <c r="AA403" s="191">
        <f t="shared" si="271"/>
        <v>0</v>
      </c>
      <c r="AB403" s="280">
        <f t="shared" si="289"/>
        <v>0</v>
      </c>
      <c r="AC403" s="240">
        <f t="shared" si="272"/>
        <v>0</v>
      </c>
      <c r="AD403" s="240">
        <f t="shared" si="273"/>
        <v>0</v>
      </c>
      <c r="AE403" s="240">
        <f t="shared" si="274"/>
        <v>0</v>
      </c>
      <c r="AF403" s="240">
        <f t="shared" si="275"/>
        <v>0</v>
      </c>
      <c r="AG403" s="240">
        <f t="shared" si="276"/>
        <v>0</v>
      </c>
      <c r="AH403" s="240">
        <f t="shared" si="277"/>
        <v>0</v>
      </c>
      <c r="AI403" s="232">
        <f t="shared" si="278"/>
        <v>0</v>
      </c>
      <c r="AJ403" s="283">
        <f t="shared" si="290"/>
        <v>0</v>
      </c>
      <c r="AK403" s="269">
        <f t="shared" si="279"/>
        <v>0</v>
      </c>
      <c r="AL403" s="269">
        <f t="shared" si="280"/>
        <v>0</v>
      </c>
      <c r="AM403" s="269">
        <f t="shared" si="281"/>
        <v>0</v>
      </c>
      <c r="AN403" s="269">
        <f t="shared" si="282"/>
        <v>0</v>
      </c>
      <c r="AO403" s="269">
        <f t="shared" si="283"/>
        <v>0</v>
      </c>
      <c r="AP403" s="269">
        <f t="shared" si="284"/>
        <v>0</v>
      </c>
      <c r="AQ403" s="269">
        <f t="shared" si="285"/>
        <v>0</v>
      </c>
      <c r="AR403" s="285">
        <f t="shared" si="291"/>
        <v>0</v>
      </c>
      <c r="AS403" s="273">
        <f t="shared" si="286"/>
        <v>0</v>
      </c>
    </row>
    <row r="404" spans="2:45">
      <c r="B404" s="100"/>
      <c r="C404" s="27"/>
      <c r="D404" s="309"/>
      <c r="E404" s="242">
        <f t="shared" si="251"/>
        <v>0</v>
      </c>
      <c r="F404" s="222">
        <f t="shared" si="252"/>
        <v>0</v>
      </c>
      <c r="G404" s="222">
        <f t="shared" si="253"/>
        <v>0</v>
      </c>
      <c r="H404" s="222">
        <f t="shared" si="254"/>
        <v>0</v>
      </c>
      <c r="I404" s="222">
        <f t="shared" si="255"/>
        <v>0</v>
      </c>
      <c r="J404" s="222">
        <f t="shared" si="256"/>
        <v>0</v>
      </c>
      <c r="K404" s="222">
        <f t="shared" si="257"/>
        <v>0</v>
      </c>
      <c r="L404" s="257">
        <f t="shared" si="287"/>
        <v>0</v>
      </c>
      <c r="M404" s="212">
        <f t="shared" si="258"/>
        <v>0</v>
      </c>
      <c r="N404" s="213">
        <f t="shared" si="259"/>
        <v>0</v>
      </c>
      <c r="O404" s="213">
        <f t="shared" si="260"/>
        <v>0</v>
      </c>
      <c r="P404" s="213">
        <f t="shared" si="261"/>
        <v>0</v>
      </c>
      <c r="Q404" s="213">
        <f t="shared" si="262"/>
        <v>0</v>
      </c>
      <c r="R404" s="213">
        <f t="shared" si="263"/>
        <v>0</v>
      </c>
      <c r="S404" s="213">
        <f t="shared" si="264"/>
        <v>0</v>
      </c>
      <c r="T404" s="260">
        <f t="shared" si="288"/>
        <v>0</v>
      </c>
      <c r="U404" s="191">
        <f t="shared" si="265"/>
        <v>0</v>
      </c>
      <c r="V404" s="191">
        <f t="shared" si="266"/>
        <v>0</v>
      </c>
      <c r="W404" s="191">
        <f t="shared" si="267"/>
        <v>0</v>
      </c>
      <c r="X404" s="191">
        <f t="shared" si="268"/>
        <v>0</v>
      </c>
      <c r="Y404" s="191">
        <f t="shared" si="269"/>
        <v>0</v>
      </c>
      <c r="Z404" s="192">
        <f t="shared" si="270"/>
        <v>0</v>
      </c>
      <c r="AA404" s="191">
        <f t="shared" si="271"/>
        <v>0</v>
      </c>
      <c r="AB404" s="280">
        <f t="shared" si="289"/>
        <v>0</v>
      </c>
      <c r="AC404" s="240">
        <f t="shared" si="272"/>
        <v>0</v>
      </c>
      <c r="AD404" s="240">
        <f t="shared" si="273"/>
        <v>0</v>
      </c>
      <c r="AE404" s="240">
        <f t="shared" si="274"/>
        <v>0</v>
      </c>
      <c r="AF404" s="240">
        <f t="shared" si="275"/>
        <v>0</v>
      </c>
      <c r="AG404" s="240">
        <f t="shared" si="276"/>
        <v>0</v>
      </c>
      <c r="AH404" s="240">
        <f t="shared" si="277"/>
        <v>0</v>
      </c>
      <c r="AI404" s="232">
        <f t="shared" si="278"/>
        <v>0</v>
      </c>
      <c r="AJ404" s="283">
        <f t="shared" si="290"/>
        <v>0</v>
      </c>
      <c r="AK404" s="269">
        <f t="shared" si="279"/>
        <v>0</v>
      </c>
      <c r="AL404" s="269">
        <f t="shared" si="280"/>
        <v>0</v>
      </c>
      <c r="AM404" s="269">
        <f t="shared" si="281"/>
        <v>0</v>
      </c>
      <c r="AN404" s="269">
        <f t="shared" si="282"/>
        <v>0</v>
      </c>
      <c r="AO404" s="269">
        <f t="shared" si="283"/>
        <v>0</v>
      </c>
      <c r="AP404" s="269">
        <f t="shared" si="284"/>
        <v>0</v>
      </c>
      <c r="AQ404" s="269">
        <f t="shared" si="285"/>
        <v>0</v>
      </c>
      <c r="AR404" s="285">
        <f t="shared" si="291"/>
        <v>0</v>
      </c>
      <c r="AS404" s="273">
        <f t="shared" si="286"/>
        <v>0</v>
      </c>
    </row>
    <row r="405" spans="2:45">
      <c r="B405" s="100"/>
      <c r="C405" s="100"/>
      <c r="D405" s="309"/>
      <c r="E405" s="242">
        <f t="shared" si="251"/>
        <v>0</v>
      </c>
      <c r="F405" s="222">
        <f t="shared" si="252"/>
        <v>0</v>
      </c>
      <c r="G405" s="222">
        <f t="shared" si="253"/>
        <v>0</v>
      </c>
      <c r="H405" s="222">
        <f t="shared" si="254"/>
        <v>0</v>
      </c>
      <c r="I405" s="222">
        <f t="shared" si="255"/>
        <v>0</v>
      </c>
      <c r="J405" s="222">
        <f t="shared" si="256"/>
        <v>0</v>
      </c>
      <c r="K405" s="222">
        <f t="shared" si="257"/>
        <v>0</v>
      </c>
      <c r="L405" s="257">
        <f t="shared" si="287"/>
        <v>0</v>
      </c>
      <c r="M405" s="212">
        <f t="shared" si="258"/>
        <v>0</v>
      </c>
      <c r="N405" s="213">
        <f t="shared" si="259"/>
        <v>0</v>
      </c>
      <c r="O405" s="213">
        <f t="shared" si="260"/>
        <v>0</v>
      </c>
      <c r="P405" s="213">
        <f t="shared" si="261"/>
        <v>0</v>
      </c>
      <c r="Q405" s="213">
        <f t="shared" si="262"/>
        <v>0</v>
      </c>
      <c r="R405" s="213">
        <f t="shared" si="263"/>
        <v>0</v>
      </c>
      <c r="S405" s="213">
        <f t="shared" si="264"/>
        <v>0</v>
      </c>
      <c r="T405" s="260">
        <f t="shared" si="288"/>
        <v>0</v>
      </c>
      <c r="U405" s="191">
        <f t="shared" si="265"/>
        <v>0</v>
      </c>
      <c r="V405" s="191">
        <f t="shared" si="266"/>
        <v>0</v>
      </c>
      <c r="W405" s="191">
        <f t="shared" si="267"/>
        <v>0</v>
      </c>
      <c r="X405" s="191">
        <f t="shared" si="268"/>
        <v>0</v>
      </c>
      <c r="Y405" s="191">
        <f t="shared" si="269"/>
        <v>0</v>
      </c>
      <c r="Z405" s="192">
        <f t="shared" si="270"/>
        <v>0</v>
      </c>
      <c r="AA405" s="191">
        <f t="shared" si="271"/>
        <v>0</v>
      </c>
      <c r="AB405" s="280">
        <f t="shared" si="289"/>
        <v>0</v>
      </c>
      <c r="AC405" s="240">
        <f t="shared" si="272"/>
        <v>0</v>
      </c>
      <c r="AD405" s="240">
        <f t="shared" si="273"/>
        <v>0</v>
      </c>
      <c r="AE405" s="240">
        <f t="shared" si="274"/>
        <v>0</v>
      </c>
      <c r="AF405" s="240">
        <f t="shared" si="275"/>
        <v>0</v>
      </c>
      <c r="AG405" s="240">
        <f t="shared" si="276"/>
        <v>0</v>
      </c>
      <c r="AH405" s="240">
        <f t="shared" si="277"/>
        <v>0</v>
      </c>
      <c r="AI405" s="232">
        <f t="shared" si="278"/>
        <v>0</v>
      </c>
      <c r="AJ405" s="283">
        <f t="shared" si="290"/>
        <v>0</v>
      </c>
      <c r="AK405" s="269">
        <f t="shared" si="279"/>
        <v>0</v>
      </c>
      <c r="AL405" s="269">
        <f t="shared" si="280"/>
        <v>0</v>
      </c>
      <c r="AM405" s="269">
        <f t="shared" si="281"/>
        <v>0</v>
      </c>
      <c r="AN405" s="269">
        <f t="shared" si="282"/>
        <v>0</v>
      </c>
      <c r="AO405" s="269">
        <f t="shared" si="283"/>
        <v>0</v>
      </c>
      <c r="AP405" s="269">
        <f t="shared" si="284"/>
        <v>0</v>
      </c>
      <c r="AQ405" s="269">
        <f t="shared" si="285"/>
        <v>0</v>
      </c>
      <c r="AR405" s="285">
        <f t="shared" si="291"/>
        <v>0</v>
      </c>
      <c r="AS405" s="273">
        <f t="shared" si="286"/>
        <v>0</v>
      </c>
    </row>
    <row r="406" spans="2:45">
      <c r="B406" s="100"/>
      <c r="C406" s="27"/>
      <c r="D406" s="309"/>
      <c r="E406" s="242">
        <f t="shared" si="251"/>
        <v>0</v>
      </c>
      <c r="F406" s="222">
        <f t="shared" si="252"/>
        <v>0</v>
      </c>
      <c r="G406" s="222">
        <f t="shared" si="253"/>
        <v>0</v>
      </c>
      <c r="H406" s="222">
        <f t="shared" si="254"/>
        <v>0</v>
      </c>
      <c r="I406" s="222">
        <f t="shared" si="255"/>
        <v>0</v>
      </c>
      <c r="J406" s="222">
        <f t="shared" si="256"/>
        <v>0</v>
      </c>
      <c r="K406" s="222">
        <f t="shared" si="257"/>
        <v>0</v>
      </c>
      <c r="L406" s="257">
        <f t="shared" si="287"/>
        <v>0</v>
      </c>
      <c r="M406" s="212">
        <f t="shared" si="258"/>
        <v>0</v>
      </c>
      <c r="N406" s="213">
        <f t="shared" si="259"/>
        <v>0</v>
      </c>
      <c r="O406" s="213">
        <f t="shared" si="260"/>
        <v>0</v>
      </c>
      <c r="P406" s="213">
        <f t="shared" si="261"/>
        <v>0</v>
      </c>
      <c r="Q406" s="213">
        <f t="shared" si="262"/>
        <v>0</v>
      </c>
      <c r="R406" s="213">
        <f t="shared" si="263"/>
        <v>0</v>
      </c>
      <c r="S406" s="213">
        <f t="shared" si="264"/>
        <v>0</v>
      </c>
      <c r="T406" s="260">
        <f t="shared" si="288"/>
        <v>0</v>
      </c>
      <c r="U406" s="191">
        <f t="shared" si="265"/>
        <v>0</v>
      </c>
      <c r="V406" s="191">
        <f t="shared" si="266"/>
        <v>0</v>
      </c>
      <c r="W406" s="191">
        <f t="shared" si="267"/>
        <v>0</v>
      </c>
      <c r="X406" s="191">
        <f t="shared" si="268"/>
        <v>0</v>
      </c>
      <c r="Y406" s="191">
        <f t="shared" si="269"/>
        <v>0</v>
      </c>
      <c r="Z406" s="192">
        <f t="shared" si="270"/>
        <v>0</v>
      </c>
      <c r="AA406" s="191">
        <f t="shared" si="271"/>
        <v>0</v>
      </c>
      <c r="AB406" s="280">
        <f t="shared" si="289"/>
        <v>0</v>
      </c>
      <c r="AC406" s="240">
        <f t="shared" si="272"/>
        <v>0</v>
      </c>
      <c r="AD406" s="240">
        <f t="shared" si="273"/>
        <v>0</v>
      </c>
      <c r="AE406" s="240">
        <f t="shared" si="274"/>
        <v>0</v>
      </c>
      <c r="AF406" s="240">
        <f t="shared" si="275"/>
        <v>0</v>
      </c>
      <c r="AG406" s="240">
        <f t="shared" si="276"/>
        <v>0</v>
      </c>
      <c r="AH406" s="240">
        <f t="shared" si="277"/>
        <v>0</v>
      </c>
      <c r="AI406" s="232">
        <f t="shared" si="278"/>
        <v>0</v>
      </c>
      <c r="AJ406" s="283">
        <f t="shared" si="290"/>
        <v>0</v>
      </c>
      <c r="AK406" s="269">
        <f t="shared" si="279"/>
        <v>0</v>
      </c>
      <c r="AL406" s="269">
        <f t="shared" si="280"/>
        <v>0</v>
      </c>
      <c r="AM406" s="269">
        <f t="shared" si="281"/>
        <v>0</v>
      </c>
      <c r="AN406" s="269">
        <f t="shared" si="282"/>
        <v>0</v>
      </c>
      <c r="AO406" s="269">
        <f t="shared" si="283"/>
        <v>0</v>
      </c>
      <c r="AP406" s="269">
        <f t="shared" si="284"/>
        <v>0</v>
      </c>
      <c r="AQ406" s="269">
        <f t="shared" si="285"/>
        <v>0</v>
      </c>
      <c r="AR406" s="285">
        <f t="shared" si="291"/>
        <v>0</v>
      </c>
      <c r="AS406" s="273">
        <f t="shared" si="286"/>
        <v>0</v>
      </c>
    </row>
    <row r="407" spans="2:45">
      <c r="B407" s="27"/>
      <c r="C407" s="27"/>
      <c r="D407" s="309"/>
      <c r="E407" s="242">
        <f t="shared" si="251"/>
        <v>0</v>
      </c>
      <c r="F407" s="222">
        <f t="shared" si="252"/>
        <v>0</v>
      </c>
      <c r="G407" s="222">
        <f t="shared" si="253"/>
        <v>0</v>
      </c>
      <c r="H407" s="222">
        <f t="shared" si="254"/>
        <v>0</v>
      </c>
      <c r="I407" s="222">
        <f t="shared" si="255"/>
        <v>0</v>
      </c>
      <c r="J407" s="222">
        <f t="shared" si="256"/>
        <v>0</v>
      </c>
      <c r="K407" s="222">
        <f t="shared" si="257"/>
        <v>0</v>
      </c>
      <c r="L407" s="257">
        <f t="shared" si="287"/>
        <v>0</v>
      </c>
      <c r="M407" s="212">
        <f t="shared" si="258"/>
        <v>0</v>
      </c>
      <c r="N407" s="213">
        <f t="shared" si="259"/>
        <v>0</v>
      </c>
      <c r="O407" s="213">
        <f t="shared" si="260"/>
        <v>0</v>
      </c>
      <c r="P407" s="213">
        <f t="shared" si="261"/>
        <v>0</v>
      </c>
      <c r="Q407" s="213">
        <f t="shared" si="262"/>
        <v>0</v>
      </c>
      <c r="R407" s="213">
        <f t="shared" si="263"/>
        <v>0</v>
      </c>
      <c r="S407" s="213">
        <f t="shared" si="264"/>
        <v>0</v>
      </c>
      <c r="T407" s="260">
        <f t="shared" si="288"/>
        <v>0</v>
      </c>
      <c r="U407" s="191">
        <f t="shared" si="265"/>
        <v>0</v>
      </c>
      <c r="V407" s="191">
        <f t="shared" si="266"/>
        <v>0</v>
      </c>
      <c r="W407" s="191">
        <f t="shared" si="267"/>
        <v>0</v>
      </c>
      <c r="X407" s="191">
        <f t="shared" si="268"/>
        <v>0</v>
      </c>
      <c r="Y407" s="191">
        <f t="shared" si="269"/>
        <v>0</v>
      </c>
      <c r="Z407" s="192">
        <f t="shared" si="270"/>
        <v>0</v>
      </c>
      <c r="AA407" s="191">
        <f t="shared" si="271"/>
        <v>0</v>
      </c>
      <c r="AB407" s="280">
        <f t="shared" si="289"/>
        <v>0</v>
      </c>
      <c r="AC407" s="240">
        <f t="shared" si="272"/>
        <v>0</v>
      </c>
      <c r="AD407" s="240">
        <f t="shared" si="273"/>
        <v>0</v>
      </c>
      <c r="AE407" s="240">
        <f t="shared" si="274"/>
        <v>0</v>
      </c>
      <c r="AF407" s="240">
        <f t="shared" si="275"/>
        <v>0</v>
      </c>
      <c r="AG407" s="240">
        <f t="shared" si="276"/>
        <v>0</v>
      </c>
      <c r="AH407" s="240">
        <f t="shared" si="277"/>
        <v>0</v>
      </c>
      <c r="AI407" s="232">
        <f t="shared" si="278"/>
        <v>0</v>
      </c>
      <c r="AJ407" s="283">
        <f t="shared" si="290"/>
        <v>0</v>
      </c>
      <c r="AK407" s="269">
        <f t="shared" si="279"/>
        <v>0</v>
      </c>
      <c r="AL407" s="269">
        <f t="shared" si="280"/>
        <v>0</v>
      </c>
      <c r="AM407" s="269">
        <f t="shared" si="281"/>
        <v>0</v>
      </c>
      <c r="AN407" s="269">
        <f t="shared" si="282"/>
        <v>0</v>
      </c>
      <c r="AO407" s="269">
        <f t="shared" si="283"/>
        <v>0</v>
      </c>
      <c r="AP407" s="269">
        <f t="shared" si="284"/>
        <v>0</v>
      </c>
      <c r="AQ407" s="269">
        <f t="shared" si="285"/>
        <v>0</v>
      </c>
      <c r="AR407" s="285">
        <f t="shared" si="291"/>
        <v>0</v>
      </c>
      <c r="AS407" s="273">
        <f t="shared" si="286"/>
        <v>0</v>
      </c>
    </row>
    <row r="408" spans="2:45">
      <c r="B408" s="27"/>
      <c r="C408" s="27"/>
      <c r="D408" s="309"/>
      <c r="E408" s="242">
        <f t="shared" si="251"/>
        <v>0</v>
      </c>
      <c r="F408" s="222">
        <f t="shared" si="252"/>
        <v>0</v>
      </c>
      <c r="G408" s="222">
        <f t="shared" si="253"/>
        <v>0</v>
      </c>
      <c r="H408" s="222">
        <f t="shared" si="254"/>
        <v>0</v>
      </c>
      <c r="I408" s="222">
        <f t="shared" si="255"/>
        <v>0</v>
      </c>
      <c r="J408" s="222">
        <f t="shared" si="256"/>
        <v>0</v>
      </c>
      <c r="K408" s="222">
        <f t="shared" si="257"/>
        <v>0</v>
      </c>
      <c r="L408" s="257">
        <f t="shared" si="287"/>
        <v>0</v>
      </c>
      <c r="M408" s="212">
        <f t="shared" si="258"/>
        <v>0</v>
      </c>
      <c r="N408" s="213">
        <f t="shared" si="259"/>
        <v>0</v>
      </c>
      <c r="O408" s="213">
        <f t="shared" si="260"/>
        <v>0</v>
      </c>
      <c r="P408" s="213">
        <f t="shared" si="261"/>
        <v>0</v>
      </c>
      <c r="Q408" s="213">
        <f t="shared" si="262"/>
        <v>0</v>
      </c>
      <c r="R408" s="213">
        <f t="shared" si="263"/>
        <v>0</v>
      </c>
      <c r="S408" s="213">
        <f t="shared" si="264"/>
        <v>0</v>
      </c>
      <c r="T408" s="260">
        <f t="shared" si="288"/>
        <v>0</v>
      </c>
      <c r="U408" s="191">
        <f t="shared" si="265"/>
        <v>0</v>
      </c>
      <c r="V408" s="191">
        <f t="shared" si="266"/>
        <v>0</v>
      </c>
      <c r="W408" s="191">
        <f t="shared" si="267"/>
        <v>0</v>
      </c>
      <c r="X408" s="191">
        <f t="shared" si="268"/>
        <v>0</v>
      </c>
      <c r="Y408" s="191">
        <f t="shared" si="269"/>
        <v>0</v>
      </c>
      <c r="Z408" s="192">
        <f t="shared" si="270"/>
        <v>0</v>
      </c>
      <c r="AA408" s="191">
        <f t="shared" si="271"/>
        <v>0</v>
      </c>
      <c r="AB408" s="280">
        <f t="shared" si="289"/>
        <v>0</v>
      </c>
      <c r="AC408" s="240">
        <f t="shared" si="272"/>
        <v>0</v>
      </c>
      <c r="AD408" s="240">
        <f t="shared" si="273"/>
        <v>0</v>
      </c>
      <c r="AE408" s="240">
        <f t="shared" si="274"/>
        <v>0</v>
      </c>
      <c r="AF408" s="240">
        <f t="shared" si="275"/>
        <v>0</v>
      </c>
      <c r="AG408" s="240">
        <f t="shared" si="276"/>
        <v>0</v>
      </c>
      <c r="AH408" s="240">
        <f t="shared" si="277"/>
        <v>0</v>
      </c>
      <c r="AI408" s="232">
        <f t="shared" si="278"/>
        <v>0</v>
      </c>
      <c r="AJ408" s="283">
        <f t="shared" si="290"/>
        <v>0</v>
      </c>
      <c r="AK408" s="269">
        <f t="shared" si="279"/>
        <v>0</v>
      </c>
      <c r="AL408" s="269">
        <f t="shared" si="280"/>
        <v>0</v>
      </c>
      <c r="AM408" s="269">
        <f t="shared" si="281"/>
        <v>0</v>
      </c>
      <c r="AN408" s="269">
        <f t="shared" si="282"/>
        <v>0</v>
      </c>
      <c r="AO408" s="269">
        <f t="shared" si="283"/>
        <v>0</v>
      </c>
      <c r="AP408" s="269">
        <f t="shared" si="284"/>
        <v>0</v>
      </c>
      <c r="AQ408" s="269">
        <f t="shared" si="285"/>
        <v>0</v>
      </c>
      <c r="AR408" s="285">
        <f t="shared" si="291"/>
        <v>0</v>
      </c>
      <c r="AS408" s="273">
        <f t="shared" si="286"/>
        <v>0</v>
      </c>
    </row>
    <row r="409" spans="2:45">
      <c r="B409" s="100"/>
      <c r="C409" s="115"/>
      <c r="D409" s="309"/>
      <c r="E409" s="242">
        <f t="shared" si="251"/>
        <v>0</v>
      </c>
      <c r="F409" s="222">
        <f t="shared" si="252"/>
        <v>0</v>
      </c>
      <c r="G409" s="222">
        <f t="shared" si="253"/>
        <v>0</v>
      </c>
      <c r="H409" s="222">
        <f t="shared" si="254"/>
        <v>0</v>
      </c>
      <c r="I409" s="222">
        <f t="shared" si="255"/>
        <v>0</v>
      </c>
      <c r="J409" s="222">
        <f t="shared" si="256"/>
        <v>0</v>
      </c>
      <c r="K409" s="222">
        <f t="shared" si="257"/>
        <v>0</v>
      </c>
      <c r="L409" s="257">
        <f t="shared" si="287"/>
        <v>0</v>
      </c>
      <c r="M409" s="212">
        <f t="shared" si="258"/>
        <v>0</v>
      </c>
      <c r="N409" s="213">
        <f t="shared" si="259"/>
        <v>0</v>
      </c>
      <c r="O409" s="213">
        <f t="shared" si="260"/>
        <v>0</v>
      </c>
      <c r="P409" s="213">
        <f t="shared" si="261"/>
        <v>0</v>
      </c>
      <c r="Q409" s="213">
        <f t="shared" si="262"/>
        <v>0</v>
      </c>
      <c r="R409" s="213">
        <f t="shared" si="263"/>
        <v>0</v>
      </c>
      <c r="S409" s="213">
        <f t="shared" si="264"/>
        <v>0</v>
      </c>
      <c r="T409" s="260">
        <f t="shared" si="288"/>
        <v>0</v>
      </c>
      <c r="U409" s="191">
        <f t="shared" si="265"/>
        <v>0</v>
      </c>
      <c r="V409" s="191">
        <f t="shared" si="266"/>
        <v>0</v>
      </c>
      <c r="W409" s="191">
        <f t="shared" si="267"/>
        <v>0</v>
      </c>
      <c r="X409" s="191">
        <f t="shared" si="268"/>
        <v>0</v>
      </c>
      <c r="Y409" s="191">
        <f t="shared" si="269"/>
        <v>0</v>
      </c>
      <c r="Z409" s="192">
        <f t="shared" si="270"/>
        <v>0</v>
      </c>
      <c r="AA409" s="191">
        <f t="shared" si="271"/>
        <v>0</v>
      </c>
      <c r="AB409" s="280">
        <f t="shared" si="289"/>
        <v>0</v>
      </c>
      <c r="AC409" s="240">
        <f t="shared" si="272"/>
        <v>0</v>
      </c>
      <c r="AD409" s="240">
        <f t="shared" si="273"/>
        <v>0</v>
      </c>
      <c r="AE409" s="240">
        <f t="shared" si="274"/>
        <v>0</v>
      </c>
      <c r="AF409" s="240">
        <f t="shared" si="275"/>
        <v>0</v>
      </c>
      <c r="AG409" s="240">
        <f t="shared" si="276"/>
        <v>0</v>
      </c>
      <c r="AH409" s="240">
        <f t="shared" si="277"/>
        <v>0</v>
      </c>
      <c r="AI409" s="232">
        <f t="shared" si="278"/>
        <v>0</v>
      </c>
      <c r="AJ409" s="283">
        <f t="shared" si="290"/>
        <v>0</v>
      </c>
      <c r="AK409" s="269">
        <f t="shared" si="279"/>
        <v>0</v>
      </c>
      <c r="AL409" s="269">
        <f t="shared" si="280"/>
        <v>0</v>
      </c>
      <c r="AM409" s="269">
        <f t="shared" si="281"/>
        <v>0</v>
      </c>
      <c r="AN409" s="269">
        <f t="shared" si="282"/>
        <v>0</v>
      </c>
      <c r="AO409" s="269">
        <f t="shared" si="283"/>
        <v>0</v>
      </c>
      <c r="AP409" s="269">
        <f t="shared" si="284"/>
        <v>0</v>
      </c>
      <c r="AQ409" s="269">
        <f t="shared" si="285"/>
        <v>0</v>
      </c>
      <c r="AR409" s="285">
        <f t="shared" si="291"/>
        <v>0</v>
      </c>
      <c r="AS409" s="273">
        <f t="shared" si="286"/>
        <v>0</v>
      </c>
    </row>
    <row r="410" spans="2:45">
      <c r="B410" s="100"/>
      <c r="C410" s="115"/>
      <c r="D410" s="309"/>
      <c r="E410" s="242">
        <f t="shared" si="251"/>
        <v>0</v>
      </c>
      <c r="F410" s="222">
        <f t="shared" si="252"/>
        <v>0</v>
      </c>
      <c r="G410" s="222">
        <f t="shared" si="253"/>
        <v>0</v>
      </c>
      <c r="H410" s="222">
        <f t="shared" si="254"/>
        <v>0</v>
      </c>
      <c r="I410" s="222">
        <f t="shared" si="255"/>
        <v>0</v>
      </c>
      <c r="J410" s="222">
        <f t="shared" si="256"/>
        <v>0</v>
      </c>
      <c r="K410" s="222">
        <f t="shared" si="257"/>
        <v>0</v>
      </c>
      <c r="L410" s="257">
        <f t="shared" si="287"/>
        <v>0</v>
      </c>
      <c r="M410" s="212">
        <f t="shared" si="258"/>
        <v>0</v>
      </c>
      <c r="N410" s="213">
        <f t="shared" si="259"/>
        <v>0</v>
      </c>
      <c r="O410" s="213">
        <f t="shared" si="260"/>
        <v>0</v>
      </c>
      <c r="P410" s="213">
        <f t="shared" si="261"/>
        <v>0</v>
      </c>
      <c r="Q410" s="213">
        <f t="shared" si="262"/>
        <v>0</v>
      </c>
      <c r="R410" s="213">
        <f t="shared" si="263"/>
        <v>0</v>
      </c>
      <c r="S410" s="213">
        <f t="shared" si="264"/>
        <v>0</v>
      </c>
      <c r="T410" s="260">
        <f t="shared" si="288"/>
        <v>0</v>
      </c>
      <c r="U410" s="191">
        <f t="shared" si="265"/>
        <v>0</v>
      </c>
      <c r="V410" s="191">
        <f t="shared" si="266"/>
        <v>0</v>
      </c>
      <c r="W410" s="191">
        <f t="shared" si="267"/>
        <v>0</v>
      </c>
      <c r="X410" s="191">
        <f t="shared" si="268"/>
        <v>0</v>
      </c>
      <c r="Y410" s="191">
        <f t="shared" si="269"/>
        <v>0</v>
      </c>
      <c r="Z410" s="192">
        <f t="shared" si="270"/>
        <v>0</v>
      </c>
      <c r="AA410" s="191">
        <f t="shared" si="271"/>
        <v>0</v>
      </c>
      <c r="AB410" s="280">
        <f t="shared" si="289"/>
        <v>0</v>
      </c>
      <c r="AC410" s="240">
        <f t="shared" si="272"/>
        <v>0</v>
      </c>
      <c r="AD410" s="240">
        <f t="shared" si="273"/>
        <v>0</v>
      </c>
      <c r="AE410" s="240">
        <f t="shared" si="274"/>
        <v>0</v>
      </c>
      <c r="AF410" s="240">
        <f t="shared" si="275"/>
        <v>0</v>
      </c>
      <c r="AG410" s="240">
        <f t="shared" si="276"/>
        <v>0</v>
      </c>
      <c r="AH410" s="240">
        <f t="shared" si="277"/>
        <v>0</v>
      </c>
      <c r="AI410" s="232">
        <f t="shared" si="278"/>
        <v>0</v>
      </c>
      <c r="AJ410" s="283">
        <f t="shared" si="290"/>
        <v>0</v>
      </c>
      <c r="AK410" s="269">
        <f t="shared" si="279"/>
        <v>0</v>
      </c>
      <c r="AL410" s="269">
        <f t="shared" si="280"/>
        <v>0</v>
      </c>
      <c r="AM410" s="269">
        <f t="shared" si="281"/>
        <v>0</v>
      </c>
      <c r="AN410" s="269">
        <f t="shared" si="282"/>
        <v>0</v>
      </c>
      <c r="AO410" s="269">
        <f t="shared" si="283"/>
        <v>0</v>
      </c>
      <c r="AP410" s="269">
        <f t="shared" si="284"/>
        <v>0</v>
      </c>
      <c r="AQ410" s="269">
        <f t="shared" si="285"/>
        <v>0</v>
      </c>
      <c r="AR410" s="285">
        <f t="shared" si="291"/>
        <v>0</v>
      </c>
      <c r="AS410" s="273">
        <f t="shared" si="286"/>
        <v>0</v>
      </c>
    </row>
    <row r="411" spans="2:45">
      <c r="B411" s="126"/>
      <c r="C411" s="117"/>
      <c r="D411" s="377"/>
      <c r="E411" s="242">
        <f t="shared" si="251"/>
        <v>0</v>
      </c>
      <c r="F411" s="222">
        <f t="shared" si="252"/>
        <v>0</v>
      </c>
      <c r="G411" s="222">
        <f t="shared" si="253"/>
        <v>0</v>
      </c>
      <c r="H411" s="222">
        <f t="shared" si="254"/>
        <v>0</v>
      </c>
      <c r="I411" s="222">
        <f t="shared" si="255"/>
        <v>0</v>
      </c>
      <c r="J411" s="222">
        <f t="shared" si="256"/>
        <v>0</v>
      </c>
      <c r="K411" s="222">
        <f t="shared" si="257"/>
        <v>0</v>
      </c>
      <c r="L411" s="257">
        <f t="shared" si="287"/>
        <v>0</v>
      </c>
      <c r="M411" s="212">
        <f t="shared" si="258"/>
        <v>0</v>
      </c>
      <c r="N411" s="213">
        <f t="shared" si="259"/>
        <v>0</v>
      </c>
      <c r="O411" s="213">
        <f t="shared" si="260"/>
        <v>0</v>
      </c>
      <c r="P411" s="213">
        <f t="shared" si="261"/>
        <v>0</v>
      </c>
      <c r="Q411" s="213">
        <f t="shared" si="262"/>
        <v>0</v>
      </c>
      <c r="R411" s="213">
        <f t="shared" si="263"/>
        <v>0</v>
      </c>
      <c r="S411" s="213">
        <f t="shared" si="264"/>
        <v>0</v>
      </c>
      <c r="T411" s="260">
        <f t="shared" si="288"/>
        <v>0</v>
      </c>
      <c r="U411" s="191">
        <f t="shared" si="265"/>
        <v>0</v>
      </c>
      <c r="V411" s="191">
        <f t="shared" si="266"/>
        <v>0</v>
      </c>
      <c r="W411" s="191">
        <f t="shared" si="267"/>
        <v>0</v>
      </c>
      <c r="X411" s="191">
        <f t="shared" si="268"/>
        <v>0</v>
      </c>
      <c r="Y411" s="191">
        <f t="shared" si="269"/>
        <v>0</v>
      </c>
      <c r="Z411" s="192">
        <f t="shared" si="270"/>
        <v>0</v>
      </c>
      <c r="AA411" s="191">
        <f t="shared" si="271"/>
        <v>0</v>
      </c>
      <c r="AB411" s="280">
        <f t="shared" si="289"/>
        <v>0</v>
      </c>
      <c r="AC411" s="240">
        <f t="shared" si="272"/>
        <v>0</v>
      </c>
      <c r="AD411" s="240">
        <f t="shared" si="273"/>
        <v>0</v>
      </c>
      <c r="AE411" s="240">
        <f t="shared" si="274"/>
        <v>0</v>
      </c>
      <c r="AF411" s="240">
        <f t="shared" si="275"/>
        <v>0</v>
      </c>
      <c r="AG411" s="240">
        <f t="shared" si="276"/>
        <v>0</v>
      </c>
      <c r="AH411" s="240">
        <f t="shared" si="277"/>
        <v>0</v>
      </c>
      <c r="AI411" s="232">
        <f t="shared" si="278"/>
        <v>0</v>
      </c>
      <c r="AJ411" s="283">
        <f t="shared" si="290"/>
        <v>0</v>
      </c>
      <c r="AK411" s="269">
        <f t="shared" si="279"/>
        <v>0</v>
      </c>
      <c r="AL411" s="269">
        <f t="shared" si="280"/>
        <v>0</v>
      </c>
      <c r="AM411" s="269">
        <f t="shared" si="281"/>
        <v>0</v>
      </c>
      <c r="AN411" s="269">
        <f t="shared" si="282"/>
        <v>0</v>
      </c>
      <c r="AO411" s="269">
        <f t="shared" si="283"/>
        <v>0</v>
      </c>
      <c r="AP411" s="269">
        <f t="shared" si="284"/>
        <v>0</v>
      </c>
      <c r="AQ411" s="269">
        <f t="shared" si="285"/>
        <v>0</v>
      </c>
      <c r="AR411" s="285">
        <f t="shared" si="291"/>
        <v>0</v>
      </c>
      <c r="AS411" s="273">
        <f t="shared" si="286"/>
        <v>0</v>
      </c>
    </row>
    <row r="412" spans="2:45">
      <c r="B412" s="100"/>
      <c r="C412" s="115"/>
      <c r="D412" s="309"/>
      <c r="E412" s="242">
        <f t="shared" ref="E412:E475" si="292">D412/(($B$1-$C$2)/100-(0.08))</f>
        <v>0</v>
      </c>
      <c r="F412" s="222">
        <f t="shared" si="252"/>
        <v>0</v>
      </c>
      <c r="G412" s="222">
        <f t="shared" si="253"/>
        <v>0</v>
      </c>
      <c r="H412" s="222">
        <f t="shared" si="254"/>
        <v>0</v>
      </c>
      <c r="I412" s="222">
        <f t="shared" si="255"/>
        <v>0</v>
      </c>
      <c r="J412" s="222">
        <f t="shared" si="256"/>
        <v>0</v>
      </c>
      <c r="K412" s="222">
        <f t="shared" si="257"/>
        <v>0</v>
      </c>
      <c r="L412" s="257">
        <f t="shared" si="287"/>
        <v>0</v>
      </c>
      <c r="M412" s="212">
        <f t="shared" si="258"/>
        <v>0</v>
      </c>
      <c r="N412" s="213">
        <f t="shared" si="259"/>
        <v>0</v>
      </c>
      <c r="O412" s="213">
        <f t="shared" si="260"/>
        <v>0</v>
      </c>
      <c r="P412" s="213">
        <f t="shared" si="261"/>
        <v>0</v>
      </c>
      <c r="Q412" s="213">
        <f t="shared" si="262"/>
        <v>0</v>
      </c>
      <c r="R412" s="213">
        <f t="shared" si="263"/>
        <v>0</v>
      </c>
      <c r="S412" s="213">
        <f t="shared" si="264"/>
        <v>0</v>
      </c>
      <c r="T412" s="260">
        <f t="shared" si="288"/>
        <v>0</v>
      </c>
      <c r="U412" s="191">
        <f t="shared" si="265"/>
        <v>0</v>
      </c>
      <c r="V412" s="191">
        <f t="shared" si="266"/>
        <v>0</v>
      </c>
      <c r="W412" s="191">
        <f t="shared" si="267"/>
        <v>0</v>
      </c>
      <c r="X412" s="191">
        <f t="shared" si="268"/>
        <v>0</v>
      </c>
      <c r="Y412" s="191">
        <f t="shared" si="269"/>
        <v>0</v>
      </c>
      <c r="Z412" s="192">
        <f t="shared" si="270"/>
        <v>0</v>
      </c>
      <c r="AA412" s="191">
        <f t="shared" si="271"/>
        <v>0</v>
      </c>
      <c r="AB412" s="280">
        <f t="shared" si="289"/>
        <v>0</v>
      </c>
      <c r="AC412" s="240">
        <f t="shared" si="272"/>
        <v>0</v>
      </c>
      <c r="AD412" s="240">
        <f t="shared" si="273"/>
        <v>0</v>
      </c>
      <c r="AE412" s="240">
        <f t="shared" si="274"/>
        <v>0</v>
      </c>
      <c r="AF412" s="240">
        <f t="shared" si="275"/>
        <v>0</v>
      </c>
      <c r="AG412" s="240">
        <f t="shared" si="276"/>
        <v>0</v>
      </c>
      <c r="AH412" s="240">
        <f t="shared" si="277"/>
        <v>0</v>
      </c>
      <c r="AI412" s="232">
        <f t="shared" si="278"/>
        <v>0</v>
      </c>
      <c r="AJ412" s="283">
        <f t="shared" si="290"/>
        <v>0</v>
      </c>
      <c r="AK412" s="269">
        <f t="shared" si="279"/>
        <v>0</v>
      </c>
      <c r="AL412" s="269">
        <f t="shared" si="280"/>
        <v>0</v>
      </c>
      <c r="AM412" s="269">
        <f t="shared" si="281"/>
        <v>0</v>
      </c>
      <c r="AN412" s="269">
        <f t="shared" si="282"/>
        <v>0</v>
      </c>
      <c r="AO412" s="269">
        <f t="shared" si="283"/>
        <v>0</v>
      </c>
      <c r="AP412" s="269">
        <f t="shared" si="284"/>
        <v>0</v>
      </c>
      <c r="AQ412" s="269">
        <f t="shared" si="285"/>
        <v>0</v>
      </c>
      <c r="AR412" s="285">
        <f t="shared" si="291"/>
        <v>0</v>
      </c>
      <c r="AS412" s="273">
        <f t="shared" si="286"/>
        <v>0</v>
      </c>
    </row>
    <row r="413" spans="2:45">
      <c r="B413" s="136"/>
      <c r="C413" s="136"/>
      <c r="D413" s="313"/>
      <c r="E413" s="242">
        <f t="shared" si="292"/>
        <v>0</v>
      </c>
      <c r="F413" s="222">
        <f t="shared" si="252"/>
        <v>0</v>
      </c>
      <c r="G413" s="222">
        <f t="shared" si="253"/>
        <v>0</v>
      </c>
      <c r="H413" s="222">
        <f t="shared" si="254"/>
        <v>0</v>
      </c>
      <c r="I413" s="222">
        <f t="shared" si="255"/>
        <v>0</v>
      </c>
      <c r="J413" s="222">
        <f t="shared" si="256"/>
        <v>0</v>
      </c>
      <c r="K413" s="222">
        <f t="shared" si="257"/>
        <v>0</v>
      </c>
      <c r="L413" s="257">
        <f t="shared" si="287"/>
        <v>0</v>
      </c>
      <c r="M413" s="212">
        <f t="shared" si="258"/>
        <v>0</v>
      </c>
      <c r="N413" s="213">
        <f t="shared" si="259"/>
        <v>0</v>
      </c>
      <c r="O413" s="213">
        <f t="shared" si="260"/>
        <v>0</v>
      </c>
      <c r="P413" s="213">
        <f t="shared" si="261"/>
        <v>0</v>
      </c>
      <c r="Q413" s="213">
        <f t="shared" si="262"/>
        <v>0</v>
      </c>
      <c r="R413" s="213">
        <f t="shared" si="263"/>
        <v>0</v>
      </c>
      <c r="S413" s="213">
        <f t="shared" si="264"/>
        <v>0</v>
      </c>
      <c r="T413" s="260">
        <f t="shared" si="288"/>
        <v>0</v>
      </c>
      <c r="U413" s="191">
        <f t="shared" si="265"/>
        <v>0</v>
      </c>
      <c r="V413" s="191">
        <f t="shared" si="266"/>
        <v>0</v>
      </c>
      <c r="W413" s="191">
        <f t="shared" si="267"/>
        <v>0</v>
      </c>
      <c r="X413" s="191">
        <f t="shared" si="268"/>
        <v>0</v>
      </c>
      <c r="Y413" s="191">
        <f t="shared" si="269"/>
        <v>0</v>
      </c>
      <c r="Z413" s="192">
        <f t="shared" si="270"/>
        <v>0</v>
      </c>
      <c r="AA413" s="191">
        <f t="shared" si="271"/>
        <v>0</v>
      </c>
      <c r="AB413" s="280">
        <f t="shared" si="289"/>
        <v>0</v>
      </c>
      <c r="AC413" s="240">
        <f t="shared" si="272"/>
        <v>0</v>
      </c>
      <c r="AD413" s="240">
        <f t="shared" si="273"/>
        <v>0</v>
      </c>
      <c r="AE413" s="240">
        <f t="shared" si="274"/>
        <v>0</v>
      </c>
      <c r="AF413" s="240">
        <f t="shared" si="275"/>
        <v>0</v>
      </c>
      <c r="AG413" s="240">
        <f t="shared" si="276"/>
        <v>0</v>
      </c>
      <c r="AH413" s="240">
        <f t="shared" si="277"/>
        <v>0</v>
      </c>
      <c r="AI413" s="232">
        <f t="shared" si="278"/>
        <v>0</v>
      </c>
      <c r="AJ413" s="283">
        <f t="shared" si="290"/>
        <v>0</v>
      </c>
      <c r="AK413" s="269">
        <f t="shared" si="279"/>
        <v>0</v>
      </c>
      <c r="AL413" s="269">
        <f t="shared" si="280"/>
        <v>0</v>
      </c>
      <c r="AM413" s="269">
        <f t="shared" si="281"/>
        <v>0</v>
      </c>
      <c r="AN413" s="269">
        <f t="shared" si="282"/>
        <v>0</v>
      </c>
      <c r="AO413" s="269">
        <f t="shared" si="283"/>
        <v>0</v>
      </c>
      <c r="AP413" s="269">
        <f t="shared" si="284"/>
        <v>0</v>
      </c>
      <c r="AQ413" s="269">
        <f t="shared" si="285"/>
        <v>0</v>
      </c>
      <c r="AR413" s="285">
        <f t="shared" si="291"/>
        <v>0</v>
      </c>
      <c r="AS413" s="273">
        <f t="shared" si="286"/>
        <v>0</v>
      </c>
    </row>
    <row r="414" spans="2:45">
      <c r="B414" s="136"/>
      <c r="C414" s="136"/>
      <c r="D414" s="313"/>
      <c r="E414" s="242">
        <f t="shared" si="292"/>
        <v>0</v>
      </c>
      <c r="F414" s="222">
        <f t="shared" si="252"/>
        <v>0</v>
      </c>
      <c r="G414" s="222">
        <f t="shared" si="253"/>
        <v>0</v>
      </c>
      <c r="H414" s="222">
        <f t="shared" si="254"/>
        <v>0</v>
      </c>
      <c r="I414" s="222">
        <f t="shared" si="255"/>
        <v>0</v>
      </c>
      <c r="J414" s="222">
        <f t="shared" si="256"/>
        <v>0</v>
      </c>
      <c r="K414" s="222">
        <f t="shared" si="257"/>
        <v>0</v>
      </c>
      <c r="L414" s="257">
        <f t="shared" si="287"/>
        <v>0</v>
      </c>
      <c r="M414" s="212">
        <f t="shared" si="258"/>
        <v>0</v>
      </c>
      <c r="N414" s="213">
        <f t="shared" si="259"/>
        <v>0</v>
      </c>
      <c r="O414" s="213">
        <f t="shared" si="260"/>
        <v>0</v>
      </c>
      <c r="P414" s="213">
        <f t="shared" si="261"/>
        <v>0</v>
      </c>
      <c r="Q414" s="213">
        <f t="shared" si="262"/>
        <v>0</v>
      </c>
      <c r="R414" s="213">
        <f t="shared" si="263"/>
        <v>0</v>
      </c>
      <c r="S414" s="213">
        <f t="shared" si="264"/>
        <v>0</v>
      </c>
      <c r="T414" s="260">
        <f t="shared" si="288"/>
        <v>0</v>
      </c>
      <c r="U414" s="191">
        <f t="shared" si="265"/>
        <v>0</v>
      </c>
      <c r="V414" s="191">
        <f t="shared" si="266"/>
        <v>0</v>
      </c>
      <c r="W414" s="191">
        <f t="shared" si="267"/>
        <v>0</v>
      </c>
      <c r="X414" s="191">
        <f t="shared" si="268"/>
        <v>0</v>
      </c>
      <c r="Y414" s="191">
        <f t="shared" si="269"/>
        <v>0</v>
      </c>
      <c r="Z414" s="192">
        <f t="shared" si="270"/>
        <v>0</v>
      </c>
      <c r="AA414" s="191">
        <f t="shared" si="271"/>
        <v>0</v>
      </c>
      <c r="AB414" s="280">
        <f t="shared" si="289"/>
        <v>0</v>
      </c>
      <c r="AC414" s="240">
        <f t="shared" si="272"/>
        <v>0</v>
      </c>
      <c r="AD414" s="240">
        <f t="shared" si="273"/>
        <v>0</v>
      </c>
      <c r="AE414" s="240">
        <f t="shared" si="274"/>
        <v>0</v>
      </c>
      <c r="AF414" s="240">
        <f t="shared" si="275"/>
        <v>0</v>
      </c>
      <c r="AG414" s="240">
        <f t="shared" si="276"/>
        <v>0</v>
      </c>
      <c r="AH414" s="240">
        <f t="shared" si="277"/>
        <v>0</v>
      </c>
      <c r="AI414" s="232">
        <f t="shared" si="278"/>
        <v>0</v>
      </c>
      <c r="AJ414" s="283">
        <f t="shared" si="290"/>
        <v>0</v>
      </c>
      <c r="AK414" s="269">
        <f t="shared" si="279"/>
        <v>0</v>
      </c>
      <c r="AL414" s="269">
        <f t="shared" si="280"/>
        <v>0</v>
      </c>
      <c r="AM414" s="269">
        <f t="shared" si="281"/>
        <v>0</v>
      </c>
      <c r="AN414" s="269">
        <f t="shared" si="282"/>
        <v>0</v>
      </c>
      <c r="AO414" s="269">
        <f t="shared" si="283"/>
        <v>0</v>
      </c>
      <c r="AP414" s="269">
        <f t="shared" si="284"/>
        <v>0</v>
      </c>
      <c r="AQ414" s="269">
        <f t="shared" si="285"/>
        <v>0</v>
      </c>
      <c r="AR414" s="285">
        <f t="shared" si="291"/>
        <v>0</v>
      </c>
      <c r="AS414" s="273">
        <f t="shared" si="286"/>
        <v>0</v>
      </c>
    </row>
    <row r="415" spans="2:45">
      <c r="B415" s="115"/>
      <c r="C415" s="115"/>
      <c r="D415" s="309"/>
      <c r="E415" s="242">
        <f t="shared" si="292"/>
        <v>0</v>
      </c>
      <c r="F415" s="222">
        <f t="shared" si="252"/>
        <v>0</v>
      </c>
      <c r="G415" s="222">
        <f t="shared" si="253"/>
        <v>0</v>
      </c>
      <c r="H415" s="222">
        <f t="shared" si="254"/>
        <v>0</v>
      </c>
      <c r="I415" s="222">
        <f t="shared" si="255"/>
        <v>0</v>
      </c>
      <c r="J415" s="222">
        <f t="shared" si="256"/>
        <v>0</v>
      </c>
      <c r="K415" s="222">
        <f t="shared" si="257"/>
        <v>0</v>
      </c>
      <c r="L415" s="257">
        <f t="shared" si="287"/>
        <v>0</v>
      </c>
      <c r="M415" s="212">
        <f t="shared" si="258"/>
        <v>0</v>
      </c>
      <c r="N415" s="213">
        <f t="shared" si="259"/>
        <v>0</v>
      </c>
      <c r="O415" s="213">
        <f t="shared" si="260"/>
        <v>0</v>
      </c>
      <c r="P415" s="213">
        <f t="shared" si="261"/>
        <v>0</v>
      </c>
      <c r="Q415" s="213">
        <f t="shared" si="262"/>
        <v>0</v>
      </c>
      <c r="R415" s="213">
        <f t="shared" si="263"/>
        <v>0</v>
      </c>
      <c r="S415" s="213">
        <f t="shared" si="264"/>
        <v>0</v>
      </c>
      <c r="T415" s="260">
        <f t="shared" si="288"/>
        <v>0</v>
      </c>
      <c r="U415" s="191">
        <f t="shared" si="265"/>
        <v>0</v>
      </c>
      <c r="V415" s="191">
        <f t="shared" si="266"/>
        <v>0</v>
      </c>
      <c r="W415" s="191">
        <f t="shared" si="267"/>
        <v>0</v>
      </c>
      <c r="X415" s="191">
        <f t="shared" si="268"/>
        <v>0</v>
      </c>
      <c r="Y415" s="191">
        <f t="shared" si="269"/>
        <v>0</v>
      </c>
      <c r="Z415" s="192">
        <f t="shared" si="270"/>
        <v>0</v>
      </c>
      <c r="AA415" s="191">
        <f t="shared" si="271"/>
        <v>0</v>
      </c>
      <c r="AB415" s="280">
        <f t="shared" si="289"/>
        <v>0</v>
      </c>
      <c r="AC415" s="240">
        <f t="shared" si="272"/>
        <v>0</v>
      </c>
      <c r="AD415" s="240">
        <f t="shared" si="273"/>
        <v>0</v>
      </c>
      <c r="AE415" s="240">
        <f t="shared" si="274"/>
        <v>0</v>
      </c>
      <c r="AF415" s="240">
        <f t="shared" si="275"/>
        <v>0</v>
      </c>
      <c r="AG415" s="240">
        <f t="shared" si="276"/>
        <v>0</v>
      </c>
      <c r="AH415" s="240">
        <f t="shared" si="277"/>
        <v>0</v>
      </c>
      <c r="AI415" s="232">
        <f t="shared" si="278"/>
        <v>0</v>
      </c>
      <c r="AJ415" s="283">
        <f t="shared" si="290"/>
        <v>0</v>
      </c>
      <c r="AK415" s="269">
        <f t="shared" si="279"/>
        <v>0</v>
      </c>
      <c r="AL415" s="269">
        <f t="shared" si="280"/>
        <v>0</v>
      </c>
      <c r="AM415" s="269">
        <f t="shared" si="281"/>
        <v>0</v>
      </c>
      <c r="AN415" s="269">
        <f t="shared" si="282"/>
        <v>0</v>
      </c>
      <c r="AO415" s="269">
        <f t="shared" si="283"/>
        <v>0</v>
      </c>
      <c r="AP415" s="269">
        <f t="shared" si="284"/>
        <v>0</v>
      </c>
      <c r="AQ415" s="269">
        <f t="shared" si="285"/>
        <v>0</v>
      </c>
      <c r="AR415" s="285">
        <f t="shared" si="291"/>
        <v>0</v>
      </c>
      <c r="AS415" s="273">
        <f t="shared" si="286"/>
        <v>0</v>
      </c>
    </row>
    <row r="416" spans="2:45">
      <c r="B416" s="115"/>
      <c r="C416" s="115"/>
      <c r="D416" s="309"/>
      <c r="E416" s="242">
        <f t="shared" si="292"/>
        <v>0</v>
      </c>
      <c r="F416" s="222">
        <f t="shared" si="252"/>
        <v>0</v>
      </c>
      <c r="G416" s="222">
        <f t="shared" si="253"/>
        <v>0</v>
      </c>
      <c r="H416" s="222">
        <f t="shared" si="254"/>
        <v>0</v>
      </c>
      <c r="I416" s="222">
        <f t="shared" si="255"/>
        <v>0</v>
      </c>
      <c r="J416" s="222">
        <f t="shared" si="256"/>
        <v>0</v>
      </c>
      <c r="K416" s="222">
        <f t="shared" si="257"/>
        <v>0</v>
      </c>
      <c r="L416" s="257">
        <f t="shared" si="287"/>
        <v>0</v>
      </c>
      <c r="M416" s="212">
        <f t="shared" si="258"/>
        <v>0</v>
      </c>
      <c r="N416" s="213">
        <f t="shared" si="259"/>
        <v>0</v>
      </c>
      <c r="O416" s="213">
        <f t="shared" si="260"/>
        <v>0</v>
      </c>
      <c r="P416" s="213">
        <f t="shared" si="261"/>
        <v>0</v>
      </c>
      <c r="Q416" s="213">
        <f t="shared" si="262"/>
        <v>0</v>
      </c>
      <c r="R416" s="213">
        <f t="shared" si="263"/>
        <v>0</v>
      </c>
      <c r="S416" s="213">
        <f t="shared" si="264"/>
        <v>0</v>
      </c>
      <c r="T416" s="260">
        <f t="shared" si="288"/>
        <v>0</v>
      </c>
      <c r="U416" s="191">
        <f t="shared" si="265"/>
        <v>0</v>
      </c>
      <c r="V416" s="191">
        <f t="shared" si="266"/>
        <v>0</v>
      </c>
      <c r="W416" s="191">
        <f t="shared" si="267"/>
        <v>0</v>
      </c>
      <c r="X416" s="191">
        <f t="shared" si="268"/>
        <v>0</v>
      </c>
      <c r="Y416" s="191">
        <f t="shared" si="269"/>
        <v>0</v>
      </c>
      <c r="Z416" s="192">
        <f t="shared" si="270"/>
        <v>0</v>
      </c>
      <c r="AA416" s="191">
        <f t="shared" si="271"/>
        <v>0</v>
      </c>
      <c r="AB416" s="280">
        <f t="shared" si="289"/>
        <v>0</v>
      </c>
      <c r="AC416" s="240">
        <f t="shared" si="272"/>
        <v>0</v>
      </c>
      <c r="AD416" s="240">
        <f t="shared" si="273"/>
        <v>0</v>
      </c>
      <c r="AE416" s="240">
        <f t="shared" si="274"/>
        <v>0</v>
      </c>
      <c r="AF416" s="240">
        <f t="shared" si="275"/>
        <v>0</v>
      </c>
      <c r="AG416" s="240">
        <f t="shared" si="276"/>
        <v>0</v>
      </c>
      <c r="AH416" s="240">
        <f t="shared" si="277"/>
        <v>0</v>
      </c>
      <c r="AI416" s="232">
        <f t="shared" si="278"/>
        <v>0</v>
      </c>
      <c r="AJ416" s="283">
        <f t="shared" si="290"/>
        <v>0</v>
      </c>
      <c r="AK416" s="269">
        <f t="shared" si="279"/>
        <v>0</v>
      </c>
      <c r="AL416" s="269">
        <f t="shared" si="280"/>
        <v>0</v>
      </c>
      <c r="AM416" s="269">
        <f t="shared" si="281"/>
        <v>0</v>
      </c>
      <c r="AN416" s="269">
        <f t="shared" si="282"/>
        <v>0</v>
      </c>
      <c r="AO416" s="269">
        <f t="shared" si="283"/>
        <v>0</v>
      </c>
      <c r="AP416" s="269">
        <f t="shared" si="284"/>
        <v>0</v>
      </c>
      <c r="AQ416" s="269">
        <f t="shared" si="285"/>
        <v>0</v>
      </c>
      <c r="AR416" s="285">
        <f t="shared" si="291"/>
        <v>0</v>
      </c>
      <c r="AS416" s="273">
        <f t="shared" si="286"/>
        <v>0</v>
      </c>
    </row>
    <row r="417" spans="2:45">
      <c r="B417" s="115"/>
      <c r="C417" s="115"/>
      <c r="D417" s="309"/>
      <c r="E417" s="242">
        <f t="shared" si="292"/>
        <v>0</v>
      </c>
      <c r="F417" s="222">
        <f t="shared" si="252"/>
        <v>0</v>
      </c>
      <c r="G417" s="222">
        <f t="shared" si="253"/>
        <v>0</v>
      </c>
      <c r="H417" s="222">
        <f t="shared" si="254"/>
        <v>0</v>
      </c>
      <c r="I417" s="222">
        <f t="shared" si="255"/>
        <v>0</v>
      </c>
      <c r="J417" s="222">
        <f t="shared" si="256"/>
        <v>0</v>
      </c>
      <c r="K417" s="222">
        <f t="shared" si="257"/>
        <v>0</v>
      </c>
      <c r="L417" s="257">
        <f t="shared" si="287"/>
        <v>0</v>
      </c>
      <c r="M417" s="212">
        <f t="shared" si="258"/>
        <v>0</v>
      </c>
      <c r="N417" s="213">
        <f t="shared" si="259"/>
        <v>0</v>
      </c>
      <c r="O417" s="213">
        <f t="shared" si="260"/>
        <v>0</v>
      </c>
      <c r="P417" s="213">
        <f t="shared" si="261"/>
        <v>0</v>
      </c>
      <c r="Q417" s="213">
        <f t="shared" si="262"/>
        <v>0</v>
      </c>
      <c r="R417" s="213">
        <f t="shared" si="263"/>
        <v>0</v>
      </c>
      <c r="S417" s="213">
        <f t="shared" si="264"/>
        <v>0</v>
      </c>
      <c r="T417" s="260">
        <f t="shared" si="288"/>
        <v>0</v>
      </c>
      <c r="U417" s="191">
        <f t="shared" si="265"/>
        <v>0</v>
      </c>
      <c r="V417" s="191">
        <f t="shared" si="266"/>
        <v>0</v>
      </c>
      <c r="W417" s="191">
        <f t="shared" si="267"/>
        <v>0</v>
      </c>
      <c r="X417" s="191">
        <f t="shared" si="268"/>
        <v>0</v>
      </c>
      <c r="Y417" s="191">
        <f t="shared" si="269"/>
        <v>0</v>
      </c>
      <c r="Z417" s="192">
        <f t="shared" si="270"/>
        <v>0</v>
      </c>
      <c r="AA417" s="191">
        <f t="shared" si="271"/>
        <v>0</v>
      </c>
      <c r="AB417" s="280">
        <f t="shared" si="289"/>
        <v>0</v>
      </c>
      <c r="AC417" s="240">
        <f t="shared" si="272"/>
        <v>0</v>
      </c>
      <c r="AD417" s="240">
        <f t="shared" si="273"/>
        <v>0</v>
      </c>
      <c r="AE417" s="240">
        <f t="shared" si="274"/>
        <v>0</v>
      </c>
      <c r="AF417" s="240">
        <f t="shared" si="275"/>
        <v>0</v>
      </c>
      <c r="AG417" s="240">
        <f t="shared" si="276"/>
        <v>0</v>
      </c>
      <c r="AH417" s="240">
        <f t="shared" si="277"/>
        <v>0</v>
      </c>
      <c r="AI417" s="232">
        <f t="shared" si="278"/>
        <v>0</v>
      </c>
      <c r="AJ417" s="283">
        <f t="shared" si="290"/>
        <v>0</v>
      </c>
      <c r="AK417" s="269">
        <f t="shared" si="279"/>
        <v>0</v>
      </c>
      <c r="AL417" s="269">
        <f t="shared" si="280"/>
        <v>0</v>
      </c>
      <c r="AM417" s="269">
        <f t="shared" si="281"/>
        <v>0</v>
      </c>
      <c r="AN417" s="269">
        <f t="shared" si="282"/>
        <v>0</v>
      </c>
      <c r="AO417" s="269">
        <f t="shared" si="283"/>
        <v>0</v>
      </c>
      <c r="AP417" s="269">
        <f t="shared" si="284"/>
        <v>0</v>
      </c>
      <c r="AQ417" s="269">
        <f t="shared" si="285"/>
        <v>0</v>
      </c>
      <c r="AR417" s="285">
        <f t="shared" si="291"/>
        <v>0</v>
      </c>
      <c r="AS417" s="273">
        <f t="shared" si="286"/>
        <v>0</v>
      </c>
    </row>
    <row r="418" spans="2:45">
      <c r="B418" s="115"/>
      <c r="C418" s="115"/>
      <c r="D418" s="309"/>
      <c r="E418" s="242">
        <f t="shared" si="292"/>
        <v>0</v>
      </c>
      <c r="F418" s="222">
        <f t="shared" si="252"/>
        <v>0</v>
      </c>
      <c r="G418" s="222">
        <f t="shared" si="253"/>
        <v>0</v>
      </c>
      <c r="H418" s="222">
        <f t="shared" si="254"/>
        <v>0</v>
      </c>
      <c r="I418" s="222">
        <f t="shared" si="255"/>
        <v>0</v>
      </c>
      <c r="J418" s="222">
        <f t="shared" si="256"/>
        <v>0</v>
      </c>
      <c r="K418" s="222">
        <f t="shared" si="257"/>
        <v>0</v>
      </c>
      <c r="L418" s="257">
        <f t="shared" si="287"/>
        <v>0</v>
      </c>
      <c r="M418" s="212">
        <f t="shared" si="258"/>
        <v>0</v>
      </c>
      <c r="N418" s="213">
        <f t="shared" si="259"/>
        <v>0</v>
      </c>
      <c r="O418" s="213">
        <f t="shared" si="260"/>
        <v>0</v>
      </c>
      <c r="P418" s="213">
        <f t="shared" si="261"/>
        <v>0</v>
      </c>
      <c r="Q418" s="213">
        <f t="shared" si="262"/>
        <v>0</v>
      </c>
      <c r="R418" s="213">
        <f t="shared" si="263"/>
        <v>0</v>
      </c>
      <c r="S418" s="213">
        <f t="shared" si="264"/>
        <v>0</v>
      </c>
      <c r="T418" s="260">
        <f t="shared" si="288"/>
        <v>0</v>
      </c>
      <c r="U418" s="191">
        <f t="shared" si="265"/>
        <v>0</v>
      </c>
      <c r="V418" s="191">
        <f t="shared" si="266"/>
        <v>0</v>
      </c>
      <c r="W418" s="191">
        <f t="shared" si="267"/>
        <v>0</v>
      </c>
      <c r="X418" s="191">
        <f t="shared" si="268"/>
        <v>0</v>
      </c>
      <c r="Y418" s="191">
        <f t="shared" si="269"/>
        <v>0</v>
      </c>
      <c r="Z418" s="192">
        <f t="shared" si="270"/>
        <v>0</v>
      </c>
      <c r="AA418" s="191">
        <f t="shared" si="271"/>
        <v>0</v>
      </c>
      <c r="AB418" s="280">
        <f t="shared" si="289"/>
        <v>0</v>
      </c>
      <c r="AC418" s="240">
        <f t="shared" si="272"/>
        <v>0</v>
      </c>
      <c r="AD418" s="240">
        <f t="shared" si="273"/>
        <v>0</v>
      </c>
      <c r="AE418" s="240">
        <f t="shared" si="274"/>
        <v>0</v>
      </c>
      <c r="AF418" s="240">
        <f t="shared" si="275"/>
        <v>0</v>
      </c>
      <c r="AG418" s="240">
        <f t="shared" si="276"/>
        <v>0</v>
      </c>
      <c r="AH418" s="240">
        <f t="shared" si="277"/>
        <v>0</v>
      </c>
      <c r="AI418" s="232">
        <f t="shared" si="278"/>
        <v>0</v>
      </c>
      <c r="AJ418" s="283">
        <f t="shared" si="290"/>
        <v>0</v>
      </c>
      <c r="AK418" s="269">
        <f t="shared" si="279"/>
        <v>0</v>
      </c>
      <c r="AL418" s="269">
        <f t="shared" si="280"/>
        <v>0</v>
      </c>
      <c r="AM418" s="269">
        <f t="shared" si="281"/>
        <v>0</v>
      </c>
      <c r="AN418" s="269">
        <f t="shared" si="282"/>
        <v>0</v>
      </c>
      <c r="AO418" s="269">
        <f t="shared" si="283"/>
        <v>0</v>
      </c>
      <c r="AP418" s="269">
        <f t="shared" si="284"/>
        <v>0</v>
      </c>
      <c r="AQ418" s="269">
        <f t="shared" si="285"/>
        <v>0</v>
      </c>
      <c r="AR418" s="285">
        <f t="shared" si="291"/>
        <v>0</v>
      </c>
      <c r="AS418" s="273">
        <f t="shared" si="286"/>
        <v>0</v>
      </c>
    </row>
    <row r="419" spans="2:45">
      <c r="B419" s="136"/>
      <c r="C419" s="136"/>
      <c r="D419" s="378"/>
      <c r="E419" s="242">
        <f t="shared" si="292"/>
        <v>0</v>
      </c>
      <c r="F419" s="222">
        <f t="shared" si="252"/>
        <v>0</v>
      </c>
      <c r="G419" s="222">
        <f t="shared" si="253"/>
        <v>0</v>
      </c>
      <c r="H419" s="222">
        <f t="shared" si="254"/>
        <v>0</v>
      </c>
      <c r="I419" s="222">
        <f t="shared" si="255"/>
        <v>0</v>
      </c>
      <c r="J419" s="222">
        <f t="shared" si="256"/>
        <v>0</v>
      </c>
      <c r="K419" s="222">
        <f t="shared" si="257"/>
        <v>0</v>
      </c>
      <c r="L419" s="257">
        <f t="shared" si="287"/>
        <v>0</v>
      </c>
      <c r="M419" s="212">
        <f t="shared" si="258"/>
        <v>0</v>
      </c>
      <c r="N419" s="213">
        <f t="shared" si="259"/>
        <v>0</v>
      </c>
      <c r="O419" s="213">
        <f t="shared" si="260"/>
        <v>0</v>
      </c>
      <c r="P419" s="213">
        <f t="shared" si="261"/>
        <v>0</v>
      </c>
      <c r="Q419" s="213">
        <f t="shared" si="262"/>
        <v>0</v>
      </c>
      <c r="R419" s="213">
        <f t="shared" si="263"/>
        <v>0</v>
      </c>
      <c r="S419" s="213">
        <f t="shared" si="264"/>
        <v>0</v>
      </c>
      <c r="T419" s="260">
        <f t="shared" si="288"/>
        <v>0</v>
      </c>
      <c r="U419" s="191">
        <f t="shared" si="265"/>
        <v>0</v>
      </c>
      <c r="V419" s="191">
        <f t="shared" si="266"/>
        <v>0</v>
      </c>
      <c r="W419" s="191">
        <f t="shared" si="267"/>
        <v>0</v>
      </c>
      <c r="X419" s="191">
        <f t="shared" si="268"/>
        <v>0</v>
      </c>
      <c r="Y419" s="191">
        <f t="shared" si="269"/>
        <v>0</v>
      </c>
      <c r="Z419" s="192">
        <f t="shared" si="270"/>
        <v>0</v>
      </c>
      <c r="AA419" s="191">
        <f t="shared" si="271"/>
        <v>0</v>
      </c>
      <c r="AB419" s="280">
        <f t="shared" si="289"/>
        <v>0</v>
      </c>
      <c r="AC419" s="240">
        <f t="shared" si="272"/>
        <v>0</v>
      </c>
      <c r="AD419" s="240">
        <f t="shared" si="273"/>
        <v>0</v>
      </c>
      <c r="AE419" s="240">
        <f t="shared" si="274"/>
        <v>0</v>
      </c>
      <c r="AF419" s="240">
        <f t="shared" si="275"/>
        <v>0</v>
      </c>
      <c r="AG419" s="240">
        <f t="shared" si="276"/>
        <v>0</v>
      </c>
      <c r="AH419" s="240">
        <f t="shared" si="277"/>
        <v>0</v>
      </c>
      <c r="AI419" s="232">
        <f t="shared" si="278"/>
        <v>0</v>
      </c>
      <c r="AJ419" s="283">
        <f t="shared" si="290"/>
        <v>0</v>
      </c>
      <c r="AK419" s="269">
        <f t="shared" si="279"/>
        <v>0</v>
      </c>
      <c r="AL419" s="269">
        <f t="shared" si="280"/>
        <v>0</v>
      </c>
      <c r="AM419" s="269">
        <f t="shared" si="281"/>
        <v>0</v>
      </c>
      <c r="AN419" s="269">
        <f t="shared" si="282"/>
        <v>0</v>
      </c>
      <c r="AO419" s="269">
        <f t="shared" si="283"/>
        <v>0</v>
      </c>
      <c r="AP419" s="269">
        <f t="shared" si="284"/>
        <v>0</v>
      </c>
      <c r="AQ419" s="269">
        <f t="shared" si="285"/>
        <v>0</v>
      </c>
      <c r="AR419" s="285">
        <f t="shared" si="291"/>
        <v>0</v>
      </c>
      <c r="AS419" s="273">
        <f t="shared" si="286"/>
        <v>0</v>
      </c>
    </row>
    <row r="420" spans="2:45">
      <c r="B420" s="115"/>
      <c r="C420" s="115"/>
      <c r="D420" s="309"/>
      <c r="E420" s="242">
        <f t="shared" si="292"/>
        <v>0</v>
      </c>
      <c r="F420" s="222">
        <f t="shared" si="252"/>
        <v>0</v>
      </c>
      <c r="G420" s="222">
        <f t="shared" si="253"/>
        <v>0</v>
      </c>
      <c r="H420" s="222">
        <f t="shared" si="254"/>
        <v>0</v>
      </c>
      <c r="I420" s="222">
        <f t="shared" si="255"/>
        <v>0</v>
      </c>
      <c r="J420" s="222">
        <f t="shared" si="256"/>
        <v>0</v>
      </c>
      <c r="K420" s="222">
        <f t="shared" si="257"/>
        <v>0</v>
      </c>
      <c r="L420" s="257">
        <f t="shared" si="287"/>
        <v>0</v>
      </c>
      <c r="M420" s="212">
        <f t="shared" si="258"/>
        <v>0</v>
      </c>
      <c r="N420" s="213">
        <f t="shared" si="259"/>
        <v>0</v>
      </c>
      <c r="O420" s="213">
        <f t="shared" si="260"/>
        <v>0</v>
      </c>
      <c r="P420" s="213">
        <f t="shared" si="261"/>
        <v>0</v>
      </c>
      <c r="Q420" s="213">
        <f t="shared" si="262"/>
        <v>0</v>
      </c>
      <c r="R420" s="213">
        <f t="shared" si="263"/>
        <v>0</v>
      </c>
      <c r="S420" s="213">
        <f t="shared" si="264"/>
        <v>0</v>
      </c>
      <c r="T420" s="260">
        <f t="shared" si="288"/>
        <v>0</v>
      </c>
      <c r="U420" s="191">
        <f t="shared" si="265"/>
        <v>0</v>
      </c>
      <c r="V420" s="191">
        <f t="shared" si="266"/>
        <v>0</v>
      </c>
      <c r="W420" s="191">
        <f t="shared" si="267"/>
        <v>0</v>
      </c>
      <c r="X420" s="191">
        <f t="shared" si="268"/>
        <v>0</v>
      </c>
      <c r="Y420" s="191">
        <f t="shared" si="269"/>
        <v>0</v>
      </c>
      <c r="Z420" s="192">
        <f t="shared" si="270"/>
        <v>0</v>
      </c>
      <c r="AA420" s="191">
        <f t="shared" si="271"/>
        <v>0</v>
      </c>
      <c r="AB420" s="280">
        <f t="shared" si="289"/>
        <v>0</v>
      </c>
      <c r="AC420" s="240">
        <f t="shared" si="272"/>
        <v>0</v>
      </c>
      <c r="AD420" s="240">
        <f t="shared" si="273"/>
        <v>0</v>
      </c>
      <c r="AE420" s="240">
        <f t="shared" si="274"/>
        <v>0</v>
      </c>
      <c r="AF420" s="240">
        <f t="shared" si="275"/>
        <v>0</v>
      </c>
      <c r="AG420" s="240">
        <f t="shared" si="276"/>
        <v>0</v>
      </c>
      <c r="AH420" s="240">
        <f t="shared" si="277"/>
        <v>0</v>
      </c>
      <c r="AI420" s="232">
        <f t="shared" si="278"/>
        <v>0</v>
      </c>
      <c r="AJ420" s="283">
        <f t="shared" si="290"/>
        <v>0</v>
      </c>
      <c r="AK420" s="269">
        <f t="shared" si="279"/>
        <v>0</v>
      </c>
      <c r="AL420" s="269">
        <f t="shared" si="280"/>
        <v>0</v>
      </c>
      <c r="AM420" s="269">
        <f t="shared" si="281"/>
        <v>0</v>
      </c>
      <c r="AN420" s="269">
        <f t="shared" si="282"/>
        <v>0</v>
      </c>
      <c r="AO420" s="269">
        <f t="shared" si="283"/>
        <v>0</v>
      </c>
      <c r="AP420" s="269">
        <f t="shared" si="284"/>
        <v>0</v>
      </c>
      <c r="AQ420" s="269">
        <f t="shared" si="285"/>
        <v>0</v>
      </c>
      <c r="AR420" s="285">
        <f t="shared" si="291"/>
        <v>0</v>
      </c>
      <c r="AS420" s="273">
        <f t="shared" si="286"/>
        <v>0</v>
      </c>
    </row>
    <row r="421" spans="2:45">
      <c r="B421" s="115"/>
      <c r="C421" s="115"/>
      <c r="D421" s="309"/>
      <c r="E421" s="242">
        <f t="shared" si="292"/>
        <v>0</v>
      </c>
      <c r="F421" s="222">
        <f t="shared" si="252"/>
        <v>0</v>
      </c>
      <c r="G421" s="222">
        <f t="shared" si="253"/>
        <v>0</v>
      </c>
      <c r="H421" s="222">
        <f t="shared" si="254"/>
        <v>0</v>
      </c>
      <c r="I421" s="222">
        <f t="shared" si="255"/>
        <v>0</v>
      </c>
      <c r="J421" s="222">
        <f t="shared" si="256"/>
        <v>0</v>
      </c>
      <c r="K421" s="222">
        <f t="shared" si="257"/>
        <v>0</v>
      </c>
      <c r="L421" s="257">
        <f t="shared" si="287"/>
        <v>0</v>
      </c>
      <c r="M421" s="212">
        <f t="shared" si="258"/>
        <v>0</v>
      </c>
      <c r="N421" s="213">
        <f t="shared" si="259"/>
        <v>0</v>
      </c>
      <c r="O421" s="213">
        <f t="shared" si="260"/>
        <v>0</v>
      </c>
      <c r="P421" s="213">
        <f t="shared" si="261"/>
        <v>0</v>
      </c>
      <c r="Q421" s="213">
        <f t="shared" si="262"/>
        <v>0</v>
      </c>
      <c r="R421" s="213">
        <f t="shared" si="263"/>
        <v>0</v>
      </c>
      <c r="S421" s="213">
        <f t="shared" si="264"/>
        <v>0</v>
      </c>
      <c r="T421" s="260">
        <f t="shared" si="288"/>
        <v>0</v>
      </c>
      <c r="U421" s="191">
        <f t="shared" si="265"/>
        <v>0</v>
      </c>
      <c r="V421" s="191">
        <f t="shared" si="266"/>
        <v>0</v>
      </c>
      <c r="W421" s="191">
        <f t="shared" si="267"/>
        <v>0</v>
      </c>
      <c r="X421" s="191">
        <f t="shared" si="268"/>
        <v>0</v>
      </c>
      <c r="Y421" s="191">
        <f t="shared" si="269"/>
        <v>0</v>
      </c>
      <c r="Z421" s="192">
        <f t="shared" si="270"/>
        <v>0</v>
      </c>
      <c r="AA421" s="191">
        <f t="shared" si="271"/>
        <v>0</v>
      </c>
      <c r="AB421" s="280">
        <f t="shared" si="289"/>
        <v>0</v>
      </c>
      <c r="AC421" s="240">
        <f t="shared" si="272"/>
        <v>0</v>
      </c>
      <c r="AD421" s="240">
        <f t="shared" si="273"/>
        <v>0</v>
      </c>
      <c r="AE421" s="240">
        <f t="shared" si="274"/>
        <v>0</v>
      </c>
      <c r="AF421" s="240">
        <f t="shared" si="275"/>
        <v>0</v>
      </c>
      <c r="AG421" s="240">
        <f t="shared" si="276"/>
        <v>0</v>
      </c>
      <c r="AH421" s="240">
        <f t="shared" si="277"/>
        <v>0</v>
      </c>
      <c r="AI421" s="232">
        <f t="shared" si="278"/>
        <v>0</v>
      </c>
      <c r="AJ421" s="283">
        <f t="shared" si="290"/>
        <v>0</v>
      </c>
      <c r="AK421" s="269">
        <f t="shared" si="279"/>
        <v>0</v>
      </c>
      <c r="AL421" s="269">
        <f t="shared" si="280"/>
        <v>0</v>
      </c>
      <c r="AM421" s="269">
        <f t="shared" si="281"/>
        <v>0</v>
      </c>
      <c r="AN421" s="269">
        <f t="shared" si="282"/>
        <v>0</v>
      </c>
      <c r="AO421" s="269">
        <f t="shared" si="283"/>
        <v>0</v>
      </c>
      <c r="AP421" s="269">
        <f t="shared" si="284"/>
        <v>0</v>
      </c>
      <c r="AQ421" s="269">
        <f t="shared" si="285"/>
        <v>0</v>
      </c>
      <c r="AR421" s="285">
        <f t="shared" si="291"/>
        <v>0</v>
      </c>
      <c r="AS421" s="273">
        <f t="shared" si="286"/>
        <v>0</v>
      </c>
    </row>
    <row r="422" spans="2:45">
      <c r="B422" s="136"/>
      <c r="C422" s="136"/>
      <c r="D422" s="313"/>
      <c r="E422" s="242">
        <f t="shared" si="292"/>
        <v>0</v>
      </c>
      <c r="F422" s="222">
        <f t="shared" si="252"/>
        <v>0</v>
      </c>
      <c r="G422" s="222">
        <f t="shared" si="253"/>
        <v>0</v>
      </c>
      <c r="H422" s="222">
        <f t="shared" si="254"/>
        <v>0</v>
      </c>
      <c r="I422" s="222">
        <f t="shared" si="255"/>
        <v>0</v>
      </c>
      <c r="J422" s="222">
        <f t="shared" si="256"/>
        <v>0</v>
      </c>
      <c r="K422" s="222">
        <f t="shared" si="257"/>
        <v>0</v>
      </c>
      <c r="L422" s="257">
        <f t="shared" si="287"/>
        <v>0</v>
      </c>
      <c r="M422" s="212">
        <f t="shared" si="258"/>
        <v>0</v>
      </c>
      <c r="N422" s="213">
        <f t="shared" si="259"/>
        <v>0</v>
      </c>
      <c r="O422" s="213">
        <f t="shared" si="260"/>
        <v>0</v>
      </c>
      <c r="P422" s="213">
        <f t="shared" si="261"/>
        <v>0</v>
      </c>
      <c r="Q422" s="213">
        <f t="shared" si="262"/>
        <v>0</v>
      </c>
      <c r="R422" s="213">
        <f t="shared" si="263"/>
        <v>0</v>
      </c>
      <c r="S422" s="213">
        <f t="shared" si="264"/>
        <v>0</v>
      </c>
      <c r="T422" s="260">
        <f t="shared" si="288"/>
        <v>0</v>
      </c>
      <c r="U422" s="191">
        <f t="shared" si="265"/>
        <v>0</v>
      </c>
      <c r="V422" s="191">
        <f t="shared" si="266"/>
        <v>0</v>
      </c>
      <c r="W422" s="191">
        <f t="shared" si="267"/>
        <v>0</v>
      </c>
      <c r="X422" s="191">
        <f t="shared" si="268"/>
        <v>0</v>
      </c>
      <c r="Y422" s="191">
        <f t="shared" si="269"/>
        <v>0</v>
      </c>
      <c r="Z422" s="192">
        <f t="shared" si="270"/>
        <v>0</v>
      </c>
      <c r="AA422" s="191">
        <f t="shared" si="271"/>
        <v>0</v>
      </c>
      <c r="AB422" s="280">
        <f t="shared" si="289"/>
        <v>0</v>
      </c>
      <c r="AC422" s="240">
        <f t="shared" si="272"/>
        <v>0</v>
      </c>
      <c r="AD422" s="240">
        <f t="shared" si="273"/>
        <v>0</v>
      </c>
      <c r="AE422" s="240">
        <f t="shared" si="274"/>
        <v>0</v>
      </c>
      <c r="AF422" s="240">
        <f t="shared" si="275"/>
        <v>0</v>
      </c>
      <c r="AG422" s="240">
        <f t="shared" si="276"/>
        <v>0</v>
      </c>
      <c r="AH422" s="240">
        <f t="shared" si="277"/>
        <v>0</v>
      </c>
      <c r="AI422" s="232">
        <f t="shared" si="278"/>
        <v>0</v>
      </c>
      <c r="AJ422" s="283">
        <f t="shared" si="290"/>
        <v>0</v>
      </c>
      <c r="AK422" s="269">
        <f t="shared" si="279"/>
        <v>0</v>
      </c>
      <c r="AL422" s="269">
        <f t="shared" si="280"/>
        <v>0</v>
      </c>
      <c r="AM422" s="269">
        <f t="shared" si="281"/>
        <v>0</v>
      </c>
      <c r="AN422" s="269">
        <f t="shared" si="282"/>
        <v>0</v>
      </c>
      <c r="AO422" s="269">
        <f t="shared" si="283"/>
        <v>0</v>
      </c>
      <c r="AP422" s="269">
        <f t="shared" si="284"/>
        <v>0</v>
      </c>
      <c r="AQ422" s="269">
        <f t="shared" si="285"/>
        <v>0</v>
      </c>
      <c r="AR422" s="285">
        <f t="shared" si="291"/>
        <v>0</v>
      </c>
      <c r="AS422" s="273">
        <f t="shared" si="286"/>
        <v>0</v>
      </c>
    </row>
    <row r="423" spans="2:45">
      <c r="B423" s="117"/>
      <c r="C423" s="117"/>
      <c r="D423" s="377"/>
      <c r="E423" s="242">
        <f t="shared" si="292"/>
        <v>0</v>
      </c>
      <c r="F423" s="222">
        <f t="shared" si="252"/>
        <v>0</v>
      </c>
      <c r="G423" s="222">
        <f t="shared" si="253"/>
        <v>0</v>
      </c>
      <c r="H423" s="222">
        <f t="shared" si="254"/>
        <v>0</v>
      </c>
      <c r="I423" s="222">
        <f t="shared" si="255"/>
        <v>0</v>
      </c>
      <c r="J423" s="222">
        <f t="shared" si="256"/>
        <v>0</v>
      </c>
      <c r="K423" s="222">
        <f t="shared" si="257"/>
        <v>0</v>
      </c>
      <c r="L423" s="257">
        <f t="shared" si="287"/>
        <v>0</v>
      </c>
      <c r="M423" s="212">
        <f t="shared" si="258"/>
        <v>0</v>
      </c>
      <c r="N423" s="213">
        <f t="shared" si="259"/>
        <v>0</v>
      </c>
      <c r="O423" s="213">
        <f t="shared" si="260"/>
        <v>0</v>
      </c>
      <c r="P423" s="213">
        <f t="shared" si="261"/>
        <v>0</v>
      </c>
      <c r="Q423" s="213">
        <f t="shared" si="262"/>
        <v>0</v>
      </c>
      <c r="R423" s="213">
        <f t="shared" si="263"/>
        <v>0</v>
      </c>
      <c r="S423" s="213">
        <f t="shared" si="264"/>
        <v>0</v>
      </c>
      <c r="T423" s="260">
        <f t="shared" si="288"/>
        <v>0</v>
      </c>
      <c r="U423" s="191">
        <f t="shared" si="265"/>
        <v>0</v>
      </c>
      <c r="V423" s="191">
        <f t="shared" si="266"/>
        <v>0</v>
      </c>
      <c r="W423" s="191">
        <f t="shared" si="267"/>
        <v>0</v>
      </c>
      <c r="X423" s="191">
        <f t="shared" si="268"/>
        <v>0</v>
      </c>
      <c r="Y423" s="191">
        <f t="shared" si="269"/>
        <v>0</v>
      </c>
      <c r="Z423" s="192">
        <f t="shared" si="270"/>
        <v>0</v>
      </c>
      <c r="AA423" s="191">
        <f t="shared" si="271"/>
        <v>0</v>
      </c>
      <c r="AB423" s="280">
        <f t="shared" si="289"/>
        <v>0</v>
      </c>
      <c r="AC423" s="240">
        <f t="shared" si="272"/>
        <v>0</v>
      </c>
      <c r="AD423" s="240">
        <f t="shared" si="273"/>
        <v>0</v>
      </c>
      <c r="AE423" s="240">
        <f t="shared" si="274"/>
        <v>0</v>
      </c>
      <c r="AF423" s="240">
        <f t="shared" si="275"/>
        <v>0</v>
      </c>
      <c r="AG423" s="240">
        <f t="shared" si="276"/>
        <v>0</v>
      </c>
      <c r="AH423" s="240">
        <f t="shared" si="277"/>
        <v>0</v>
      </c>
      <c r="AI423" s="232">
        <f t="shared" si="278"/>
        <v>0</v>
      </c>
      <c r="AJ423" s="283">
        <f t="shared" si="290"/>
        <v>0</v>
      </c>
      <c r="AK423" s="269">
        <f t="shared" si="279"/>
        <v>0</v>
      </c>
      <c r="AL423" s="269">
        <f t="shared" si="280"/>
        <v>0</v>
      </c>
      <c r="AM423" s="269">
        <f t="shared" si="281"/>
        <v>0</v>
      </c>
      <c r="AN423" s="269">
        <f t="shared" si="282"/>
        <v>0</v>
      </c>
      <c r="AO423" s="269">
        <f t="shared" si="283"/>
        <v>0</v>
      </c>
      <c r="AP423" s="269">
        <f t="shared" si="284"/>
        <v>0</v>
      </c>
      <c r="AQ423" s="269">
        <f t="shared" si="285"/>
        <v>0</v>
      </c>
      <c r="AR423" s="285">
        <f t="shared" si="291"/>
        <v>0</v>
      </c>
      <c r="AS423" s="273">
        <f t="shared" si="286"/>
        <v>0</v>
      </c>
    </row>
    <row r="424" spans="2:45">
      <c r="B424" s="127"/>
      <c r="C424" s="127"/>
      <c r="D424" s="313"/>
      <c r="E424" s="242">
        <f t="shared" si="292"/>
        <v>0</v>
      </c>
      <c r="F424" s="222">
        <f t="shared" si="252"/>
        <v>0</v>
      </c>
      <c r="G424" s="222">
        <f t="shared" si="253"/>
        <v>0</v>
      </c>
      <c r="H424" s="222">
        <f t="shared" si="254"/>
        <v>0</v>
      </c>
      <c r="I424" s="222">
        <f t="shared" si="255"/>
        <v>0</v>
      </c>
      <c r="J424" s="222">
        <f t="shared" si="256"/>
        <v>0</v>
      </c>
      <c r="K424" s="222">
        <f t="shared" si="257"/>
        <v>0</v>
      </c>
      <c r="L424" s="257">
        <f t="shared" si="287"/>
        <v>0</v>
      </c>
      <c r="M424" s="212">
        <f t="shared" si="258"/>
        <v>0</v>
      </c>
      <c r="N424" s="213">
        <f t="shared" si="259"/>
        <v>0</v>
      </c>
      <c r="O424" s="213">
        <f t="shared" si="260"/>
        <v>0</v>
      </c>
      <c r="P424" s="213">
        <f t="shared" si="261"/>
        <v>0</v>
      </c>
      <c r="Q424" s="213">
        <f t="shared" si="262"/>
        <v>0</v>
      </c>
      <c r="R424" s="213">
        <f t="shared" si="263"/>
        <v>0</v>
      </c>
      <c r="S424" s="213">
        <f t="shared" si="264"/>
        <v>0</v>
      </c>
      <c r="T424" s="260">
        <f t="shared" si="288"/>
        <v>0</v>
      </c>
      <c r="U424" s="191">
        <f t="shared" si="265"/>
        <v>0</v>
      </c>
      <c r="V424" s="191">
        <f t="shared" si="266"/>
        <v>0</v>
      </c>
      <c r="W424" s="191">
        <f t="shared" si="267"/>
        <v>0</v>
      </c>
      <c r="X424" s="191">
        <f t="shared" si="268"/>
        <v>0</v>
      </c>
      <c r="Y424" s="191">
        <f t="shared" si="269"/>
        <v>0</v>
      </c>
      <c r="Z424" s="192">
        <f t="shared" si="270"/>
        <v>0</v>
      </c>
      <c r="AA424" s="191">
        <f t="shared" si="271"/>
        <v>0</v>
      </c>
      <c r="AB424" s="280">
        <f t="shared" si="289"/>
        <v>0</v>
      </c>
      <c r="AC424" s="240">
        <f t="shared" si="272"/>
        <v>0</v>
      </c>
      <c r="AD424" s="240">
        <f t="shared" si="273"/>
        <v>0</v>
      </c>
      <c r="AE424" s="240">
        <f t="shared" si="274"/>
        <v>0</v>
      </c>
      <c r="AF424" s="240">
        <f t="shared" si="275"/>
        <v>0</v>
      </c>
      <c r="AG424" s="240">
        <f t="shared" si="276"/>
        <v>0</v>
      </c>
      <c r="AH424" s="240">
        <f t="shared" si="277"/>
        <v>0</v>
      </c>
      <c r="AI424" s="232">
        <f t="shared" si="278"/>
        <v>0</v>
      </c>
      <c r="AJ424" s="283">
        <f t="shared" si="290"/>
        <v>0</v>
      </c>
      <c r="AK424" s="269">
        <f t="shared" si="279"/>
        <v>0</v>
      </c>
      <c r="AL424" s="269">
        <f t="shared" si="280"/>
        <v>0</v>
      </c>
      <c r="AM424" s="269">
        <f t="shared" si="281"/>
        <v>0</v>
      </c>
      <c r="AN424" s="269">
        <f t="shared" si="282"/>
        <v>0</v>
      </c>
      <c r="AO424" s="269">
        <f t="shared" si="283"/>
        <v>0</v>
      </c>
      <c r="AP424" s="269">
        <f t="shared" si="284"/>
        <v>0</v>
      </c>
      <c r="AQ424" s="269">
        <f t="shared" si="285"/>
        <v>0</v>
      </c>
      <c r="AR424" s="285">
        <f t="shared" si="291"/>
        <v>0</v>
      </c>
      <c r="AS424" s="273">
        <f t="shared" si="286"/>
        <v>0</v>
      </c>
    </row>
    <row r="425" spans="2:45">
      <c r="B425" s="117"/>
      <c r="C425" s="117"/>
      <c r="D425" s="377"/>
      <c r="E425" s="242">
        <f t="shared" si="292"/>
        <v>0</v>
      </c>
      <c r="F425" s="222">
        <f t="shared" si="252"/>
        <v>0</v>
      </c>
      <c r="G425" s="222">
        <f t="shared" si="253"/>
        <v>0</v>
      </c>
      <c r="H425" s="222">
        <f t="shared" si="254"/>
        <v>0</v>
      </c>
      <c r="I425" s="222">
        <f t="shared" si="255"/>
        <v>0</v>
      </c>
      <c r="J425" s="222">
        <f t="shared" si="256"/>
        <v>0</v>
      </c>
      <c r="K425" s="222">
        <f t="shared" si="257"/>
        <v>0</v>
      </c>
      <c r="L425" s="257">
        <f t="shared" si="287"/>
        <v>0</v>
      </c>
      <c r="M425" s="212">
        <f t="shared" si="258"/>
        <v>0</v>
      </c>
      <c r="N425" s="213">
        <f t="shared" si="259"/>
        <v>0</v>
      </c>
      <c r="O425" s="213">
        <f t="shared" si="260"/>
        <v>0</v>
      </c>
      <c r="P425" s="213">
        <f t="shared" si="261"/>
        <v>0</v>
      </c>
      <c r="Q425" s="213">
        <f t="shared" si="262"/>
        <v>0</v>
      </c>
      <c r="R425" s="213">
        <f t="shared" si="263"/>
        <v>0</v>
      </c>
      <c r="S425" s="213">
        <f t="shared" si="264"/>
        <v>0</v>
      </c>
      <c r="T425" s="260">
        <f t="shared" si="288"/>
        <v>0</v>
      </c>
      <c r="U425" s="191">
        <f t="shared" si="265"/>
        <v>0</v>
      </c>
      <c r="V425" s="191">
        <f t="shared" si="266"/>
        <v>0</v>
      </c>
      <c r="W425" s="191">
        <f t="shared" si="267"/>
        <v>0</v>
      </c>
      <c r="X425" s="191">
        <f t="shared" si="268"/>
        <v>0</v>
      </c>
      <c r="Y425" s="191">
        <f t="shared" si="269"/>
        <v>0</v>
      </c>
      <c r="Z425" s="192">
        <f t="shared" si="270"/>
        <v>0</v>
      </c>
      <c r="AA425" s="191">
        <f t="shared" si="271"/>
        <v>0</v>
      </c>
      <c r="AB425" s="280">
        <f t="shared" si="289"/>
        <v>0</v>
      </c>
      <c r="AC425" s="240">
        <f t="shared" si="272"/>
        <v>0</v>
      </c>
      <c r="AD425" s="240">
        <f t="shared" si="273"/>
        <v>0</v>
      </c>
      <c r="AE425" s="240">
        <f t="shared" si="274"/>
        <v>0</v>
      </c>
      <c r="AF425" s="240">
        <f t="shared" si="275"/>
        <v>0</v>
      </c>
      <c r="AG425" s="240">
        <f t="shared" si="276"/>
        <v>0</v>
      </c>
      <c r="AH425" s="240">
        <f t="shared" si="277"/>
        <v>0</v>
      </c>
      <c r="AI425" s="232">
        <f t="shared" si="278"/>
        <v>0</v>
      </c>
      <c r="AJ425" s="283">
        <f t="shared" si="290"/>
        <v>0</v>
      </c>
      <c r="AK425" s="269">
        <f t="shared" si="279"/>
        <v>0</v>
      </c>
      <c r="AL425" s="269">
        <f t="shared" si="280"/>
        <v>0</v>
      </c>
      <c r="AM425" s="269">
        <f t="shared" si="281"/>
        <v>0</v>
      </c>
      <c r="AN425" s="269">
        <f t="shared" si="282"/>
        <v>0</v>
      </c>
      <c r="AO425" s="269">
        <f t="shared" si="283"/>
        <v>0</v>
      </c>
      <c r="AP425" s="269">
        <f t="shared" si="284"/>
        <v>0</v>
      </c>
      <c r="AQ425" s="269">
        <f t="shared" si="285"/>
        <v>0</v>
      </c>
      <c r="AR425" s="285">
        <f t="shared" si="291"/>
        <v>0</v>
      </c>
      <c r="AS425" s="273">
        <f t="shared" si="286"/>
        <v>0</v>
      </c>
    </row>
    <row r="426" spans="2:45">
      <c r="B426" s="115"/>
      <c r="C426" s="115"/>
      <c r="D426" s="309"/>
      <c r="E426" s="242">
        <f t="shared" si="292"/>
        <v>0</v>
      </c>
      <c r="F426" s="222">
        <f t="shared" si="252"/>
        <v>0</v>
      </c>
      <c r="G426" s="222">
        <f t="shared" si="253"/>
        <v>0</v>
      </c>
      <c r="H426" s="222">
        <f t="shared" si="254"/>
        <v>0</v>
      </c>
      <c r="I426" s="222">
        <f t="shared" si="255"/>
        <v>0</v>
      </c>
      <c r="J426" s="222">
        <f t="shared" si="256"/>
        <v>0</v>
      </c>
      <c r="K426" s="222">
        <f t="shared" si="257"/>
        <v>0</v>
      </c>
      <c r="L426" s="257">
        <f t="shared" si="287"/>
        <v>0</v>
      </c>
      <c r="M426" s="212">
        <f t="shared" si="258"/>
        <v>0</v>
      </c>
      <c r="N426" s="213">
        <f t="shared" si="259"/>
        <v>0</v>
      </c>
      <c r="O426" s="213">
        <f t="shared" si="260"/>
        <v>0</v>
      </c>
      <c r="P426" s="213">
        <f t="shared" si="261"/>
        <v>0</v>
      </c>
      <c r="Q426" s="213">
        <f t="shared" si="262"/>
        <v>0</v>
      </c>
      <c r="R426" s="213">
        <f t="shared" si="263"/>
        <v>0</v>
      </c>
      <c r="S426" s="213">
        <f t="shared" si="264"/>
        <v>0</v>
      </c>
      <c r="T426" s="260">
        <f t="shared" si="288"/>
        <v>0</v>
      </c>
      <c r="U426" s="191">
        <f t="shared" si="265"/>
        <v>0</v>
      </c>
      <c r="V426" s="191">
        <f t="shared" si="266"/>
        <v>0</v>
      </c>
      <c r="W426" s="191">
        <f t="shared" si="267"/>
        <v>0</v>
      </c>
      <c r="X426" s="191">
        <f t="shared" si="268"/>
        <v>0</v>
      </c>
      <c r="Y426" s="191">
        <f t="shared" si="269"/>
        <v>0</v>
      </c>
      <c r="Z426" s="192">
        <f t="shared" si="270"/>
        <v>0</v>
      </c>
      <c r="AA426" s="191">
        <f t="shared" si="271"/>
        <v>0</v>
      </c>
      <c r="AB426" s="280">
        <f t="shared" si="289"/>
        <v>0</v>
      </c>
      <c r="AC426" s="240">
        <f t="shared" si="272"/>
        <v>0</v>
      </c>
      <c r="AD426" s="240">
        <f t="shared" si="273"/>
        <v>0</v>
      </c>
      <c r="AE426" s="240">
        <f t="shared" si="274"/>
        <v>0</v>
      </c>
      <c r="AF426" s="240">
        <f t="shared" si="275"/>
        <v>0</v>
      </c>
      <c r="AG426" s="240">
        <f t="shared" si="276"/>
        <v>0</v>
      </c>
      <c r="AH426" s="240">
        <f t="shared" si="277"/>
        <v>0</v>
      </c>
      <c r="AI426" s="232">
        <f t="shared" si="278"/>
        <v>0</v>
      </c>
      <c r="AJ426" s="283">
        <f t="shared" si="290"/>
        <v>0</v>
      </c>
      <c r="AK426" s="269">
        <f t="shared" si="279"/>
        <v>0</v>
      </c>
      <c r="AL426" s="269">
        <f t="shared" si="280"/>
        <v>0</v>
      </c>
      <c r="AM426" s="269">
        <f t="shared" si="281"/>
        <v>0</v>
      </c>
      <c r="AN426" s="269">
        <f t="shared" si="282"/>
        <v>0</v>
      </c>
      <c r="AO426" s="269">
        <f t="shared" si="283"/>
        <v>0</v>
      </c>
      <c r="AP426" s="269">
        <f t="shared" si="284"/>
        <v>0</v>
      </c>
      <c r="AQ426" s="269">
        <f t="shared" si="285"/>
        <v>0</v>
      </c>
      <c r="AR426" s="285">
        <f t="shared" si="291"/>
        <v>0</v>
      </c>
      <c r="AS426" s="273">
        <f t="shared" si="286"/>
        <v>0</v>
      </c>
    </row>
    <row r="427" spans="2:45">
      <c r="B427" s="115"/>
      <c r="C427" s="115"/>
      <c r="D427" s="309"/>
      <c r="E427" s="242">
        <f t="shared" si="292"/>
        <v>0</v>
      </c>
      <c r="F427" s="222">
        <f t="shared" si="252"/>
        <v>0</v>
      </c>
      <c r="G427" s="222">
        <f t="shared" si="253"/>
        <v>0</v>
      </c>
      <c r="H427" s="222">
        <f t="shared" si="254"/>
        <v>0</v>
      </c>
      <c r="I427" s="222">
        <f t="shared" si="255"/>
        <v>0</v>
      </c>
      <c r="J427" s="222">
        <f t="shared" si="256"/>
        <v>0</v>
      </c>
      <c r="K427" s="222">
        <f t="shared" si="257"/>
        <v>0</v>
      </c>
      <c r="L427" s="257">
        <f t="shared" si="287"/>
        <v>0</v>
      </c>
      <c r="M427" s="212">
        <f t="shared" si="258"/>
        <v>0</v>
      </c>
      <c r="N427" s="213">
        <f t="shared" si="259"/>
        <v>0</v>
      </c>
      <c r="O427" s="213">
        <f t="shared" si="260"/>
        <v>0</v>
      </c>
      <c r="P427" s="213">
        <f t="shared" si="261"/>
        <v>0</v>
      </c>
      <c r="Q427" s="213">
        <f t="shared" si="262"/>
        <v>0</v>
      </c>
      <c r="R427" s="213">
        <f t="shared" si="263"/>
        <v>0</v>
      </c>
      <c r="S427" s="213">
        <f t="shared" si="264"/>
        <v>0</v>
      </c>
      <c r="T427" s="260">
        <f t="shared" si="288"/>
        <v>0</v>
      </c>
      <c r="U427" s="191">
        <f t="shared" si="265"/>
        <v>0</v>
      </c>
      <c r="V427" s="191">
        <f t="shared" si="266"/>
        <v>0</v>
      </c>
      <c r="W427" s="191">
        <f t="shared" si="267"/>
        <v>0</v>
      </c>
      <c r="X427" s="191">
        <f t="shared" si="268"/>
        <v>0</v>
      </c>
      <c r="Y427" s="191">
        <f t="shared" si="269"/>
        <v>0</v>
      </c>
      <c r="Z427" s="192">
        <f t="shared" si="270"/>
        <v>0</v>
      </c>
      <c r="AA427" s="191">
        <f t="shared" si="271"/>
        <v>0</v>
      </c>
      <c r="AB427" s="280">
        <f t="shared" si="289"/>
        <v>0</v>
      </c>
      <c r="AC427" s="240">
        <f t="shared" si="272"/>
        <v>0</v>
      </c>
      <c r="AD427" s="240">
        <f t="shared" si="273"/>
        <v>0</v>
      </c>
      <c r="AE427" s="240">
        <f t="shared" si="274"/>
        <v>0</v>
      </c>
      <c r="AF427" s="240">
        <f t="shared" si="275"/>
        <v>0</v>
      </c>
      <c r="AG427" s="240">
        <f t="shared" si="276"/>
        <v>0</v>
      </c>
      <c r="AH427" s="240">
        <f t="shared" si="277"/>
        <v>0</v>
      </c>
      <c r="AI427" s="232">
        <f t="shared" si="278"/>
        <v>0</v>
      </c>
      <c r="AJ427" s="283">
        <f t="shared" si="290"/>
        <v>0</v>
      </c>
      <c r="AK427" s="269">
        <f t="shared" si="279"/>
        <v>0</v>
      </c>
      <c r="AL427" s="269">
        <f t="shared" si="280"/>
        <v>0</v>
      </c>
      <c r="AM427" s="269">
        <f t="shared" si="281"/>
        <v>0</v>
      </c>
      <c r="AN427" s="269">
        <f t="shared" si="282"/>
        <v>0</v>
      </c>
      <c r="AO427" s="269">
        <f t="shared" si="283"/>
        <v>0</v>
      </c>
      <c r="AP427" s="269">
        <f t="shared" si="284"/>
        <v>0</v>
      </c>
      <c r="AQ427" s="269">
        <f t="shared" si="285"/>
        <v>0</v>
      </c>
      <c r="AR427" s="285">
        <f t="shared" si="291"/>
        <v>0</v>
      </c>
      <c r="AS427" s="273">
        <f t="shared" si="286"/>
        <v>0</v>
      </c>
    </row>
    <row r="428" spans="2:45">
      <c r="B428" s="110"/>
      <c r="C428" s="110"/>
      <c r="D428" s="309"/>
      <c r="E428" s="242">
        <f t="shared" si="292"/>
        <v>0</v>
      </c>
      <c r="F428" s="222">
        <f t="shared" si="252"/>
        <v>0</v>
      </c>
      <c r="G428" s="222">
        <f t="shared" si="253"/>
        <v>0</v>
      </c>
      <c r="H428" s="222">
        <f t="shared" si="254"/>
        <v>0</v>
      </c>
      <c r="I428" s="222">
        <f t="shared" si="255"/>
        <v>0</v>
      </c>
      <c r="J428" s="222">
        <f t="shared" si="256"/>
        <v>0</v>
      </c>
      <c r="K428" s="222">
        <f t="shared" si="257"/>
        <v>0</v>
      </c>
      <c r="L428" s="257">
        <f t="shared" si="287"/>
        <v>0</v>
      </c>
      <c r="M428" s="212">
        <f t="shared" si="258"/>
        <v>0</v>
      </c>
      <c r="N428" s="213">
        <f t="shared" si="259"/>
        <v>0</v>
      </c>
      <c r="O428" s="213">
        <f t="shared" si="260"/>
        <v>0</v>
      </c>
      <c r="P428" s="213">
        <f t="shared" si="261"/>
        <v>0</v>
      </c>
      <c r="Q428" s="213">
        <f t="shared" si="262"/>
        <v>0</v>
      </c>
      <c r="R428" s="213">
        <f t="shared" si="263"/>
        <v>0</v>
      </c>
      <c r="S428" s="213">
        <f t="shared" si="264"/>
        <v>0</v>
      </c>
      <c r="T428" s="260">
        <f t="shared" si="288"/>
        <v>0</v>
      </c>
      <c r="U428" s="191">
        <f t="shared" si="265"/>
        <v>0</v>
      </c>
      <c r="V428" s="191">
        <f t="shared" si="266"/>
        <v>0</v>
      </c>
      <c r="W428" s="191">
        <f t="shared" si="267"/>
        <v>0</v>
      </c>
      <c r="X428" s="191">
        <f t="shared" si="268"/>
        <v>0</v>
      </c>
      <c r="Y428" s="191">
        <f t="shared" si="269"/>
        <v>0</v>
      </c>
      <c r="Z428" s="192">
        <f t="shared" si="270"/>
        <v>0</v>
      </c>
      <c r="AA428" s="191">
        <f t="shared" si="271"/>
        <v>0</v>
      </c>
      <c r="AB428" s="280">
        <f t="shared" si="289"/>
        <v>0</v>
      </c>
      <c r="AC428" s="240">
        <f t="shared" si="272"/>
        <v>0</v>
      </c>
      <c r="AD428" s="240">
        <f t="shared" si="273"/>
        <v>0</v>
      </c>
      <c r="AE428" s="240">
        <f t="shared" si="274"/>
        <v>0</v>
      </c>
      <c r="AF428" s="240">
        <f t="shared" si="275"/>
        <v>0</v>
      </c>
      <c r="AG428" s="240">
        <f t="shared" si="276"/>
        <v>0</v>
      </c>
      <c r="AH428" s="240">
        <f t="shared" si="277"/>
        <v>0</v>
      </c>
      <c r="AI428" s="232">
        <f t="shared" si="278"/>
        <v>0</v>
      </c>
      <c r="AJ428" s="283">
        <f t="shared" si="290"/>
        <v>0</v>
      </c>
      <c r="AK428" s="269">
        <f t="shared" si="279"/>
        <v>0</v>
      </c>
      <c r="AL428" s="269">
        <f t="shared" si="280"/>
        <v>0</v>
      </c>
      <c r="AM428" s="269">
        <f t="shared" si="281"/>
        <v>0</v>
      </c>
      <c r="AN428" s="269">
        <f t="shared" si="282"/>
        <v>0</v>
      </c>
      <c r="AO428" s="269">
        <f t="shared" si="283"/>
        <v>0</v>
      </c>
      <c r="AP428" s="269">
        <f t="shared" si="284"/>
        <v>0</v>
      </c>
      <c r="AQ428" s="269">
        <f t="shared" si="285"/>
        <v>0</v>
      </c>
      <c r="AR428" s="285">
        <f t="shared" si="291"/>
        <v>0</v>
      </c>
      <c r="AS428" s="273">
        <f t="shared" si="286"/>
        <v>0</v>
      </c>
    </row>
    <row r="429" spans="2:45">
      <c r="B429" s="110"/>
      <c r="C429" s="110"/>
      <c r="D429" s="309"/>
      <c r="E429" s="242">
        <f t="shared" si="292"/>
        <v>0</v>
      </c>
      <c r="F429" s="222">
        <f t="shared" si="252"/>
        <v>0</v>
      </c>
      <c r="G429" s="222">
        <f t="shared" si="253"/>
        <v>0</v>
      </c>
      <c r="H429" s="222">
        <f t="shared" si="254"/>
        <v>0</v>
      </c>
      <c r="I429" s="222">
        <f t="shared" si="255"/>
        <v>0</v>
      </c>
      <c r="J429" s="222">
        <f t="shared" si="256"/>
        <v>0</v>
      </c>
      <c r="K429" s="222">
        <f t="shared" si="257"/>
        <v>0</v>
      </c>
      <c r="L429" s="257">
        <f t="shared" si="287"/>
        <v>0</v>
      </c>
      <c r="M429" s="212">
        <f t="shared" si="258"/>
        <v>0</v>
      </c>
      <c r="N429" s="213">
        <f t="shared" si="259"/>
        <v>0</v>
      </c>
      <c r="O429" s="213">
        <f t="shared" si="260"/>
        <v>0</v>
      </c>
      <c r="P429" s="213">
        <f t="shared" si="261"/>
        <v>0</v>
      </c>
      <c r="Q429" s="213">
        <f t="shared" si="262"/>
        <v>0</v>
      </c>
      <c r="R429" s="213">
        <f t="shared" si="263"/>
        <v>0</v>
      </c>
      <c r="S429" s="213">
        <f t="shared" si="264"/>
        <v>0</v>
      </c>
      <c r="T429" s="260">
        <f t="shared" si="288"/>
        <v>0</v>
      </c>
      <c r="U429" s="191">
        <f t="shared" si="265"/>
        <v>0</v>
      </c>
      <c r="V429" s="191">
        <f t="shared" si="266"/>
        <v>0</v>
      </c>
      <c r="W429" s="191">
        <f t="shared" si="267"/>
        <v>0</v>
      </c>
      <c r="X429" s="191">
        <f t="shared" si="268"/>
        <v>0</v>
      </c>
      <c r="Y429" s="191">
        <f t="shared" si="269"/>
        <v>0</v>
      </c>
      <c r="Z429" s="192">
        <f t="shared" si="270"/>
        <v>0</v>
      </c>
      <c r="AA429" s="191">
        <f t="shared" si="271"/>
        <v>0</v>
      </c>
      <c r="AB429" s="280">
        <f t="shared" si="289"/>
        <v>0</v>
      </c>
      <c r="AC429" s="240">
        <f t="shared" si="272"/>
        <v>0</v>
      </c>
      <c r="AD429" s="240">
        <f t="shared" si="273"/>
        <v>0</v>
      </c>
      <c r="AE429" s="240">
        <f t="shared" si="274"/>
        <v>0</v>
      </c>
      <c r="AF429" s="240">
        <f t="shared" si="275"/>
        <v>0</v>
      </c>
      <c r="AG429" s="240">
        <f t="shared" si="276"/>
        <v>0</v>
      </c>
      <c r="AH429" s="240">
        <f t="shared" si="277"/>
        <v>0</v>
      </c>
      <c r="AI429" s="232">
        <f t="shared" si="278"/>
        <v>0</v>
      </c>
      <c r="AJ429" s="283">
        <f t="shared" si="290"/>
        <v>0</v>
      </c>
      <c r="AK429" s="269">
        <f t="shared" si="279"/>
        <v>0</v>
      </c>
      <c r="AL429" s="269">
        <f t="shared" si="280"/>
        <v>0</v>
      </c>
      <c r="AM429" s="269">
        <f t="shared" si="281"/>
        <v>0</v>
      </c>
      <c r="AN429" s="269">
        <f t="shared" si="282"/>
        <v>0</v>
      </c>
      <c r="AO429" s="269">
        <f t="shared" si="283"/>
        <v>0</v>
      </c>
      <c r="AP429" s="269">
        <f t="shared" si="284"/>
        <v>0</v>
      </c>
      <c r="AQ429" s="269">
        <f t="shared" si="285"/>
        <v>0</v>
      </c>
      <c r="AR429" s="285">
        <f t="shared" si="291"/>
        <v>0</v>
      </c>
      <c r="AS429" s="273">
        <f t="shared" si="286"/>
        <v>0</v>
      </c>
    </row>
    <row r="430" spans="2:45">
      <c r="B430" s="115"/>
      <c r="C430" s="115"/>
      <c r="D430" s="309"/>
      <c r="E430" s="242">
        <f t="shared" si="292"/>
        <v>0</v>
      </c>
      <c r="F430" s="222">
        <f t="shared" si="252"/>
        <v>0</v>
      </c>
      <c r="G430" s="222">
        <f t="shared" si="253"/>
        <v>0</v>
      </c>
      <c r="H430" s="222">
        <f t="shared" si="254"/>
        <v>0</v>
      </c>
      <c r="I430" s="222">
        <f t="shared" si="255"/>
        <v>0</v>
      </c>
      <c r="J430" s="222">
        <f t="shared" si="256"/>
        <v>0</v>
      </c>
      <c r="K430" s="222">
        <f t="shared" si="257"/>
        <v>0</v>
      </c>
      <c r="L430" s="257">
        <f t="shared" si="287"/>
        <v>0</v>
      </c>
      <c r="M430" s="212">
        <f t="shared" si="258"/>
        <v>0</v>
      </c>
      <c r="N430" s="213">
        <f t="shared" si="259"/>
        <v>0</v>
      </c>
      <c r="O430" s="213">
        <f t="shared" si="260"/>
        <v>0</v>
      </c>
      <c r="P430" s="213">
        <f t="shared" si="261"/>
        <v>0</v>
      </c>
      <c r="Q430" s="213">
        <f t="shared" si="262"/>
        <v>0</v>
      </c>
      <c r="R430" s="213">
        <f t="shared" si="263"/>
        <v>0</v>
      </c>
      <c r="S430" s="213">
        <f t="shared" si="264"/>
        <v>0</v>
      </c>
      <c r="T430" s="260">
        <f t="shared" si="288"/>
        <v>0</v>
      </c>
      <c r="U430" s="191">
        <f t="shared" si="265"/>
        <v>0</v>
      </c>
      <c r="V430" s="191">
        <f t="shared" si="266"/>
        <v>0</v>
      </c>
      <c r="W430" s="191">
        <f t="shared" si="267"/>
        <v>0</v>
      </c>
      <c r="X430" s="191">
        <f t="shared" si="268"/>
        <v>0</v>
      </c>
      <c r="Y430" s="191">
        <f t="shared" si="269"/>
        <v>0</v>
      </c>
      <c r="Z430" s="192">
        <f t="shared" si="270"/>
        <v>0</v>
      </c>
      <c r="AA430" s="191">
        <f t="shared" si="271"/>
        <v>0</v>
      </c>
      <c r="AB430" s="280">
        <f t="shared" si="289"/>
        <v>0</v>
      </c>
      <c r="AC430" s="240">
        <f t="shared" si="272"/>
        <v>0</v>
      </c>
      <c r="AD430" s="240">
        <f t="shared" si="273"/>
        <v>0</v>
      </c>
      <c r="AE430" s="240">
        <f t="shared" si="274"/>
        <v>0</v>
      </c>
      <c r="AF430" s="240">
        <f t="shared" si="275"/>
        <v>0</v>
      </c>
      <c r="AG430" s="240">
        <f t="shared" si="276"/>
        <v>0</v>
      </c>
      <c r="AH430" s="240">
        <f t="shared" si="277"/>
        <v>0</v>
      </c>
      <c r="AI430" s="232">
        <f t="shared" si="278"/>
        <v>0</v>
      </c>
      <c r="AJ430" s="283">
        <f t="shared" si="290"/>
        <v>0</v>
      </c>
      <c r="AK430" s="269">
        <f t="shared" si="279"/>
        <v>0</v>
      </c>
      <c r="AL430" s="269">
        <f t="shared" si="280"/>
        <v>0</v>
      </c>
      <c r="AM430" s="269">
        <f t="shared" si="281"/>
        <v>0</v>
      </c>
      <c r="AN430" s="269">
        <f t="shared" si="282"/>
        <v>0</v>
      </c>
      <c r="AO430" s="269">
        <f t="shared" si="283"/>
        <v>0</v>
      </c>
      <c r="AP430" s="269">
        <f t="shared" si="284"/>
        <v>0</v>
      </c>
      <c r="AQ430" s="269">
        <f t="shared" si="285"/>
        <v>0</v>
      </c>
      <c r="AR430" s="285">
        <f t="shared" si="291"/>
        <v>0</v>
      </c>
      <c r="AS430" s="273">
        <f t="shared" si="286"/>
        <v>0</v>
      </c>
    </row>
    <row r="431" spans="2:45">
      <c r="B431" s="110"/>
      <c r="C431" s="115"/>
      <c r="D431" s="309"/>
      <c r="E431" s="242">
        <f t="shared" si="292"/>
        <v>0</v>
      </c>
      <c r="F431" s="222">
        <f t="shared" si="252"/>
        <v>0</v>
      </c>
      <c r="G431" s="222">
        <f t="shared" si="253"/>
        <v>0</v>
      </c>
      <c r="H431" s="222">
        <f t="shared" si="254"/>
        <v>0</v>
      </c>
      <c r="I431" s="222">
        <f t="shared" si="255"/>
        <v>0</v>
      </c>
      <c r="J431" s="222">
        <f t="shared" si="256"/>
        <v>0</v>
      </c>
      <c r="K431" s="222">
        <f t="shared" si="257"/>
        <v>0</v>
      </c>
      <c r="L431" s="257">
        <f t="shared" si="287"/>
        <v>0</v>
      </c>
      <c r="M431" s="212">
        <f t="shared" si="258"/>
        <v>0</v>
      </c>
      <c r="N431" s="213">
        <f t="shared" si="259"/>
        <v>0</v>
      </c>
      <c r="O431" s="213">
        <f t="shared" si="260"/>
        <v>0</v>
      </c>
      <c r="P431" s="213">
        <f t="shared" si="261"/>
        <v>0</v>
      </c>
      <c r="Q431" s="213">
        <f t="shared" si="262"/>
        <v>0</v>
      </c>
      <c r="R431" s="213">
        <f t="shared" si="263"/>
        <v>0</v>
      </c>
      <c r="S431" s="213">
        <f t="shared" si="264"/>
        <v>0</v>
      </c>
      <c r="T431" s="260">
        <f t="shared" si="288"/>
        <v>0</v>
      </c>
      <c r="U431" s="191">
        <f t="shared" si="265"/>
        <v>0</v>
      </c>
      <c r="V431" s="191">
        <f t="shared" si="266"/>
        <v>0</v>
      </c>
      <c r="W431" s="191">
        <f t="shared" si="267"/>
        <v>0</v>
      </c>
      <c r="X431" s="191">
        <f t="shared" si="268"/>
        <v>0</v>
      </c>
      <c r="Y431" s="191">
        <f t="shared" si="269"/>
        <v>0</v>
      </c>
      <c r="Z431" s="192">
        <f t="shared" si="270"/>
        <v>0</v>
      </c>
      <c r="AA431" s="191">
        <f t="shared" si="271"/>
        <v>0</v>
      </c>
      <c r="AB431" s="280">
        <f t="shared" si="289"/>
        <v>0</v>
      </c>
      <c r="AC431" s="240">
        <f t="shared" si="272"/>
        <v>0</v>
      </c>
      <c r="AD431" s="240">
        <f t="shared" si="273"/>
        <v>0</v>
      </c>
      <c r="AE431" s="240">
        <f t="shared" si="274"/>
        <v>0</v>
      </c>
      <c r="AF431" s="240">
        <f t="shared" si="275"/>
        <v>0</v>
      </c>
      <c r="AG431" s="240">
        <f t="shared" si="276"/>
        <v>0</v>
      </c>
      <c r="AH431" s="240">
        <f t="shared" si="277"/>
        <v>0</v>
      </c>
      <c r="AI431" s="232">
        <f t="shared" si="278"/>
        <v>0</v>
      </c>
      <c r="AJ431" s="283">
        <f t="shared" si="290"/>
        <v>0</v>
      </c>
      <c r="AK431" s="269">
        <f t="shared" si="279"/>
        <v>0</v>
      </c>
      <c r="AL431" s="269">
        <f t="shared" si="280"/>
        <v>0</v>
      </c>
      <c r="AM431" s="269">
        <f t="shared" si="281"/>
        <v>0</v>
      </c>
      <c r="AN431" s="269">
        <f t="shared" si="282"/>
        <v>0</v>
      </c>
      <c r="AO431" s="269">
        <f t="shared" si="283"/>
        <v>0</v>
      </c>
      <c r="AP431" s="269">
        <f t="shared" si="284"/>
        <v>0</v>
      </c>
      <c r="AQ431" s="269">
        <f t="shared" si="285"/>
        <v>0</v>
      </c>
      <c r="AR431" s="285">
        <f t="shared" si="291"/>
        <v>0</v>
      </c>
      <c r="AS431" s="273">
        <f t="shared" si="286"/>
        <v>0</v>
      </c>
    </row>
    <row r="432" spans="2:45">
      <c r="B432" s="115"/>
      <c r="C432" s="115"/>
      <c r="D432" s="309"/>
      <c r="E432" s="242">
        <f t="shared" si="292"/>
        <v>0</v>
      </c>
      <c r="F432" s="222">
        <f t="shared" si="252"/>
        <v>0</v>
      </c>
      <c r="G432" s="222">
        <f t="shared" si="253"/>
        <v>0</v>
      </c>
      <c r="H432" s="222">
        <f t="shared" si="254"/>
        <v>0</v>
      </c>
      <c r="I432" s="222">
        <f t="shared" si="255"/>
        <v>0</v>
      </c>
      <c r="J432" s="222">
        <f t="shared" si="256"/>
        <v>0</v>
      </c>
      <c r="K432" s="222">
        <f t="shared" si="257"/>
        <v>0</v>
      </c>
      <c r="L432" s="257">
        <f t="shared" si="287"/>
        <v>0</v>
      </c>
      <c r="M432" s="212">
        <f t="shared" si="258"/>
        <v>0</v>
      </c>
      <c r="N432" s="213">
        <f t="shared" si="259"/>
        <v>0</v>
      </c>
      <c r="O432" s="213">
        <f t="shared" si="260"/>
        <v>0</v>
      </c>
      <c r="P432" s="213">
        <f t="shared" si="261"/>
        <v>0</v>
      </c>
      <c r="Q432" s="213">
        <f t="shared" si="262"/>
        <v>0</v>
      </c>
      <c r="R432" s="213">
        <f t="shared" si="263"/>
        <v>0</v>
      </c>
      <c r="S432" s="213">
        <f t="shared" si="264"/>
        <v>0</v>
      </c>
      <c r="T432" s="260">
        <f t="shared" si="288"/>
        <v>0</v>
      </c>
      <c r="U432" s="191">
        <f t="shared" si="265"/>
        <v>0</v>
      </c>
      <c r="V432" s="191">
        <f t="shared" si="266"/>
        <v>0</v>
      </c>
      <c r="W432" s="191">
        <f t="shared" si="267"/>
        <v>0</v>
      </c>
      <c r="X432" s="191">
        <f t="shared" si="268"/>
        <v>0</v>
      </c>
      <c r="Y432" s="191">
        <f t="shared" si="269"/>
        <v>0</v>
      </c>
      <c r="Z432" s="192">
        <f t="shared" si="270"/>
        <v>0</v>
      </c>
      <c r="AA432" s="191">
        <f t="shared" si="271"/>
        <v>0</v>
      </c>
      <c r="AB432" s="280">
        <f t="shared" si="289"/>
        <v>0</v>
      </c>
      <c r="AC432" s="240">
        <f t="shared" si="272"/>
        <v>0</v>
      </c>
      <c r="AD432" s="240">
        <f t="shared" si="273"/>
        <v>0</v>
      </c>
      <c r="AE432" s="240">
        <f t="shared" si="274"/>
        <v>0</v>
      </c>
      <c r="AF432" s="240">
        <f t="shared" si="275"/>
        <v>0</v>
      </c>
      <c r="AG432" s="240">
        <f t="shared" si="276"/>
        <v>0</v>
      </c>
      <c r="AH432" s="240">
        <f t="shared" si="277"/>
        <v>0</v>
      </c>
      <c r="AI432" s="232">
        <f t="shared" si="278"/>
        <v>0</v>
      </c>
      <c r="AJ432" s="283">
        <f t="shared" si="290"/>
        <v>0</v>
      </c>
      <c r="AK432" s="269">
        <f t="shared" si="279"/>
        <v>0</v>
      </c>
      <c r="AL432" s="269">
        <f t="shared" si="280"/>
        <v>0</v>
      </c>
      <c r="AM432" s="269">
        <f t="shared" si="281"/>
        <v>0</v>
      </c>
      <c r="AN432" s="269">
        <f t="shared" si="282"/>
        <v>0</v>
      </c>
      <c r="AO432" s="269">
        <f t="shared" si="283"/>
        <v>0</v>
      </c>
      <c r="AP432" s="269">
        <f t="shared" si="284"/>
        <v>0</v>
      </c>
      <c r="AQ432" s="269">
        <f t="shared" si="285"/>
        <v>0</v>
      </c>
      <c r="AR432" s="285">
        <f t="shared" si="291"/>
        <v>0</v>
      </c>
      <c r="AS432" s="273">
        <f t="shared" si="286"/>
        <v>0</v>
      </c>
    </row>
    <row r="433" spans="2:45">
      <c r="B433" s="115"/>
      <c r="C433" s="115"/>
      <c r="D433" s="309"/>
      <c r="E433" s="242">
        <f t="shared" si="292"/>
        <v>0</v>
      </c>
      <c r="F433" s="222">
        <f t="shared" si="252"/>
        <v>0</v>
      </c>
      <c r="G433" s="222">
        <f t="shared" si="253"/>
        <v>0</v>
      </c>
      <c r="H433" s="222">
        <f t="shared" si="254"/>
        <v>0</v>
      </c>
      <c r="I433" s="222">
        <f t="shared" si="255"/>
        <v>0</v>
      </c>
      <c r="J433" s="222">
        <f t="shared" si="256"/>
        <v>0</v>
      </c>
      <c r="K433" s="222">
        <f t="shared" si="257"/>
        <v>0</v>
      </c>
      <c r="L433" s="257">
        <f t="shared" si="287"/>
        <v>0</v>
      </c>
      <c r="M433" s="212">
        <f t="shared" si="258"/>
        <v>0</v>
      </c>
      <c r="N433" s="213">
        <f t="shared" si="259"/>
        <v>0</v>
      </c>
      <c r="O433" s="213">
        <f t="shared" si="260"/>
        <v>0</v>
      </c>
      <c r="P433" s="213">
        <f t="shared" si="261"/>
        <v>0</v>
      </c>
      <c r="Q433" s="213">
        <f t="shared" si="262"/>
        <v>0</v>
      </c>
      <c r="R433" s="213">
        <f t="shared" si="263"/>
        <v>0</v>
      </c>
      <c r="S433" s="213">
        <f t="shared" si="264"/>
        <v>0</v>
      </c>
      <c r="T433" s="260">
        <f t="shared" si="288"/>
        <v>0</v>
      </c>
      <c r="U433" s="191">
        <f t="shared" si="265"/>
        <v>0</v>
      </c>
      <c r="V433" s="191">
        <f t="shared" si="266"/>
        <v>0</v>
      </c>
      <c r="W433" s="191">
        <f t="shared" si="267"/>
        <v>0</v>
      </c>
      <c r="X433" s="191">
        <f t="shared" si="268"/>
        <v>0</v>
      </c>
      <c r="Y433" s="191">
        <f t="shared" si="269"/>
        <v>0</v>
      </c>
      <c r="Z433" s="192">
        <f t="shared" si="270"/>
        <v>0</v>
      </c>
      <c r="AA433" s="191">
        <f t="shared" si="271"/>
        <v>0</v>
      </c>
      <c r="AB433" s="280">
        <f t="shared" si="289"/>
        <v>0</v>
      </c>
      <c r="AC433" s="240">
        <f t="shared" si="272"/>
        <v>0</v>
      </c>
      <c r="AD433" s="240">
        <f t="shared" si="273"/>
        <v>0</v>
      </c>
      <c r="AE433" s="240">
        <f t="shared" si="274"/>
        <v>0</v>
      </c>
      <c r="AF433" s="240">
        <f t="shared" si="275"/>
        <v>0</v>
      </c>
      <c r="AG433" s="240">
        <f t="shared" si="276"/>
        <v>0</v>
      </c>
      <c r="AH433" s="240">
        <f t="shared" si="277"/>
        <v>0</v>
      </c>
      <c r="AI433" s="232">
        <f t="shared" si="278"/>
        <v>0</v>
      </c>
      <c r="AJ433" s="283">
        <f t="shared" si="290"/>
        <v>0</v>
      </c>
      <c r="AK433" s="269">
        <f t="shared" si="279"/>
        <v>0</v>
      </c>
      <c r="AL433" s="269">
        <f t="shared" si="280"/>
        <v>0</v>
      </c>
      <c r="AM433" s="269">
        <f t="shared" si="281"/>
        <v>0</v>
      </c>
      <c r="AN433" s="269">
        <f t="shared" si="282"/>
        <v>0</v>
      </c>
      <c r="AO433" s="269">
        <f t="shared" si="283"/>
        <v>0</v>
      </c>
      <c r="AP433" s="269">
        <f t="shared" si="284"/>
        <v>0</v>
      </c>
      <c r="AQ433" s="269">
        <f t="shared" si="285"/>
        <v>0</v>
      </c>
      <c r="AR433" s="285">
        <f t="shared" si="291"/>
        <v>0</v>
      </c>
      <c r="AS433" s="273">
        <f t="shared" si="286"/>
        <v>0</v>
      </c>
    </row>
    <row r="434" spans="2:45">
      <c r="B434" s="115"/>
      <c r="C434" s="115"/>
      <c r="D434" s="309"/>
      <c r="E434" s="242">
        <f t="shared" si="292"/>
        <v>0</v>
      </c>
      <c r="F434" s="222">
        <f t="shared" si="252"/>
        <v>0</v>
      </c>
      <c r="G434" s="222">
        <f t="shared" si="253"/>
        <v>0</v>
      </c>
      <c r="H434" s="222">
        <f t="shared" si="254"/>
        <v>0</v>
      </c>
      <c r="I434" s="222">
        <f t="shared" si="255"/>
        <v>0</v>
      </c>
      <c r="J434" s="222">
        <f t="shared" si="256"/>
        <v>0</v>
      </c>
      <c r="K434" s="222">
        <f t="shared" si="257"/>
        <v>0</v>
      </c>
      <c r="L434" s="257">
        <f t="shared" si="287"/>
        <v>0</v>
      </c>
      <c r="M434" s="212">
        <f t="shared" si="258"/>
        <v>0</v>
      </c>
      <c r="N434" s="213">
        <f t="shared" si="259"/>
        <v>0</v>
      </c>
      <c r="O434" s="213">
        <f t="shared" si="260"/>
        <v>0</v>
      </c>
      <c r="P434" s="213">
        <f t="shared" si="261"/>
        <v>0</v>
      </c>
      <c r="Q434" s="213">
        <f t="shared" si="262"/>
        <v>0</v>
      </c>
      <c r="R434" s="213">
        <f t="shared" si="263"/>
        <v>0</v>
      </c>
      <c r="S434" s="213">
        <f t="shared" si="264"/>
        <v>0</v>
      </c>
      <c r="T434" s="260">
        <f t="shared" si="288"/>
        <v>0</v>
      </c>
      <c r="U434" s="191">
        <f t="shared" si="265"/>
        <v>0</v>
      </c>
      <c r="V434" s="191">
        <f t="shared" si="266"/>
        <v>0</v>
      </c>
      <c r="W434" s="191">
        <f t="shared" si="267"/>
        <v>0</v>
      </c>
      <c r="X434" s="191">
        <f t="shared" si="268"/>
        <v>0</v>
      </c>
      <c r="Y434" s="191">
        <f t="shared" si="269"/>
        <v>0</v>
      </c>
      <c r="Z434" s="192">
        <f t="shared" si="270"/>
        <v>0</v>
      </c>
      <c r="AA434" s="191">
        <f t="shared" si="271"/>
        <v>0</v>
      </c>
      <c r="AB434" s="280">
        <f t="shared" si="289"/>
        <v>0</v>
      </c>
      <c r="AC434" s="240">
        <f t="shared" si="272"/>
        <v>0</v>
      </c>
      <c r="AD434" s="240">
        <f t="shared" si="273"/>
        <v>0</v>
      </c>
      <c r="AE434" s="240">
        <f t="shared" si="274"/>
        <v>0</v>
      </c>
      <c r="AF434" s="240">
        <f t="shared" si="275"/>
        <v>0</v>
      </c>
      <c r="AG434" s="240">
        <f t="shared" si="276"/>
        <v>0</v>
      </c>
      <c r="AH434" s="240">
        <f t="shared" si="277"/>
        <v>0</v>
      </c>
      <c r="AI434" s="232">
        <f t="shared" si="278"/>
        <v>0</v>
      </c>
      <c r="AJ434" s="283">
        <f t="shared" si="290"/>
        <v>0</v>
      </c>
      <c r="AK434" s="269">
        <f t="shared" si="279"/>
        <v>0</v>
      </c>
      <c r="AL434" s="269">
        <f t="shared" si="280"/>
        <v>0</v>
      </c>
      <c r="AM434" s="269">
        <f t="shared" si="281"/>
        <v>0</v>
      </c>
      <c r="AN434" s="269">
        <f t="shared" si="282"/>
        <v>0</v>
      </c>
      <c r="AO434" s="269">
        <f t="shared" si="283"/>
        <v>0</v>
      </c>
      <c r="AP434" s="269">
        <f t="shared" si="284"/>
        <v>0</v>
      </c>
      <c r="AQ434" s="269">
        <f t="shared" si="285"/>
        <v>0</v>
      </c>
      <c r="AR434" s="285">
        <f t="shared" si="291"/>
        <v>0</v>
      </c>
      <c r="AS434" s="273">
        <f t="shared" si="286"/>
        <v>0</v>
      </c>
    </row>
    <row r="435" spans="2:45">
      <c r="B435" s="116"/>
      <c r="C435" s="116"/>
      <c r="D435" s="309"/>
      <c r="E435" s="242">
        <f t="shared" si="292"/>
        <v>0</v>
      </c>
      <c r="F435" s="222">
        <f t="shared" si="252"/>
        <v>0</v>
      </c>
      <c r="G435" s="222">
        <f t="shared" si="253"/>
        <v>0</v>
      </c>
      <c r="H435" s="222">
        <f t="shared" si="254"/>
        <v>0</v>
      </c>
      <c r="I435" s="222">
        <f t="shared" si="255"/>
        <v>0</v>
      </c>
      <c r="J435" s="222">
        <f t="shared" si="256"/>
        <v>0</v>
      </c>
      <c r="K435" s="222">
        <f t="shared" si="257"/>
        <v>0</v>
      </c>
      <c r="L435" s="257">
        <f t="shared" si="287"/>
        <v>0</v>
      </c>
      <c r="M435" s="212">
        <f t="shared" si="258"/>
        <v>0</v>
      </c>
      <c r="N435" s="213">
        <f t="shared" si="259"/>
        <v>0</v>
      </c>
      <c r="O435" s="213">
        <f t="shared" si="260"/>
        <v>0</v>
      </c>
      <c r="P435" s="213">
        <f t="shared" si="261"/>
        <v>0</v>
      </c>
      <c r="Q435" s="213">
        <f t="shared" si="262"/>
        <v>0</v>
      </c>
      <c r="R435" s="213">
        <f t="shared" si="263"/>
        <v>0</v>
      </c>
      <c r="S435" s="213">
        <f t="shared" si="264"/>
        <v>0</v>
      </c>
      <c r="T435" s="260">
        <f t="shared" si="288"/>
        <v>0</v>
      </c>
      <c r="U435" s="191">
        <f t="shared" si="265"/>
        <v>0</v>
      </c>
      <c r="V435" s="191">
        <f t="shared" si="266"/>
        <v>0</v>
      </c>
      <c r="W435" s="191">
        <f t="shared" si="267"/>
        <v>0</v>
      </c>
      <c r="X435" s="191">
        <f t="shared" si="268"/>
        <v>0</v>
      </c>
      <c r="Y435" s="191">
        <f t="shared" si="269"/>
        <v>0</v>
      </c>
      <c r="Z435" s="192">
        <f t="shared" si="270"/>
        <v>0</v>
      </c>
      <c r="AA435" s="191">
        <f t="shared" si="271"/>
        <v>0</v>
      </c>
      <c r="AB435" s="280">
        <f t="shared" si="289"/>
        <v>0</v>
      </c>
      <c r="AC435" s="240">
        <f t="shared" si="272"/>
        <v>0</v>
      </c>
      <c r="AD435" s="240">
        <f t="shared" si="273"/>
        <v>0</v>
      </c>
      <c r="AE435" s="240">
        <f t="shared" si="274"/>
        <v>0</v>
      </c>
      <c r="AF435" s="240">
        <f t="shared" si="275"/>
        <v>0</v>
      </c>
      <c r="AG435" s="240">
        <f t="shared" si="276"/>
        <v>0</v>
      </c>
      <c r="AH435" s="240">
        <f t="shared" si="277"/>
        <v>0</v>
      </c>
      <c r="AI435" s="232">
        <f t="shared" si="278"/>
        <v>0</v>
      </c>
      <c r="AJ435" s="283">
        <f t="shared" si="290"/>
        <v>0</v>
      </c>
      <c r="AK435" s="269">
        <f t="shared" si="279"/>
        <v>0</v>
      </c>
      <c r="AL435" s="269">
        <f t="shared" si="280"/>
        <v>0</v>
      </c>
      <c r="AM435" s="269">
        <f t="shared" si="281"/>
        <v>0</v>
      </c>
      <c r="AN435" s="269">
        <f t="shared" si="282"/>
        <v>0</v>
      </c>
      <c r="AO435" s="269">
        <f t="shared" si="283"/>
        <v>0</v>
      </c>
      <c r="AP435" s="269">
        <f t="shared" si="284"/>
        <v>0</v>
      </c>
      <c r="AQ435" s="269">
        <f t="shared" si="285"/>
        <v>0</v>
      </c>
      <c r="AR435" s="285">
        <f t="shared" si="291"/>
        <v>0</v>
      </c>
      <c r="AS435" s="273">
        <f t="shared" si="286"/>
        <v>0</v>
      </c>
    </row>
    <row r="436" spans="2:45">
      <c r="B436" s="117"/>
      <c r="C436" s="117"/>
      <c r="D436" s="377"/>
      <c r="E436" s="242">
        <f t="shared" si="292"/>
        <v>0</v>
      </c>
      <c r="F436" s="222">
        <f t="shared" si="252"/>
        <v>0</v>
      </c>
      <c r="G436" s="222">
        <f t="shared" si="253"/>
        <v>0</v>
      </c>
      <c r="H436" s="222">
        <f t="shared" si="254"/>
        <v>0</v>
      </c>
      <c r="I436" s="222">
        <f t="shared" si="255"/>
        <v>0</v>
      </c>
      <c r="J436" s="222">
        <f t="shared" si="256"/>
        <v>0</v>
      </c>
      <c r="K436" s="222">
        <f t="shared" si="257"/>
        <v>0</v>
      </c>
      <c r="L436" s="257">
        <f t="shared" si="287"/>
        <v>0</v>
      </c>
      <c r="M436" s="212">
        <f t="shared" si="258"/>
        <v>0</v>
      </c>
      <c r="N436" s="213">
        <f t="shared" si="259"/>
        <v>0</v>
      </c>
      <c r="O436" s="213">
        <f t="shared" si="260"/>
        <v>0</v>
      </c>
      <c r="P436" s="213">
        <f t="shared" si="261"/>
        <v>0</v>
      </c>
      <c r="Q436" s="213">
        <f t="shared" si="262"/>
        <v>0</v>
      </c>
      <c r="R436" s="213">
        <f t="shared" si="263"/>
        <v>0</v>
      </c>
      <c r="S436" s="213">
        <f t="shared" si="264"/>
        <v>0</v>
      </c>
      <c r="T436" s="260">
        <f t="shared" si="288"/>
        <v>0</v>
      </c>
      <c r="U436" s="191">
        <f t="shared" si="265"/>
        <v>0</v>
      </c>
      <c r="V436" s="191">
        <f t="shared" si="266"/>
        <v>0</v>
      </c>
      <c r="W436" s="191">
        <f t="shared" si="267"/>
        <v>0</v>
      </c>
      <c r="X436" s="191">
        <f t="shared" si="268"/>
        <v>0</v>
      </c>
      <c r="Y436" s="191">
        <f t="shared" si="269"/>
        <v>0</v>
      </c>
      <c r="Z436" s="192">
        <f t="shared" si="270"/>
        <v>0</v>
      </c>
      <c r="AA436" s="191">
        <f t="shared" si="271"/>
        <v>0</v>
      </c>
      <c r="AB436" s="280">
        <f t="shared" si="289"/>
        <v>0</v>
      </c>
      <c r="AC436" s="240">
        <f t="shared" si="272"/>
        <v>0</v>
      </c>
      <c r="AD436" s="240">
        <f t="shared" si="273"/>
        <v>0</v>
      </c>
      <c r="AE436" s="240">
        <f t="shared" si="274"/>
        <v>0</v>
      </c>
      <c r="AF436" s="240">
        <f t="shared" si="275"/>
        <v>0</v>
      </c>
      <c r="AG436" s="240">
        <f t="shared" si="276"/>
        <v>0</v>
      </c>
      <c r="AH436" s="240">
        <f t="shared" si="277"/>
        <v>0</v>
      </c>
      <c r="AI436" s="232">
        <f t="shared" si="278"/>
        <v>0</v>
      </c>
      <c r="AJ436" s="283">
        <f t="shared" si="290"/>
        <v>0</v>
      </c>
      <c r="AK436" s="269">
        <f t="shared" si="279"/>
        <v>0</v>
      </c>
      <c r="AL436" s="269">
        <f t="shared" si="280"/>
        <v>0</v>
      </c>
      <c r="AM436" s="269">
        <f t="shared" si="281"/>
        <v>0</v>
      </c>
      <c r="AN436" s="269">
        <f t="shared" si="282"/>
        <v>0</v>
      </c>
      <c r="AO436" s="269">
        <f t="shared" si="283"/>
        <v>0</v>
      </c>
      <c r="AP436" s="269">
        <f t="shared" si="284"/>
        <v>0</v>
      </c>
      <c r="AQ436" s="269">
        <f t="shared" si="285"/>
        <v>0</v>
      </c>
      <c r="AR436" s="285">
        <f t="shared" si="291"/>
        <v>0</v>
      </c>
      <c r="AS436" s="273">
        <f t="shared" si="286"/>
        <v>0</v>
      </c>
    </row>
    <row r="437" spans="2:45">
      <c r="B437" s="115"/>
      <c r="C437" s="115"/>
      <c r="D437" s="309"/>
      <c r="E437" s="242">
        <f t="shared" si="292"/>
        <v>0</v>
      </c>
      <c r="F437" s="222">
        <f t="shared" si="252"/>
        <v>0</v>
      </c>
      <c r="G437" s="222">
        <f t="shared" si="253"/>
        <v>0</v>
      </c>
      <c r="H437" s="222">
        <f t="shared" si="254"/>
        <v>0</v>
      </c>
      <c r="I437" s="222">
        <f t="shared" si="255"/>
        <v>0</v>
      </c>
      <c r="J437" s="222">
        <f t="shared" si="256"/>
        <v>0</v>
      </c>
      <c r="K437" s="222">
        <f t="shared" si="257"/>
        <v>0</v>
      </c>
      <c r="L437" s="257">
        <f t="shared" si="287"/>
        <v>0</v>
      </c>
      <c r="M437" s="212">
        <f t="shared" si="258"/>
        <v>0</v>
      </c>
      <c r="N437" s="213">
        <f t="shared" si="259"/>
        <v>0</v>
      </c>
      <c r="O437" s="213">
        <f t="shared" si="260"/>
        <v>0</v>
      </c>
      <c r="P437" s="213">
        <f t="shared" si="261"/>
        <v>0</v>
      </c>
      <c r="Q437" s="213">
        <f t="shared" si="262"/>
        <v>0</v>
      </c>
      <c r="R437" s="213">
        <f t="shared" si="263"/>
        <v>0</v>
      </c>
      <c r="S437" s="213">
        <f t="shared" si="264"/>
        <v>0</v>
      </c>
      <c r="T437" s="260">
        <f t="shared" si="288"/>
        <v>0</v>
      </c>
      <c r="U437" s="191">
        <f t="shared" si="265"/>
        <v>0</v>
      </c>
      <c r="V437" s="191">
        <f t="shared" si="266"/>
        <v>0</v>
      </c>
      <c r="W437" s="191">
        <f t="shared" si="267"/>
        <v>0</v>
      </c>
      <c r="X437" s="191">
        <f t="shared" si="268"/>
        <v>0</v>
      </c>
      <c r="Y437" s="191">
        <f t="shared" si="269"/>
        <v>0</v>
      </c>
      <c r="Z437" s="192">
        <f t="shared" si="270"/>
        <v>0</v>
      </c>
      <c r="AA437" s="191">
        <f t="shared" si="271"/>
        <v>0</v>
      </c>
      <c r="AB437" s="280">
        <f t="shared" si="289"/>
        <v>0</v>
      </c>
      <c r="AC437" s="240">
        <f t="shared" si="272"/>
        <v>0</v>
      </c>
      <c r="AD437" s="240">
        <f t="shared" si="273"/>
        <v>0</v>
      </c>
      <c r="AE437" s="240">
        <f t="shared" si="274"/>
        <v>0</v>
      </c>
      <c r="AF437" s="240">
        <f t="shared" si="275"/>
        <v>0</v>
      </c>
      <c r="AG437" s="240">
        <f t="shared" si="276"/>
        <v>0</v>
      </c>
      <c r="AH437" s="240">
        <f t="shared" si="277"/>
        <v>0</v>
      </c>
      <c r="AI437" s="232">
        <f t="shared" si="278"/>
        <v>0</v>
      </c>
      <c r="AJ437" s="283">
        <f t="shared" si="290"/>
        <v>0</v>
      </c>
      <c r="AK437" s="269">
        <f t="shared" si="279"/>
        <v>0</v>
      </c>
      <c r="AL437" s="269">
        <f t="shared" si="280"/>
        <v>0</v>
      </c>
      <c r="AM437" s="269">
        <f t="shared" si="281"/>
        <v>0</v>
      </c>
      <c r="AN437" s="269">
        <f t="shared" si="282"/>
        <v>0</v>
      </c>
      <c r="AO437" s="269">
        <f t="shared" si="283"/>
        <v>0</v>
      </c>
      <c r="AP437" s="269">
        <f t="shared" si="284"/>
        <v>0</v>
      </c>
      <c r="AQ437" s="269">
        <f t="shared" si="285"/>
        <v>0</v>
      </c>
      <c r="AR437" s="285">
        <f t="shared" si="291"/>
        <v>0</v>
      </c>
      <c r="AS437" s="273">
        <f t="shared" si="286"/>
        <v>0</v>
      </c>
    </row>
    <row r="438" spans="2:45">
      <c r="B438" s="104"/>
      <c r="C438" s="105"/>
      <c r="D438" s="309"/>
      <c r="E438" s="242">
        <f t="shared" si="292"/>
        <v>0</v>
      </c>
      <c r="F438" s="222">
        <f t="shared" si="252"/>
        <v>0</v>
      </c>
      <c r="G438" s="222">
        <f t="shared" si="253"/>
        <v>0</v>
      </c>
      <c r="H438" s="222">
        <f t="shared" si="254"/>
        <v>0</v>
      </c>
      <c r="I438" s="222">
        <f t="shared" si="255"/>
        <v>0</v>
      </c>
      <c r="J438" s="222">
        <f t="shared" si="256"/>
        <v>0</v>
      </c>
      <c r="K438" s="222">
        <f t="shared" si="257"/>
        <v>0</v>
      </c>
      <c r="L438" s="257">
        <f t="shared" si="287"/>
        <v>0</v>
      </c>
      <c r="M438" s="212">
        <f t="shared" si="258"/>
        <v>0</v>
      </c>
      <c r="N438" s="213">
        <f t="shared" si="259"/>
        <v>0</v>
      </c>
      <c r="O438" s="213">
        <f t="shared" si="260"/>
        <v>0</v>
      </c>
      <c r="P438" s="213">
        <f t="shared" si="261"/>
        <v>0</v>
      </c>
      <c r="Q438" s="213">
        <f t="shared" si="262"/>
        <v>0</v>
      </c>
      <c r="R438" s="213">
        <f t="shared" si="263"/>
        <v>0</v>
      </c>
      <c r="S438" s="213">
        <f t="shared" si="264"/>
        <v>0</v>
      </c>
      <c r="T438" s="260">
        <f t="shared" si="288"/>
        <v>0</v>
      </c>
      <c r="U438" s="191">
        <f t="shared" si="265"/>
        <v>0</v>
      </c>
      <c r="V438" s="191">
        <f t="shared" si="266"/>
        <v>0</v>
      </c>
      <c r="W438" s="191">
        <f t="shared" si="267"/>
        <v>0</v>
      </c>
      <c r="X438" s="191">
        <f t="shared" si="268"/>
        <v>0</v>
      </c>
      <c r="Y438" s="191">
        <f t="shared" si="269"/>
        <v>0</v>
      </c>
      <c r="Z438" s="192">
        <f t="shared" si="270"/>
        <v>0</v>
      </c>
      <c r="AA438" s="191">
        <f t="shared" si="271"/>
        <v>0</v>
      </c>
      <c r="AB438" s="280">
        <f t="shared" si="289"/>
        <v>0</v>
      </c>
      <c r="AC438" s="240">
        <f t="shared" si="272"/>
        <v>0</v>
      </c>
      <c r="AD438" s="240">
        <f t="shared" si="273"/>
        <v>0</v>
      </c>
      <c r="AE438" s="240">
        <f t="shared" si="274"/>
        <v>0</v>
      </c>
      <c r="AF438" s="240">
        <f t="shared" si="275"/>
        <v>0</v>
      </c>
      <c r="AG438" s="240">
        <f t="shared" si="276"/>
        <v>0</v>
      </c>
      <c r="AH438" s="240">
        <f t="shared" si="277"/>
        <v>0</v>
      </c>
      <c r="AI438" s="232">
        <f t="shared" si="278"/>
        <v>0</v>
      </c>
      <c r="AJ438" s="283">
        <f t="shared" si="290"/>
        <v>0</v>
      </c>
      <c r="AK438" s="269">
        <f t="shared" si="279"/>
        <v>0</v>
      </c>
      <c r="AL438" s="269">
        <f t="shared" si="280"/>
        <v>0</v>
      </c>
      <c r="AM438" s="269">
        <f t="shared" si="281"/>
        <v>0</v>
      </c>
      <c r="AN438" s="269">
        <f t="shared" si="282"/>
        <v>0</v>
      </c>
      <c r="AO438" s="269">
        <f t="shared" si="283"/>
        <v>0</v>
      </c>
      <c r="AP438" s="269">
        <f t="shared" si="284"/>
        <v>0</v>
      </c>
      <c r="AQ438" s="269">
        <f t="shared" si="285"/>
        <v>0</v>
      </c>
      <c r="AR438" s="285">
        <f t="shared" si="291"/>
        <v>0</v>
      </c>
      <c r="AS438" s="273">
        <f t="shared" si="286"/>
        <v>0</v>
      </c>
    </row>
    <row r="439" spans="2:45">
      <c r="B439" s="136"/>
      <c r="C439" s="136"/>
      <c r="D439" s="313"/>
      <c r="E439" s="242">
        <f t="shared" si="292"/>
        <v>0</v>
      </c>
      <c r="F439" s="222">
        <f t="shared" si="252"/>
        <v>0</v>
      </c>
      <c r="G439" s="222">
        <f t="shared" si="253"/>
        <v>0</v>
      </c>
      <c r="H439" s="222">
        <f t="shared" si="254"/>
        <v>0</v>
      </c>
      <c r="I439" s="222">
        <f t="shared" si="255"/>
        <v>0</v>
      </c>
      <c r="J439" s="222">
        <f t="shared" si="256"/>
        <v>0</v>
      </c>
      <c r="K439" s="222">
        <f t="shared" si="257"/>
        <v>0</v>
      </c>
      <c r="L439" s="257">
        <f t="shared" si="287"/>
        <v>0</v>
      </c>
      <c r="M439" s="212">
        <f t="shared" si="258"/>
        <v>0</v>
      </c>
      <c r="N439" s="213">
        <f t="shared" si="259"/>
        <v>0</v>
      </c>
      <c r="O439" s="213">
        <f t="shared" si="260"/>
        <v>0</v>
      </c>
      <c r="P439" s="213">
        <f t="shared" si="261"/>
        <v>0</v>
      </c>
      <c r="Q439" s="213">
        <f t="shared" si="262"/>
        <v>0</v>
      </c>
      <c r="R439" s="213">
        <f t="shared" si="263"/>
        <v>0</v>
      </c>
      <c r="S439" s="213">
        <f t="shared" si="264"/>
        <v>0</v>
      </c>
      <c r="T439" s="260">
        <f t="shared" si="288"/>
        <v>0</v>
      </c>
      <c r="U439" s="191">
        <f t="shared" si="265"/>
        <v>0</v>
      </c>
      <c r="V439" s="191">
        <f t="shared" si="266"/>
        <v>0</v>
      </c>
      <c r="W439" s="191">
        <f t="shared" si="267"/>
        <v>0</v>
      </c>
      <c r="X439" s="191">
        <f t="shared" si="268"/>
        <v>0</v>
      </c>
      <c r="Y439" s="191">
        <f t="shared" si="269"/>
        <v>0</v>
      </c>
      <c r="Z439" s="192">
        <f t="shared" si="270"/>
        <v>0</v>
      </c>
      <c r="AA439" s="191">
        <f t="shared" si="271"/>
        <v>0</v>
      </c>
      <c r="AB439" s="280">
        <f t="shared" si="289"/>
        <v>0</v>
      </c>
      <c r="AC439" s="240">
        <f t="shared" si="272"/>
        <v>0</v>
      </c>
      <c r="AD439" s="240">
        <f t="shared" si="273"/>
        <v>0</v>
      </c>
      <c r="AE439" s="240">
        <f t="shared" si="274"/>
        <v>0</v>
      </c>
      <c r="AF439" s="240">
        <f t="shared" si="275"/>
        <v>0</v>
      </c>
      <c r="AG439" s="240">
        <f t="shared" si="276"/>
        <v>0</v>
      </c>
      <c r="AH439" s="240">
        <f t="shared" si="277"/>
        <v>0</v>
      </c>
      <c r="AI439" s="232">
        <f t="shared" si="278"/>
        <v>0</v>
      </c>
      <c r="AJ439" s="283">
        <f t="shared" si="290"/>
        <v>0</v>
      </c>
      <c r="AK439" s="269">
        <f t="shared" si="279"/>
        <v>0</v>
      </c>
      <c r="AL439" s="269">
        <f t="shared" si="280"/>
        <v>0</v>
      </c>
      <c r="AM439" s="269">
        <f t="shared" si="281"/>
        <v>0</v>
      </c>
      <c r="AN439" s="269">
        <f t="shared" si="282"/>
        <v>0</v>
      </c>
      <c r="AO439" s="269">
        <f t="shared" si="283"/>
        <v>0</v>
      </c>
      <c r="AP439" s="269">
        <f t="shared" si="284"/>
        <v>0</v>
      </c>
      <c r="AQ439" s="269">
        <f t="shared" si="285"/>
        <v>0</v>
      </c>
      <c r="AR439" s="285">
        <f t="shared" si="291"/>
        <v>0</v>
      </c>
      <c r="AS439" s="273">
        <f t="shared" si="286"/>
        <v>0</v>
      </c>
    </row>
    <row r="440" spans="2:45">
      <c r="B440" s="115"/>
      <c r="C440" s="115"/>
      <c r="D440" s="309"/>
      <c r="E440" s="242">
        <f t="shared" si="292"/>
        <v>0</v>
      </c>
      <c r="F440" s="222">
        <f t="shared" si="252"/>
        <v>0</v>
      </c>
      <c r="G440" s="222">
        <f t="shared" si="253"/>
        <v>0</v>
      </c>
      <c r="H440" s="222">
        <f t="shared" si="254"/>
        <v>0</v>
      </c>
      <c r="I440" s="222">
        <f t="shared" si="255"/>
        <v>0</v>
      </c>
      <c r="J440" s="222">
        <f t="shared" si="256"/>
        <v>0</v>
      </c>
      <c r="K440" s="222">
        <f t="shared" si="257"/>
        <v>0</v>
      </c>
      <c r="L440" s="257">
        <f t="shared" si="287"/>
        <v>0</v>
      </c>
      <c r="M440" s="212">
        <f t="shared" si="258"/>
        <v>0</v>
      </c>
      <c r="N440" s="213">
        <f t="shared" si="259"/>
        <v>0</v>
      </c>
      <c r="O440" s="213">
        <f t="shared" si="260"/>
        <v>0</v>
      </c>
      <c r="P440" s="213">
        <f t="shared" si="261"/>
        <v>0</v>
      </c>
      <c r="Q440" s="213">
        <f t="shared" si="262"/>
        <v>0</v>
      </c>
      <c r="R440" s="213">
        <f t="shared" si="263"/>
        <v>0</v>
      </c>
      <c r="S440" s="213">
        <f t="shared" si="264"/>
        <v>0</v>
      </c>
      <c r="T440" s="260">
        <f t="shared" si="288"/>
        <v>0</v>
      </c>
      <c r="U440" s="191">
        <f t="shared" si="265"/>
        <v>0</v>
      </c>
      <c r="V440" s="191">
        <f t="shared" si="266"/>
        <v>0</v>
      </c>
      <c r="W440" s="191">
        <f t="shared" si="267"/>
        <v>0</v>
      </c>
      <c r="X440" s="191">
        <f t="shared" si="268"/>
        <v>0</v>
      </c>
      <c r="Y440" s="191">
        <f t="shared" si="269"/>
        <v>0</v>
      </c>
      <c r="Z440" s="192">
        <f t="shared" si="270"/>
        <v>0</v>
      </c>
      <c r="AA440" s="191">
        <f t="shared" si="271"/>
        <v>0</v>
      </c>
      <c r="AB440" s="280">
        <f t="shared" si="289"/>
        <v>0</v>
      </c>
      <c r="AC440" s="240">
        <f t="shared" si="272"/>
        <v>0</v>
      </c>
      <c r="AD440" s="240">
        <f t="shared" si="273"/>
        <v>0</v>
      </c>
      <c r="AE440" s="240">
        <f t="shared" si="274"/>
        <v>0</v>
      </c>
      <c r="AF440" s="240">
        <f t="shared" si="275"/>
        <v>0</v>
      </c>
      <c r="AG440" s="240">
        <f t="shared" si="276"/>
        <v>0</v>
      </c>
      <c r="AH440" s="240">
        <f t="shared" si="277"/>
        <v>0</v>
      </c>
      <c r="AI440" s="232">
        <f t="shared" si="278"/>
        <v>0</v>
      </c>
      <c r="AJ440" s="283">
        <f t="shared" si="290"/>
        <v>0</v>
      </c>
      <c r="AK440" s="269">
        <f t="shared" si="279"/>
        <v>0</v>
      </c>
      <c r="AL440" s="269">
        <f t="shared" si="280"/>
        <v>0</v>
      </c>
      <c r="AM440" s="269">
        <f t="shared" si="281"/>
        <v>0</v>
      </c>
      <c r="AN440" s="269">
        <f t="shared" si="282"/>
        <v>0</v>
      </c>
      <c r="AO440" s="269">
        <f t="shared" si="283"/>
        <v>0</v>
      </c>
      <c r="AP440" s="269">
        <f t="shared" si="284"/>
        <v>0</v>
      </c>
      <c r="AQ440" s="269">
        <f t="shared" si="285"/>
        <v>0</v>
      </c>
      <c r="AR440" s="285">
        <f t="shared" si="291"/>
        <v>0</v>
      </c>
      <c r="AS440" s="273">
        <f t="shared" si="286"/>
        <v>0</v>
      </c>
    </row>
    <row r="441" spans="2:45">
      <c r="B441" s="104"/>
      <c r="C441" s="105"/>
      <c r="D441" s="309"/>
      <c r="E441" s="242">
        <f t="shared" si="292"/>
        <v>0</v>
      </c>
      <c r="F441" s="222">
        <f t="shared" si="252"/>
        <v>0</v>
      </c>
      <c r="G441" s="222">
        <f t="shared" si="253"/>
        <v>0</v>
      </c>
      <c r="H441" s="222">
        <f t="shared" si="254"/>
        <v>0</v>
      </c>
      <c r="I441" s="222">
        <f t="shared" si="255"/>
        <v>0</v>
      </c>
      <c r="J441" s="222">
        <f t="shared" si="256"/>
        <v>0</v>
      </c>
      <c r="K441" s="222">
        <f t="shared" si="257"/>
        <v>0</v>
      </c>
      <c r="L441" s="257">
        <f t="shared" si="287"/>
        <v>0</v>
      </c>
      <c r="M441" s="212">
        <f t="shared" si="258"/>
        <v>0</v>
      </c>
      <c r="N441" s="213">
        <f t="shared" si="259"/>
        <v>0</v>
      </c>
      <c r="O441" s="213">
        <f t="shared" si="260"/>
        <v>0</v>
      </c>
      <c r="P441" s="213">
        <f t="shared" si="261"/>
        <v>0</v>
      </c>
      <c r="Q441" s="213">
        <f t="shared" si="262"/>
        <v>0</v>
      </c>
      <c r="R441" s="213">
        <f t="shared" si="263"/>
        <v>0</v>
      </c>
      <c r="S441" s="213">
        <f t="shared" si="264"/>
        <v>0</v>
      </c>
      <c r="T441" s="260">
        <f t="shared" si="288"/>
        <v>0</v>
      </c>
      <c r="U441" s="191">
        <f t="shared" si="265"/>
        <v>0</v>
      </c>
      <c r="V441" s="191">
        <f t="shared" si="266"/>
        <v>0</v>
      </c>
      <c r="W441" s="191">
        <f t="shared" si="267"/>
        <v>0</v>
      </c>
      <c r="X441" s="191">
        <f t="shared" si="268"/>
        <v>0</v>
      </c>
      <c r="Y441" s="191">
        <f t="shared" si="269"/>
        <v>0</v>
      </c>
      <c r="Z441" s="192">
        <f t="shared" si="270"/>
        <v>0</v>
      </c>
      <c r="AA441" s="191">
        <f t="shared" si="271"/>
        <v>0</v>
      </c>
      <c r="AB441" s="280">
        <f t="shared" si="289"/>
        <v>0</v>
      </c>
      <c r="AC441" s="240">
        <f t="shared" si="272"/>
        <v>0</v>
      </c>
      <c r="AD441" s="240">
        <f t="shared" si="273"/>
        <v>0</v>
      </c>
      <c r="AE441" s="240">
        <f t="shared" si="274"/>
        <v>0</v>
      </c>
      <c r="AF441" s="240">
        <f t="shared" si="275"/>
        <v>0</v>
      </c>
      <c r="AG441" s="240">
        <f t="shared" si="276"/>
        <v>0</v>
      </c>
      <c r="AH441" s="240">
        <f t="shared" si="277"/>
        <v>0</v>
      </c>
      <c r="AI441" s="232">
        <f t="shared" si="278"/>
        <v>0</v>
      </c>
      <c r="AJ441" s="283">
        <f t="shared" si="290"/>
        <v>0</v>
      </c>
      <c r="AK441" s="269">
        <f t="shared" si="279"/>
        <v>0</v>
      </c>
      <c r="AL441" s="269">
        <f t="shared" si="280"/>
        <v>0</v>
      </c>
      <c r="AM441" s="269">
        <f t="shared" si="281"/>
        <v>0</v>
      </c>
      <c r="AN441" s="269">
        <f t="shared" si="282"/>
        <v>0</v>
      </c>
      <c r="AO441" s="269">
        <f t="shared" si="283"/>
        <v>0</v>
      </c>
      <c r="AP441" s="269">
        <f t="shared" si="284"/>
        <v>0</v>
      </c>
      <c r="AQ441" s="269">
        <f t="shared" si="285"/>
        <v>0</v>
      </c>
      <c r="AR441" s="285">
        <f t="shared" si="291"/>
        <v>0</v>
      </c>
      <c r="AS441" s="273">
        <f t="shared" si="286"/>
        <v>0</v>
      </c>
    </row>
    <row r="442" spans="2:45">
      <c r="B442" s="104"/>
      <c r="C442" s="105"/>
      <c r="D442" s="309"/>
      <c r="E442" s="242">
        <f t="shared" si="292"/>
        <v>0</v>
      </c>
      <c r="F442" s="222">
        <f t="shared" si="252"/>
        <v>0</v>
      </c>
      <c r="G442" s="222">
        <f t="shared" si="253"/>
        <v>0</v>
      </c>
      <c r="H442" s="222">
        <f t="shared" si="254"/>
        <v>0</v>
      </c>
      <c r="I442" s="222">
        <f t="shared" si="255"/>
        <v>0</v>
      </c>
      <c r="J442" s="222">
        <f t="shared" si="256"/>
        <v>0</v>
      </c>
      <c r="K442" s="222">
        <f t="shared" si="257"/>
        <v>0</v>
      </c>
      <c r="L442" s="257">
        <f t="shared" si="287"/>
        <v>0</v>
      </c>
      <c r="M442" s="212">
        <f t="shared" si="258"/>
        <v>0</v>
      </c>
      <c r="N442" s="213">
        <f t="shared" si="259"/>
        <v>0</v>
      </c>
      <c r="O442" s="213">
        <f t="shared" si="260"/>
        <v>0</v>
      </c>
      <c r="P442" s="213">
        <f t="shared" si="261"/>
        <v>0</v>
      </c>
      <c r="Q442" s="213">
        <f t="shared" si="262"/>
        <v>0</v>
      </c>
      <c r="R442" s="213">
        <f t="shared" si="263"/>
        <v>0</v>
      </c>
      <c r="S442" s="213">
        <f t="shared" si="264"/>
        <v>0</v>
      </c>
      <c r="T442" s="260">
        <f t="shared" si="288"/>
        <v>0</v>
      </c>
      <c r="U442" s="191">
        <f t="shared" si="265"/>
        <v>0</v>
      </c>
      <c r="V442" s="191">
        <f t="shared" si="266"/>
        <v>0</v>
      </c>
      <c r="W442" s="191">
        <f t="shared" si="267"/>
        <v>0</v>
      </c>
      <c r="X442" s="191">
        <f t="shared" si="268"/>
        <v>0</v>
      </c>
      <c r="Y442" s="191">
        <f t="shared" si="269"/>
        <v>0</v>
      </c>
      <c r="Z442" s="192">
        <f t="shared" si="270"/>
        <v>0</v>
      </c>
      <c r="AA442" s="191">
        <f t="shared" si="271"/>
        <v>0</v>
      </c>
      <c r="AB442" s="280">
        <f t="shared" si="289"/>
        <v>0</v>
      </c>
      <c r="AC442" s="240">
        <f t="shared" si="272"/>
        <v>0</v>
      </c>
      <c r="AD442" s="240">
        <f t="shared" si="273"/>
        <v>0</v>
      </c>
      <c r="AE442" s="240">
        <f t="shared" si="274"/>
        <v>0</v>
      </c>
      <c r="AF442" s="240">
        <f t="shared" si="275"/>
        <v>0</v>
      </c>
      <c r="AG442" s="240">
        <f t="shared" si="276"/>
        <v>0</v>
      </c>
      <c r="AH442" s="240">
        <f t="shared" si="277"/>
        <v>0</v>
      </c>
      <c r="AI442" s="232">
        <f t="shared" si="278"/>
        <v>0</v>
      </c>
      <c r="AJ442" s="283">
        <f t="shared" si="290"/>
        <v>0</v>
      </c>
      <c r="AK442" s="269">
        <f t="shared" si="279"/>
        <v>0</v>
      </c>
      <c r="AL442" s="269">
        <f t="shared" si="280"/>
        <v>0</v>
      </c>
      <c r="AM442" s="269">
        <f t="shared" si="281"/>
        <v>0</v>
      </c>
      <c r="AN442" s="269">
        <f t="shared" si="282"/>
        <v>0</v>
      </c>
      <c r="AO442" s="269">
        <f t="shared" si="283"/>
        <v>0</v>
      </c>
      <c r="AP442" s="269">
        <f t="shared" si="284"/>
        <v>0</v>
      </c>
      <c r="AQ442" s="269">
        <f t="shared" si="285"/>
        <v>0</v>
      </c>
      <c r="AR442" s="285">
        <f t="shared" si="291"/>
        <v>0</v>
      </c>
      <c r="AS442" s="273">
        <f t="shared" si="286"/>
        <v>0</v>
      </c>
    </row>
    <row r="443" spans="2:45">
      <c r="B443" s="127"/>
      <c r="C443" s="127"/>
      <c r="D443" s="313"/>
      <c r="E443" s="242">
        <f t="shared" si="292"/>
        <v>0</v>
      </c>
      <c r="F443" s="222">
        <f t="shared" si="252"/>
        <v>0</v>
      </c>
      <c r="G443" s="222">
        <f t="shared" si="253"/>
        <v>0</v>
      </c>
      <c r="H443" s="222">
        <f t="shared" si="254"/>
        <v>0</v>
      </c>
      <c r="I443" s="222">
        <f t="shared" si="255"/>
        <v>0</v>
      </c>
      <c r="J443" s="222">
        <f t="shared" si="256"/>
        <v>0</v>
      </c>
      <c r="K443" s="222">
        <f t="shared" si="257"/>
        <v>0</v>
      </c>
      <c r="L443" s="257">
        <f t="shared" si="287"/>
        <v>0</v>
      </c>
      <c r="M443" s="212">
        <f t="shared" si="258"/>
        <v>0</v>
      </c>
      <c r="N443" s="213">
        <f t="shared" si="259"/>
        <v>0</v>
      </c>
      <c r="O443" s="213">
        <f t="shared" si="260"/>
        <v>0</v>
      </c>
      <c r="P443" s="213">
        <f t="shared" si="261"/>
        <v>0</v>
      </c>
      <c r="Q443" s="213">
        <f t="shared" si="262"/>
        <v>0</v>
      </c>
      <c r="R443" s="213">
        <f t="shared" si="263"/>
        <v>0</v>
      </c>
      <c r="S443" s="213">
        <f t="shared" si="264"/>
        <v>0</v>
      </c>
      <c r="T443" s="260">
        <f t="shared" si="288"/>
        <v>0</v>
      </c>
      <c r="U443" s="191">
        <f t="shared" si="265"/>
        <v>0</v>
      </c>
      <c r="V443" s="191">
        <f t="shared" si="266"/>
        <v>0</v>
      </c>
      <c r="W443" s="191">
        <f t="shared" si="267"/>
        <v>0</v>
      </c>
      <c r="X443" s="191">
        <f t="shared" si="268"/>
        <v>0</v>
      </c>
      <c r="Y443" s="191">
        <f t="shared" si="269"/>
        <v>0</v>
      </c>
      <c r="Z443" s="192">
        <f t="shared" si="270"/>
        <v>0</v>
      </c>
      <c r="AA443" s="191">
        <f t="shared" si="271"/>
        <v>0</v>
      </c>
      <c r="AB443" s="280">
        <f t="shared" si="289"/>
        <v>0</v>
      </c>
      <c r="AC443" s="240">
        <f t="shared" si="272"/>
        <v>0</v>
      </c>
      <c r="AD443" s="240">
        <f t="shared" si="273"/>
        <v>0</v>
      </c>
      <c r="AE443" s="240">
        <f t="shared" si="274"/>
        <v>0</v>
      </c>
      <c r="AF443" s="240">
        <f t="shared" si="275"/>
        <v>0</v>
      </c>
      <c r="AG443" s="240">
        <f t="shared" si="276"/>
        <v>0</v>
      </c>
      <c r="AH443" s="240">
        <f t="shared" si="277"/>
        <v>0</v>
      </c>
      <c r="AI443" s="232">
        <f t="shared" si="278"/>
        <v>0</v>
      </c>
      <c r="AJ443" s="283">
        <f t="shared" si="290"/>
        <v>0</v>
      </c>
      <c r="AK443" s="269">
        <f t="shared" si="279"/>
        <v>0</v>
      </c>
      <c r="AL443" s="269">
        <f t="shared" si="280"/>
        <v>0</v>
      </c>
      <c r="AM443" s="269">
        <f t="shared" si="281"/>
        <v>0</v>
      </c>
      <c r="AN443" s="269">
        <f t="shared" si="282"/>
        <v>0</v>
      </c>
      <c r="AO443" s="269">
        <f t="shared" si="283"/>
        <v>0</v>
      </c>
      <c r="AP443" s="269">
        <f t="shared" si="284"/>
        <v>0</v>
      </c>
      <c r="AQ443" s="269">
        <f t="shared" si="285"/>
        <v>0</v>
      </c>
      <c r="AR443" s="285">
        <f t="shared" si="291"/>
        <v>0</v>
      </c>
      <c r="AS443" s="273">
        <f t="shared" si="286"/>
        <v>0</v>
      </c>
    </row>
    <row r="444" spans="2:45">
      <c r="B444" s="104"/>
      <c r="C444" s="105"/>
      <c r="D444" s="311"/>
      <c r="E444" s="242">
        <f t="shared" si="292"/>
        <v>0</v>
      </c>
      <c r="F444" s="222">
        <f t="shared" si="252"/>
        <v>0</v>
      </c>
      <c r="G444" s="222">
        <f t="shared" si="253"/>
        <v>0</v>
      </c>
      <c r="H444" s="222">
        <f t="shared" si="254"/>
        <v>0</v>
      </c>
      <c r="I444" s="222">
        <f t="shared" si="255"/>
        <v>0</v>
      </c>
      <c r="J444" s="222">
        <f t="shared" si="256"/>
        <v>0</v>
      </c>
      <c r="K444" s="222">
        <f t="shared" si="257"/>
        <v>0</v>
      </c>
      <c r="L444" s="257">
        <f t="shared" si="287"/>
        <v>0</v>
      </c>
      <c r="M444" s="212">
        <f t="shared" si="258"/>
        <v>0</v>
      </c>
      <c r="N444" s="213">
        <f t="shared" si="259"/>
        <v>0</v>
      </c>
      <c r="O444" s="213">
        <f t="shared" si="260"/>
        <v>0</v>
      </c>
      <c r="P444" s="213">
        <f t="shared" si="261"/>
        <v>0</v>
      </c>
      <c r="Q444" s="213">
        <f t="shared" si="262"/>
        <v>0</v>
      </c>
      <c r="R444" s="213">
        <f t="shared" si="263"/>
        <v>0</v>
      </c>
      <c r="S444" s="213">
        <f t="shared" si="264"/>
        <v>0</v>
      </c>
      <c r="T444" s="260">
        <f t="shared" si="288"/>
        <v>0</v>
      </c>
      <c r="U444" s="191">
        <f t="shared" si="265"/>
        <v>0</v>
      </c>
      <c r="V444" s="191">
        <f t="shared" si="266"/>
        <v>0</v>
      </c>
      <c r="W444" s="191">
        <f t="shared" si="267"/>
        <v>0</v>
      </c>
      <c r="X444" s="191">
        <f t="shared" si="268"/>
        <v>0</v>
      </c>
      <c r="Y444" s="191">
        <f t="shared" si="269"/>
        <v>0</v>
      </c>
      <c r="Z444" s="192">
        <f t="shared" si="270"/>
        <v>0</v>
      </c>
      <c r="AA444" s="191">
        <f t="shared" si="271"/>
        <v>0</v>
      </c>
      <c r="AB444" s="280">
        <f t="shared" si="289"/>
        <v>0</v>
      </c>
      <c r="AC444" s="240">
        <f t="shared" si="272"/>
        <v>0</v>
      </c>
      <c r="AD444" s="240">
        <f t="shared" si="273"/>
        <v>0</v>
      </c>
      <c r="AE444" s="240">
        <f t="shared" si="274"/>
        <v>0</v>
      </c>
      <c r="AF444" s="240">
        <f t="shared" si="275"/>
        <v>0</v>
      </c>
      <c r="AG444" s="240">
        <f t="shared" si="276"/>
        <v>0</v>
      </c>
      <c r="AH444" s="240">
        <f t="shared" si="277"/>
        <v>0</v>
      </c>
      <c r="AI444" s="232">
        <f t="shared" si="278"/>
        <v>0</v>
      </c>
      <c r="AJ444" s="283">
        <f t="shared" si="290"/>
        <v>0</v>
      </c>
      <c r="AK444" s="269">
        <f t="shared" si="279"/>
        <v>0</v>
      </c>
      <c r="AL444" s="269">
        <f t="shared" si="280"/>
        <v>0</v>
      </c>
      <c r="AM444" s="269">
        <f t="shared" si="281"/>
        <v>0</v>
      </c>
      <c r="AN444" s="269">
        <f t="shared" si="282"/>
        <v>0</v>
      </c>
      <c r="AO444" s="269">
        <f t="shared" si="283"/>
        <v>0</v>
      </c>
      <c r="AP444" s="269">
        <f t="shared" si="284"/>
        <v>0</v>
      </c>
      <c r="AQ444" s="269">
        <f t="shared" si="285"/>
        <v>0</v>
      </c>
      <c r="AR444" s="285">
        <f t="shared" si="291"/>
        <v>0</v>
      </c>
      <c r="AS444" s="273">
        <f t="shared" si="286"/>
        <v>0</v>
      </c>
    </row>
    <row r="445" spans="2:45">
      <c r="B445" s="115"/>
      <c r="C445" s="115"/>
      <c r="D445" s="309"/>
      <c r="E445" s="242">
        <f t="shared" si="292"/>
        <v>0</v>
      </c>
      <c r="F445" s="222">
        <f t="shared" si="252"/>
        <v>0</v>
      </c>
      <c r="G445" s="222">
        <f t="shared" si="253"/>
        <v>0</v>
      </c>
      <c r="H445" s="222">
        <f t="shared" si="254"/>
        <v>0</v>
      </c>
      <c r="I445" s="222">
        <f t="shared" si="255"/>
        <v>0</v>
      </c>
      <c r="J445" s="222">
        <f t="shared" si="256"/>
        <v>0</v>
      </c>
      <c r="K445" s="222">
        <f t="shared" si="257"/>
        <v>0</v>
      </c>
      <c r="L445" s="257">
        <f t="shared" si="287"/>
        <v>0</v>
      </c>
      <c r="M445" s="212">
        <f t="shared" si="258"/>
        <v>0</v>
      </c>
      <c r="N445" s="213">
        <f t="shared" si="259"/>
        <v>0</v>
      </c>
      <c r="O445" s="213">
        <f t="shared" si="260"/>
        <v>0</v>
      </c>
      <c r="P445" s="213">
        <f t="shared" si="261"/>
        <v>0</v>
      </c>
      <c r="Q445" s="213">
        <f t="shared" si="262"/>
        <v>0</v>
      </c>
      <c r="R445" s="213">
        <f t="shared" si="263"/>
        <v>0</v>
      </c>
      <c r="S445" s="213">
        <f t="shared" si="264"/>
        <v>0</v>
      </c>
      <c r="T445" s="260">
        <f t="shared" si="288"/>
        <v>0</v>
      </c>
      <c r="U445" s="191">
        <f t="shared" si="265"/>
        <v>0</v>
      </c>
      <c r="V445" s="191">
        <f t="shared" si="266"/>
        <v>0</v>
      </c>
      <c r="W445" s="191">
        <f t="shared" si="267"/>
        <v>0</v>
      </c>
      <c r="X445" s="191">
        <f t="shared" si="268"/>
        <v>0</v>
      </c>
      <c r="Y445" s="191">
        <f t="shared" si="269"/>
        <v>0</v>
      </c>
      <c r="Z445" s="192">
        <f t="shared" si="270"/>
        <v>0</v>
      </c>
      <c r="AA445" s="191">
        <f t="shared" si="271"/>
        <v>0</v>
      </c>
      <c r="AB445" s="280">
        <f t="shared" si="289"/>
        <v>0</v>
      </c>
      <c r="AC445" s="240">
        <f t="shared" si="272"/>
        <v>0</v>
      </c>
      <c r="AD445" s="240">
        <f t="shared" si="273"/>
        <v>0</v>
      </c>
      <c r="AE445" s="240">
        <f t="shared" si="274"/>
        <v>0</v>
      </c>
      <c r="AF445" s="240">
        <f t="shared" si="275"/>
        <v>0</v>
      </c>
      <c r="AG445" s="240">
        <f t="shared" si="276"/>
        <v>0</v>
      </c>
      <c r="AH445" s="240">
        <f t="shared" si="277"/>
        <v>0</v>
      </c>
      <c r="AI445" s="232">
        <f t="shared" si="278"/>
        <v>0</v>
      </c>
      <c r="AJ445" s="283">
        <f t="shared" si="290"/>
        <v>0</v>
      </c>
      <c r="AK445" s="269">
        <f t="shared" si="279"/>
        <v>0</v>
      </c>
      <c r="AL445" s="269">
        <f t="shared" si="280"/>
        <v>0</v>
      </c>
      <c r="AM445" s="269">
        <f t="shared" si="281"/>
        <v>0</v>
      </c>
      <c r="AN445" s="269">
        <f t="shared" si="282"/>
        <v>0</v>
      </c>
      <c r="AO445" s="269">
        <f t="shared" si="283"/>
        <v>0</v>
      </c>
      <c r="AP445" s="269">
        <f t="shared" si="284"/>
        <v>0</v>
      </c>
      <c r="AQ445" s="269">
        <f t="shared" si="285"/>
        <v>0</v>
      </c>
      <c r="AR445" s="285">
        <f t="shared" si="291"/>
        <v>0</v>
      </c>
      <c r="AS445" s="273">
        <f t="shared" si="286"/>
        <v>0</v>
      </c>
    </row>
    <row r="446" spans="2:45">
      <c r="B446" s="115"/>
      <c r="C446" s="115"/>
      <c r="D446" s="309"/>
      <c r="E446" s="242">
        <f t="shared" si="292"/>
        <v>0</v>
      </c>
      <c r="F446" s="222">
        <f t="shared" si="252"/>
        <v>0</v>
      </c>
      <c r="G446" s="222">
        <f t="shared" si="253"/>
        <v>0</v>
      </c>
      <c r="H446" s="222">
        <f t="shared" si="254"/>
        <v>0</v>
      </c>
      <c r="I446" s="222">
        <f t="shared" si="255"/>
        <v>0</v>
      </c>
      <c r="J446" s="222">
        <f t="shared" si="256"/>
        <v>0</v>
      </c>
      <c r="K446" s="222">
        <f t="shared" si="257"/>
        <v>0</v>
      </c>
      <c r="L446" s="257">
        <f t="shared" si="287"/>
        <v>0</v>
      </c>
      <c r="M446" s="212">
        <f t="shared" si="258"/>
        <v>0</v>
      </c>
      <c r="N446" s="213">
        <f t="shared" si="259"/>
        <v>0</v>
      </c>
      <c r="O446" s="213">
        <f t="shared" si="260"/>
        <v>0</v>
      </c>
      <c r="P446" s="213">
        <f t="shared" si="261"/>
        <v>0</v>
      </c>
      <c r="Q446" s="213">
        <f t="shared" si="262"/>
        <v>0</v>
      </c>
      <c r="R446" s="213">
        <f t="shared" si="263"/>
        <v>0</v>
      </c>
      <c r="S446" s="213">
        <f t="shared" si="264"/>
        <v>0</v>
      </c>
      <c r="T446" s="260">
        <f t="shared" si="288"/>
        <v>0</v>
      </c>
      <c r="U446" s="191">
        <f t="shared" si="265"/>
        <v>0</v>
      </c>
      <c r="V446" s="191">
        <f t="shared" si="266"/>
        <v>0</v>
      </c>
      <c r="W446" s="191">
        <f t="shared" si="267"/>
        <v>0</v>
      </c>
      <c r="X446" s="191">
        <f t="shared" si="268"/>
        <v>0</v>
      </c>
      <c r="Y446" s="191">
        <f t="shared" si="269"/>
        <v>0</v>
      </c>
      <c r="Z446" s="192">
        <f t="shared" si="270"/>
        <v>0</v>
      </c>
      <c r="AA446" s="191">
        <f t="shared" si="271"/>
        <v>0</v>
      </c>
      <c r="AB446" s="280">
        <f t="shared" si="289"/>
        <v>0</v>
      </c>
      <c r="AC446" s="240">
        <f t="shared" si="272"/>
        <v>0</v>
      </c>
      <c r="AD446" s="240">
        <f t="shared" si="273"/>
        <v>0</v>
      </c>
      <c r="AE446" s="240">
        <f t="shared" si="274"/>
        <v>0</v>
      </c>
      <c r="AF446" s="240">
        <f t="shared" si="275"/>
        <v>0</v>
      </c>
      <c r="AG446" s="240">
        <f t="shared" si="276"/>
        <v>0</v>
      </c>
      <c r="AH446" s="240">
        <f t="shared" si="277"/>
        <v>0</v>
      </c>
      <c r="AI446" s="232">
        <f t="shared" si="278"/>
        <v>0</v>
      </c>
      <c r="AJ446" s="283">
        <f t="shared" si="290"/>
        <v>0</v>
      </c>
      <c r="AK446" s="269">
        <f t="shared" si="279"/>
        <v>0</v>
      </c>
      <c r="AL446" s="269">
        <f t="shared" si="280"/>
        <v>0</v>
      </c>
      <c r="AM446" s="269">
        <f t="shared" si="281"/>
        <v>0</v>
      </c>
      <c r="AN446" s="269">
        <f t="shared" si="282"/>
        <v>0</v>
      </c>
      <c r="AO446" s="269">
        <f t="shared" si="283"/>
        <v>0</v>
      </c>
      <c r="AP446" s="269">
        <f t="shared" si="284"/>
        <v>0</v>
      </c>
      <c r="AQ446" s="269">
        <f t="shared" si="285"/>
        <v>0</v>
      </c>
      <c r="AR446" s="285">
        <f t="shared" si="291"/>
        <v>0</v>
      </c>
      <c r="AS446" s="273">
        <f t="shared" si="286"/>
        <v>0</v>
      </c>
    </row>
    <row r="447" spans="2:45">
      <c r="B447" s="25"/>
      <c r="C447" s="25"/>
      <c r="D447" s="379"/>
      <c r="E447" s="242">
        <f t="shared" si="292"/>
        <v>0</v>
      </c>
      <c r="F447" s="222">
        <f t="shared" si="252"/>
        <v>0</v>
      </c>
      <c r="G447" s="222">
        <f t="shared" si="253"/>
        <v>0</v>
      </c>
      <c r="H447" s="222">
        <f t="shared" si="254"/>
        <v>0</v>
      </c>
      <c r="I447" s="222">
        <f t="shared" si="255"/>
        <v>0</v>
      </c>
      <c r="J447" s="222">
        <f t="shared" si="256"/>
        <v>0</v>
      </c>
      <c r="K447" s="222">
        <f t="shared" si="257"/>
        <v>0</v>
      </c>
      <c r="L447" s="257">
        <f t="shared" si="287"/>
        <v>0</v>
      </c>
      <c r="M447" s="212">
        <f t="shared" si="258"/>
        <v>0</v>
      </c>
      <c r="N447" s="213">
        <f t="shared" si="259"/>
        <v>0</v>
      </c>
      <c r="O447" s="213">
        <f t="shared" si="260"/>
        <v>0</v>
      </c>
      <c r="P447" s="213">
        <f t="shared" si="261"/>
        <v>0</v>
      </c>
      <c r="Q447" s="213">
        <f t="shared" si="262"/>
        <v>0</v>
      </c>
      <c r="R447" s="213">
        <f t="shared" si="263"/>
        <v>0</v>
      </c>
      <c r="S447" s="213">
        <f t="shared" si="264"/>
        <v>0</v>
      </c>
      <c r="T447" s="260">
        <f t="shared" si="288"/>
        <v>0</v>
      </c>
      <c r="U447" s="191">
        <f t="shared" si="265"/>
        <v>0</v>
      </c>
      <c r="V447" s="191">
        <f t="shared" si="266"/>
        <v>0</v>
      </c>
      <c r="W447" s="191">
        <f t="shared" si="267"/>
        <v>0</v>
      </c>
      <c r="X447" s="191">
        <f t="shared" si="268"/>
        <v>0</v>
      </c>
      <c r="Y447" s="191">
        <f t="shared" si="269"/>
        <v>0</v>
      </c>
      <c r="Z447" s="192">
        <f t="shared" si="270"/>
        <v>0</v>
      </c>
      <c r="AA447" s="191">
        <f t="shared" si="271"/>
        <v>0</v>
      </c>
      <c r="AB447" s="280">
        <f t="shared" si="289"/>
        <v>0</v>
      </c>
      <c r="AC447" s="240">
        <f t="shared" si="272"/>
        <v>0</v>
      </c>
      <c r="AD447" s="240">
        <f t="shared" si="273"/>
        <v>0</v>
      </c>
      <c r="AE447" s="240">
        <f t="shared" si="274"/>
        <v>0</v>
      </c>
      <c r="AF447" s="240">
        <f t="shared" si="275"/>
        <v>0</v>
      </c>
      <c r="AG447" s="240">
        <f t="shared" si="276"/>
        <v>0</v>
      </c>
      <c r="AH447" s="240">
        <f t="shared" si="277"/>
        <v>0</v>
      </c>
      <c r="AI447" s="232">
        <f t="shared" si="278"/>
        <v>0</v>
      </c>
      <c r="AJ447" s="283">
        <f t="shared" si="290"/>
        <v>0</v>
      </c>
      <c r="AK447" s="269">
        <f t="shared" si="279"/>
        <v>0</v>
      </c>
      <c r="AL447" s="269">
        <f t="shared" si="280"/>
        <v>0</v>
      </c>
      <c r="AM447" s="269">
        <f t="shared" si="281"/>
        <v>0</v>
      </c>
      <c r="AN447" s="269">
        <f t="shared" si="282"/>
        <v>0</v>
      </c>
      <c r="AO447" s="269">
        <f t="shared" si="283"/>
        <v>0</v>
      </c>
      <c r="AP447" s="269">
        <f t="shared" si="284"/>
        <v>0</v>
      </c>
      <c r="AQ447" s="269">
        <f t="shared" si="285"/>
        <v>0</v>
      </c>
      <c r="AR447" s="285">
        <f t="shared" si="291"/>
        <v>0</v>
      </c>
      <c r="AS447" s="273">
        <f t="shared" si="286"/>
        <v>0</v>
      </c>
    </row>
    <row r="448" spans="2:45">
      <c r="B448" s="25"/>
      <c r="C448" s="25"/>
      <c r="D448" s="379"/>
      <c r="E448" s="242">
        <f t="shared" si="292"/>
        <v>0</v>
      </c>
      <c r="F448" s="222">
        <f t="shared" si="252"/>
        <v>0</v>
      </c>
      <c r="G448" s="222">
        <f t="shared" si="253"/>
        <v>0</v>
      </c>
      <c r="H448" s="222">
        <f t="shared" si="254"/>
        <v>0</v>
      </c>
      <c r="I448" s="222">
        <f t="shared" si="255"/>
        <v>0</v>
      </c>
      <c r="J448" s="222">
        <f t="shared" si="256"/>
        <v>0</v>
      </c>
      <c r="K448" s="222">
        <f t="shared" si="257"/>
        <v>0</v>
      </c>
      <c r="L448" s="257">
        <f t="shared" si="287"/>
        <v>0</v>
      </c>
      <c r="M448" s="212">
        <f t="shared" si="258"/>
        <v>0</v>
      </c>
      <c r="N448" s="213">
        <f t="shared" si="259"/>
        <v>0</v>
      </c>
      <c r="O448" s="213">
        <f t="shared" si="260"/>
        <v>0</v>
      </c>
      <c r="P448" s="213">
        <f t="shared" si="261"/>
        <v>0</v>
      </c>
      <c r="Q448" s="213">
        <f t="shared" si="262"/>
        <v>0</v>
      </c>
      <c r="R448" s="213">
        <f t="shared" si="263"/>
        <v>0</v>
      </c>
      <c r="S448" s="213">
        <f t="shared" si="264"/>
        <v>0</v>
      </c>
      <c r="T448" s="260">
        <f t="shared" si="288"/>
        <v>0</v>
      </c>
      <c r="U448" s="191">
        <f t="shared" si="265"/>
        <v>0</v>
      </c>
      <c r="V448" s="191">
        <f t="shared" si="266"/>
        <v>0</v>
      </c>
      <c r="W448" s="191">
        <f t="shared" si="267"/>
        <v>0</v>
      </c>
      <c r="X448" s="191">
        <f t="shared" si="268"/>
        <v>0</v>
      </c>
      <c r="Y448" s="191">
        <f t="shared" si="269"/>
        <v>0</v>
      </c>
      <c r="Z448" s="192">
        <f t="shared" si="270"/>
        <v>0</v>
      </c>
      <c r="AA448" s="191">
        <f t="shared" si="271"/>
        <v>0</v>
      </c>
      <c r="AB448" s="280">
        <f t="shared" si="289"/>
        <v>0</v>
      </c>
      <c r="AC448" s="240">
        <f t="shared" si="272"/>
        <v>0</v>
      </c>
      <c r="AD448" s="240">
        <f t="shared" si="273"/>
        <v>0</v>
      </c>
      <c r="AE448" s="240">
        <f t="shared" si="274"/>
        <v>0</v>
      </c>
      <c r="AF448" s="240">
        <f t="shared" si="275"/>
        <v>0</v>
      </c>
      <c r="AG448" s="240">
        <f t="shared" si="276"/>
        <v>0</v>
      </c>
      <c r="AH448" s="240">
        <f t="shared" si="277"/>
        <v>0</v>
      </c>
      <c r="AI448" s="232">
        <f t="shared" si="278"/>
        <v>0</v>
      </c>
      <c r="AJ448" s="283">
        <f t="shared" si="290"/>
        <v>0</v>
      </c>
      <c r="AK448" s="269">
        <f t="shared" si="279"/>
        <v>0</v>
      </c>
      <c r="AL448" s="269">
        <f t="shared" si="280"/>
        <v>0</v>
      </c>
      <c r="AM448" s="269">
        <f t="shared" si="281"/>
        <v>0</v>
      </c>
      <c r="AN448" s="269">
        <f t="shared" si="282"/>
        <v>0</v>
      </c>
      <c r="AO448" s="269">
        <f t="shared" si="283"/>
        <v>0</v>
      </c>
      <c r="AP448" s="269">
        <f t="shared" si="284"/>
        <v>0</v>
      </c>
      <c r="AQ448" s="269">
        <f t="shared" si="285"/>
        <v>0</v>
      </c>
      <c r="AR448" s="285">
        <f t="shared" si="291"/>
        <v>0</v>
      </c>
      <c r="AS448" s="273">
        <f t="shared" si="286"/>
        <v>0</v>
      </c>
    </row>
    <row r="449" spans="2:45">
      <c r="B449" s="25"/>
      <c r="C449" s="25"/>
      <c r="D449" s="379"/>
      <c r="E449" s="242">
        <f t="shared" si="292"/>
        <v>0</v>
      </c>
      <c r="F449" s="222">
        <f t="shared" si="252"/>
        <v>0</v>
      </c>
      <c r="G449" s="222">
        <f t="shared" si="253"/>
        <v>0</v>
      </c>
      <c r="H449" s="222">
        <f t="shared" si="254"/>
        <v>0</v>
      </c>
      <c r="I449" s="222">
        <f t="shared" si="255"/>
        <v>0</v>
      </c>
      <c r="J449" s="222">
        <f t="shared" si="256"/>
        <v>0</v>
      </c>
      <c r="K449" s="222">
        <f t="shared" si="257"/>
        <v>0</v>
      </c>
      <c r="L449" s="257">
        <f t="shared" si="287"/>
        <v>0</v>
      </c>
      <c r="M449" s="212">
        <f t="shared" si="258"/>
        <v>0</v>
      </c>
      <c r="N449" s="213">
        <f t="shared" si="259"/>
        <v>0</v>
      </c>
      <c r="O449" s="213">
        <f t="shared" si="260"/>
        <v>0</v>
      </c>
      <c r="P449" s="213">
        <f t="shared" si="261"/>
        <v>0</v>
      </c>
      <c r="Q449" s="213">
        <f t="shared" si="262"/>
        <v>0</v>
      </c>
      <c r="R449" s="213">
        <f t="shared" si="263"/>
        <v>0</v>
      </c>
      <c r="S449" s="213">
        <f t="shared" si="264"/>
        <v>0</v>
      </c>
      <c r="T449" s="260">
        <f t="shared" si="288"/>
        <v>0</v>
      </c>
      <c r="U449" s="191">
        <f t="shared" si="265"/>
        <v>0</v>
      </c>
      <c r="V449" s="191">
        <f t="shared" si="266"/>
        <v>0</v>
      </c>
      <c r="W449" s="191">
        <f t="shared" si="267"/>
        <v>0</v>
      </c>
      <c r="X449" s="191">
        <f t="shared" si="268"/>
        <v>0</v>
      </c>
      <c r="Y449" s="191">
        <f t="shared" si="269"/>
        <v>0</v>
      </c>
      <c r="Z449" s="192">
        <f t="shared" si="270"/>
        <v>0</v>
      </c>
      <c r="AA449" s="191">
        <f t="shared" si="271"/>
        <v>0</v>
      </c>
      <c r="AB449" s="280">
        <f t="shared" si="289"/>
        <v>0</v>
      </c>
      <c r="AC449" s="240">
        <f t="shared" si="272"/>
        <v>0</v>
      </c>
      <c r="AD449" s="240">
        <f t="shared" si="273"/>
        <v>0</v>
      </c>
      <c r="AE449" s="240">
        <f t="shared" si="274"/>
        <v>0</v>
      </c>
      <c r="AF449" s="240">
        <f t="shared" si="275"/>
        <v>0</v>
      </c>
      <c r="AG449" s="240">
        <f t="shared" si="276"/>
        <v>0</v>
      </c>
      <c r="AH449" s="240">
        <f t="shared" si="277"/>
        <v>0</v>
      </c>
      <c r="AI449" s="232">
        <f t="shared" si="278"/>
        <v>0</v>
      </c>
      <c r="AJ449" s="283">
        <f t="shared" si="290"/>
        <v>0</v>
      </c>
      <c r="AK449" s="269">
        <f t="shared" si="279"/>
        <v>0</v>
      </c>
      <c r="AL449" s="269">
        <f t="shared" si="280"/>
        <v>0</v>
      </c>
      <c r="AM449" s="269">
        <f t="shared" si="281"/>
        <v>0</v>
      </c>
      <c r="AN449" s="269">
        <f t="shared" si="282"/>
        <v>0</v>
      </c>
      <c r="AO449" s="269">
        <f t="shared" si="283"/>
        <v>0</v>
      </c>
      <c r="AP449" s="269">
        <f t="shared" si="284"/>
        <v>0</v>
      </c>
      <c r="AQ449" s="269">
        <f t="shared" si="285"/>
        <v>0</v>
      </c>
      <c r="AR449" s="285">
        <f t="shared" si="291"/>
        <v>0</v>
      </c>
      <c r="AS449" s="273">
        <f t="shared" si="286"/>
        <v>0</v>
      </c>
    </row>
    <row r="450" spans="2:45">
      <c r="B450" s="25"/>
      <c r="C450" s="25"/>
      <c r="D450" s="314"/>
      <c r="E450" s="242">
        <f t="shared" si="292"/>
        <v>0</v>
      </c>
      <c r="F450" s="222">
        <f t="shared" si="252"/>
        <v>0</v>
      </c>
      <c r="G450" s="222">
        <f t="shared" si="253"/>
        <v>0</v>
      </c>
      <c r="H450" s="222">
        <f t="shared" si="254"/>
        <v>0</v>
      </c>
      <c r="I450" s="222">
        <f t="shared" si="255"/>
        <v>0</v>
      </c>
      <c r="J450" s="222">
        <f t="shared" si="256"/>
        <v>0</v>
      </c>
      <c r="K450" s="222">
        <f t="shared" si="257"/>
        <v>0</v>
      </c>
      <c r="L450" s="257">
        <f t="shared" si="287"/>
        <v>0</v>
      </c>
      <c r="M450" s="212">
        <f t="shared" si="258"/>
        <v>0</v>
      </c>
      <c r="N450" s="213">
        <f t="shared" si="259"/>
        <v>0</v>
      </c>
      <c r="O450" s="213">
        <f t="shared" si="260"/>
        <v>0</v>
      </c>
      <c r="P450" s="213">
        <f t="shared" si="261"/>
        <v>0</v>
      </c>
      <c r="Q450" s="213">
        <f t="shared" si="262"/>
        <v>0</v>
      </c>
      <c r="R450" s="213">
        <f t="shared" si="263"/>
        <v>0</v>
      </c>
      <c r="S450" s="213">
        <f t="shared" si="264"/>
        <v>0</v>
      </c>
      <c r="T450" s="260">
        <f t="shared" si="288"/>
        <v>0</v>
      </c>
      <c r="U450" s="191">
        <f t="shared" si="265"/>
        <v>0</v>
      </c>
      <c r="V450" s="191">
        <f t="shared" si="266"/>
        <v>0</v>
      </c>
      <c r="W450" s="191">
        <f t="shared" si="267"/>
        <v>0</v>
      </c>
      <c r="X450" s="191">
        <f t="shared" si="268"/>
        <v>0</v>
      </c>
      <c r="Y450" s="191">
        <f t="shared" si="269"/>
        <v>0</v>
      </c>
      <c r="Z450" s="192">
        <f t="shared" si="270"/>
        <v>0</v>
      </c>
      <c r="AA450" s="191">
        <f t="shared" si="271"/>
        <v>0</v>
      </c>
      <c r="AB450" s="280">
        <f t="shared" si="289"/>
        <v>0</v>
      </c>
      <c r="AC450" s="240">
        <f t="shared" si="272"/>
        <v>0</v>
      </c>
      <c r="AD450" s="240">
        <f t="shared" si="273"/>
        <v>0</v>
      </c>
      <c r="AE450" s="240">
        <f t="shared" si="274"/>
        <v>0</v>
      </c>
      <c r="AF450" s="240">
        <f t="shared" si="275"/>
        <v>0</v>
      </c>
      <c r="AG450" s="240">
        <f t="shared" si="276"/>
        <v>0</v>
      </c>
      <c r="AH450" s="240">
        <f t="shared" si="277"/>
        <v>0</v>
      </c>
      <c r="AI450" s="232">
        <f t="shared" si="278"/>
        <v>0</v>
      </c>
      <c r="AJ450" s="283">
        <f t="shared" si="290"/>
        <v>0</v>
      </c>
      <c r="AK450" s="269">
        <f t="shared" si="279"/>
        <v>0</v>
      </c>
      <c r="AL450" s="269">
        <f t="shared" si="280"/>
        <v>0</v>
      </c>
      <c r="AM450" s="269">
        <f t="shared" si="281"/>
        <v>0</v>
      </c>
      <c r="AN450" s="269">
        <f t="shared" si="282"/>
        <v>0</v>
      </c>
      <c r="AO450" s="269">
        <f t="shared" si="283"/>
        <v>0</v>
      </c>
      <c r="AP450" s="269">
        <f t="shared" si="284"/>
        <v>0</v>
      </c>
      <c r="AQ450" s="269">
        <f t="shared" si="285"/>
        <v>0</v>
      </c>
      <c r="AR450" s="285">
        <f t="shared" si="291"/>
        <v>0</v>
      </c>
      <c r="AS450" s="273">
        <f t="shared" si="286"/>
        <v>0</v>
      </c>
    </row>
    <row r="451" spans="2:45">
      <c r="B451" s="25"/>
      <c r="C451" s="25"/>
      <c r="D451" s="314"/>
      <c r="E451" s="242">
        <f t="shared" si="292"/>
        <v>0</v>
      </c>
      <c r="F451" s="222">
        <f t="shared" si="252"/>
        <v>0</v>
      </c>
      <c r="G451" s="222">
        <f t="shared" si="253"/>
        <v>0</v>
      </c>
      <c r="H451" s="222">
        <f t="shared" si="254"/>
        <v>0</v>
      </c>
      <c r="I451" s="222">
        <f t="shared" si="255"/>
        <v>0</v>
      </c>
      <c r="J451" s="222">
        <f t="shared" si="256"/>
        <v>0</v>
      </c>
      <c r="K451" s="222">
        <f t="shared" si="257"/>
        <v>0</v>
      </c>
      <c r="L451" s="257">
        <f t="shared" si="287"/>
        <v>0</v>
      </c>
      <c r="M451" s="212">
        <f t="shared" si="258"/>
        <v>0</v>
      </c>
      <c r="N451" s="213">
        <f t="shared" si="259"/>
        <v>0</v>
      </c>
      <c r="O451" s="213">
        <f t="shared" si="260"/>
        <v>0</v>
      </c>
      <c r="P451" s="213">
        <f t="shared" si="261"/>
        <v>0</v>
      </c>
      <c r="Q451" s="213">
        <f t="shared" si="262"/>
        <v>0</v>
      </c>
      <c r="R451" s="213">
        <f t="shared" si="263"/>
        <v>0</v>
      </c>
      <c r="S451" s="213">
        <f t="shared" si="264"/>
        <v>0</v>
      </c>
      <c r="T451" s="260">
        <f t="shared" si="288"/>
        <v>0</v>
      </c>
      <c r="U451" s="191">
        <f t="shared" si="265"/>
        <v>0</v>
      </c>
      <c r="V451" s="191">
        <f t="shared" si="266"/>
        <v>0</v>
      </c>
      <c r="W451" s="191">
        <f t="shared" si="267"/>
        <v>0</v>
      </c>
      <c r="X451" s="191">
        <f t="shared" si="268"/>
        <v>0</v>
      </c>
      <c r="Y451" s="191">
        <f t="shared" si="269"/>
        <v>0</v>
      </c>
      <c r="Z451" s="192">
        <f t="shared" si="270"/>
        <v>0</v>
      </c>
      <c r="AA451" s="191">
        <f t="shared" si="271"/>
        <v>0</v>
      </c>
      <c r="AB451" s="280">
        <f t="shared" si="289"/>
        <v>0</v>
      </c>
      <c r="AC451" s="240">
        <f t="shared" si="272"/>
        <v>0</v>
      </c>
      <c r="AD451" s="240">
        <f t="shared" si="273"/>
        <v>0</v>
      </c>
      <c r="AE451" s="240">
        <f t="shared" si="274"/>
        <v>0</v>
      </c>
      <c r="AF451" s="240">
        <f t="shared" si="275"/>
        <v>0</v>
      </c>
      <c r="AG451" s="240">
        <f t="shared" si="276"/>
        <v>0</v>
      </c>
      <c r="AH451" s="240">
        <f t="shared" si="277"/>
        <v>0</v>
      </c>
      <c r="AI451" s="232">
        <f t="shared" si="278"/>
        <v>0</v>
      </c>
      <c r="AJ451" s="283">
        <f t="shared" si="290"/>
        <v>0</v>
      </c>
      <c r="AK451" s="269">
        <f t="shared" si="279"/>
        <v>0</v>
      </c>
      <c r="AL451" s="269">
        <f t="shared" si="280"/>
        <v>0</v>
      </c>
      <c r="AM451" s="269">
        <f t="shared" si="281"/>
        <v>0</v>
      </c>
      <c r="AN451" s="269">
        <f t="shared" si="282"/>
        <v>0</v>
      </c>
      <c r="AO451" s="269">
        <f t="shared" si="283"/>
        <v>0</v>
      </c>
      <c r="AP451" s="269">
        <f t="shared" si="284"/>
        <v>0</v>
      </c>
      <c r="AQ451" s="269">
        <f t="shared" si="285"/>
        <v>0</v>
      </c>
      <c r="AR451" s="285">
        <f t="shared" si="291"/>
        <v>0</v>
      </c>
      <c r="AS451" s="273">
        <f t="shared" si="286"/>
        <v>0</v>
      </c>
    </row>
    <row r="452" spans="2:45">
      <c r="B452" s="25"/>
      <c r="C452" s="25"/>
      <c r="D452" s="314"/>
      <c r="E452" s="242">
        <f t="shared" si="292"/>
        <v>0</v>
      </c>
      <c r="F452" s="222">
        <f t="shared" si="252"/>
        <v>0</v>
      </c>
      <c r="G452" s="222">
        <f t="shared" si="253"/>
        <v>0</v>
      </c>
      <c r="H452" s="222">
        <f t="shared" si="254"/>
        <v>0</v>
      </c>
      <c r="I452" s="222">
        <f t="shared" si="255"/>
        <v>0</v>
      </c>
      <c r="J452" s="222">
        <f t="shared" si="256"/>
        <v>0</v>
      </c>
      <c r="K452" s="222">
        <f t="shared" si="257"/>
        <v>0</v>
      </c>
      <c r="L452" s="257">
        <f t="shared" si="287"/>
        <v>0</v>
      </c>
      <c r="M452" s="212">
        <f t="shared" si="258"/>
        <v>0</v>
      </c>
      <c r="N452" s="213">
        <f t="shared" si="259"/>
        <v>0</v>
      </c>
      <c r="O452" s="213">
        <f t="shared" si="260"/>
        <v>0</v>
      </c>
      <c r="P452" s="213">
        <f t="shared" si="261"/>
        <v>0</v>
      </c>
      <c r="Q452" s="213">
        <f t="shared" si="262"/>
        <v>0</v>
      </c>
      <c r="R452" s="213">
        <f t="shared" si="263"/>
        <v>0</v>
      </c>
      <c r="S452" s="213">
        <f t="shared" si="264"/>
        <v>0</v>
      </c>
      <c r="T452" s="260">
        <f t="shared" si="288"/>
        <v>0</v>
      </c>
      <c r="U452" s="191">
        <f t="shared" si="265"/>
        <v>0</v>
      </c>
      <c r="V452" s="191">
        <f t="shared" si="266"/>
        <v>0</v>
      </c>
      <c r="W452" s="191">
        <f t="shared" si="267"/>
        <v>0</v>
      </c>
      <c r="X452" s="191">
        <f t="shared" si="268"/>
        <v>0</v>
      </c>
      <c r="Y452" s="191">
        <f t="shared" si="269"/>
        <v>0</v>
      </c>
      <c r="Z452" s="192">
        <f t="shared" si="270"/>
        <v>0</v>
      </c>
      <c r="AA452" s="191">
        <f t="shared" si="271"/>
        <v>0</v>
      </c>
      <c r="AB452" s="280">
        <f t="shared" si="289"/>
        <v>0</v>
      </c>
      <c r="AC452" s="240">
        <f t="shared" si="272"/>
        <v>0</v>
      </c>
      <c r="AD452" s="240">
        <f t="shared" si="273"/>
        <v>0</v>
      </c>
      <c r="AE452" s="240">
        <f t="shared" si="274"/>
        <v>0</v>
      </c>
      <c r="AF452" s="240">
        <f t="shared" si="275"/>
        <v>0</v>
      </c>
      <c r="AG452" s="240">
        <f t="shared" si="276"/>
        <v>0</v>
      </c>
      <c r="AH452" s="240">
        <f t="shared" si="277"/>
        <v>0</v>
      </c>
      <c r="AI452" s="232">
        <f t="shared" si="278"/>
        <v>0</v>
      </c>
      <c r="AJ452" s="283">
        <f t="shared" si="290"/>
        <v>0</v>
      </c>
      <c r="AK452" s="269">
        <f t="shared" si="279"/>
        <v>0</v>
      </c>
      <c r="AL452" s="269">
        <f t="shared" si="280"/>
        <v>0</v>
      </c>
      <c r="AM452" s="269">
        <f t="shared" si="281"/>
        <v>0</v>
      </c>
      <c r="AN452" s="269">
        <f t="shared" si="282"/>
        <v>0</v>
      </c>
      <c r="AO452" s="269">
        <f t="shared" si="283"/>
        <v>0</v>
      </c>
      <c r="AP452" s="269">
        <f t="shared" si="284"/>
        <v>0</v>
      </c>
      <c r="AQ452" s="269">
        <f t="shared" si="285"/>
        <v>0</v>
      </c>
      <c r="AR452" s="285">
        <f t="shared" si="291"/>
        <v>0</v>
      </c>
      <c r="AS452" s="273">
        <f t="shared" si="286"/>
        <v>0</v>
      </c>
    </row>
    <row r="453" spans="2:45">
      <c r="B453" s="25"/>
      <c r="C453" s="25"/>
      <c r="D453" s="379"/>
      <c r="E453" s="242">
        <f t="shared" si="292"/>
        <v>0</v>
      </c>
      <c r="F453" s="222">
        <f t="shared" ref="F453:F516" si="293">K453*$F$3</f>
        <v>0</v>
      </c>
      <c r="G453" s="222">
        <f t="shared" ref="G453:G516" si="294">K453*$G$2</f>
        <v>0</v>
      </c>
      <c r="H453" s="222">
        <f t="shared" ref="H453:H516" si="295">K453*$H$2</f>
        <v>0</v>
      </c>
      <c r="I453" s="222">
        <f t="shared" ref="I453:I516" si="296">K453*$I$2</f>
        <v>0</v>
      </c>
      <c r="J453" s="222">
        <f t="shared" ref="J453:J516" si="297">K453*$J$2</f>
        <v>0</v>
      </c>
      <c r="K453" s="222">
        <f t="shared" ref="K453:K516" si="298">E453*$J$1</f>
        <v>0</v>
      </c>
      <c r="L453" s="257">
        <f t="shared" si="287"/>
        <v>0</v>
      </c>
      <c r="M453" s="212">
        <f t="shared" ref="M453:M516" si="299">S453*$M$3</f>
        <v>0</v>
      </c>
      <c r="N453" s="213">
        <f t="shared" ref="N453:N516" si="300">S453*$N$2</f>
        <v>0</v>
      </c>
      <c r="O453" s="213">
        <f t="shared" ref="O453:O516" si="301">S453*$O$2</f>
        <v>0</v>
      </c>
      <c r="P453" s="213">
        <f t="shared" ref="P453:P516" si="302">S453*$P$2</f>
        <v>0</v>
      </c>
      <c r="Q453" s="213">
        <f t="shared" ref="Q453:Q516" si="303">S453*$Q$2</f>
        <v>0</v>
      </c>
      <c r="R453" s="213">
        <f t="shared" ref="R453:R516" si="304">S453*$R$3</f>
        <v>0</v>
      </c>
      <c r="S453" s="213">
        <f t="shared" ref="S453:S516" si="305">E453*$S$1</f>
        <v>0</v>
      </c>
      <c r="T453" s="260">
        <f t="shared" si="288"/>
        <v>0</v>
      </c>
      <c r="U453" s="191">
        <f t="shared" ref="U453:U516" si="306">AA453*$U$3</f>
        <v>0</v>
      </c>
      <c r="V453" s="191">
        <f t="shared" ref="V453:V516" si="307">AA453*$V$3</f>
        <v>0</v>
      </c>
      <c r="W453" s="191">
        <f t="shared" ref="W453:W516" si="308">AA453*$W$3</f>
        <v>0</v>
      </c>
      <c r="X453" s="191">
        <f t="shared" ref="X453:X516" si="309">AA453*$X$3</f>
        <v>0</v>
      </c>
      <c r="Y453" s="191">
        <f t="shared" ref="Y453:Y516" si="310">AA453*$Y$3</f>
        <v>0</v>
      </c>
      <c r="Z453" s="192">
        <f t="shared" ref="Z453:Z516" si="311">AA453*$Z$3</f>
        <v>0</v>
      </c>
      <c r="AA453" s="191">
        <f t="shared" ref="AA453:AA516" si="312">E453*$AA$1</f>
        <v>0</v>
      </c>
      <c r="AB453" s="280">
        <f t="shared" si="289"/>
        <v>0</v>
      </c>
      <c r="AC453" s="240">
        <f t="shared" ref="AC453:AC516" si="313">AI453*$AC$3</f>
        <v>0</v>
      </c>
      <c r="AD453" s="240">
        <f t="shared" ref="AD453:AD516" si="314">AI453*$AD$3</f>
        <v>0</v>
      </c>
      <c r="AE453" s="240">
        <f t="shared" ref="AE453:AE516" si="315">AI453*$AE$3</f>
        <v>0</v>
      </c>
      <c r="AF453" s="240">
        <f t="shared" ref="AF453:AF516" si="316">AI453*$AF$3</f>
        <v>0</v>
      </c>
      <c r="AG453" s="240">
        <f t="shared" ref="AG453:AG516" si="317">AI453*$AG$3</f>
        <v>0</v>
      </c>
      <c r="AH453" s="240">
        <f t="shared" ref="AH453:AH516" si="318">AI453*$AH$3</f>
        <v>0</v>
      </c>
      <c r="AI453" s="232">
        <f t="shared" ref="AI453:AI516" si="319">E453*$AI$1</f>
        <v>0</v>
      </c>
      <c r="AJ453" s="283">
        <f t="shared" si="290"/>
        <v>0</v>
      </c>
      <c r="AK453" s="269">
        <f t="shared" ref="AK453:AK516" si="320">AQ453*$AK$3</f>
        <v>0</v>
      </c>
      <c r="AL453" s="269">
        <f t="shared" ref="AL453:AL516" si="321">AQ453*$AL$3</f>
        <v>0</v>
      </c>
      <c r="AM453" s="269">
        <f t="shared" ref="AM453:AM516" si="322">AQ453*$AM$3</f>
        <v>0</v>
      </c>
      <c r="AN453" s="269">
        <f t="shared" ref="AN453:AN516" si="323">AQ453*$AN$3</f>
        <v>0</v>
      </c>
      <c r="AO453" s="269">
        <f t="shared" ref="AO453:AO516" si="324">AQ453*$AO$3</f>
        <v>0</v>
      </c>
      <c r="AP453" s="269">
        <f t="shared" ref="AP453:AP516" si="325">AQ453*$AP$3</f>
        <v>0</v>
      </c>
      <c r="AQ453" s="269">
        <f t="shared" ref="AQ453:AQ516" si="326">E453*$AQ$1</f>
        <v>0</v>
      </c>
      <c r="AR453" s="285">
        <f t="shared" si="291"/>
        <v>0</v>
      </c>
      <c r="AS453" s="273">
        <f t="shared" ref="AS453:AS516" si="327">L453/1.21</f>
        <v>0</v>
      </c>
    </row>
    <row r="454" spans="2:45">
      <c r="B454" s="25"/>
      <c r="C454" s="25"/>
      <c r="D454" s="314"/>
      <c r="E454" s="242">
        <f t="shared" si="292"/>
        <v>0</v>
      </c>
      <c r="F454" s="222">
        <f t="shared" si="293"/>
        <v>0</v>
      </c>
      <c r="G454" s="222">
        <f t="shared" si="294"/>
        <v>0</v>
      </c>
      <c r="H454" s="222">
        <f t="shared" si="295"/>
        <v>0</v>
      </c>
      <c r="I454" s="222">
        <f t="shared" si="296"/>
        <v>0</v>
      </c>
      <c r="J454" s="222">
        <f t="shared" si="297"/>
        <v>0</v>
      </c>
      <c r="K454" s="222">
        <f t="shared" si="298"/>
        <v>0</v>
      </c>
      <c r="L454" s="257">
        <f t="shared" ref="L454:L517" si="328">F454+H454+J454+E454</f>
        <v>0</v>
      </c>
      <c r="M454" s="212">
        <f t="shared" si="299"/>
        <v>0</v>
      </c>
      <c r="N454" s="213">
        <f t="shared" si="300"/>
        <v>0</v>
      </c>
      <c r="O454" s="213">
        <f t="shared" si="301"/>
        <v>0</v>
      </c>
      <c r="P454" s="213">
        <f t="shared" si="302"/>
        <v>0</v>
      </c>
      <c r="Q454" s="213">
        <f t="shared" si="303"/>
        <v>0</v>
      </c>
      <c r="R454" s="213">
        <f t="shared" si="304"/>
        <v>0</v>
      </c>
      <c r="S454" s="213">
        <f t="shared" si="305"/>
        <v>0</v>
      </c>
      <c r="T454" s="260">
        <f t="shared" ref="T454:T517" si="329">R454+Q454+O454+M454+E454</f>
        <v>0</v>
      </c>
      <c r="U454" s="191">
        <f t="shared" si="306"/>
        <v>0</v>
      </c>
      <c r="V454" s="191">
        <f t="shared" si="307"/>
        <v>0</v>
      </c>
      <c r="W454" s="191">
        <f t="shared" si="308"/>
        <v>0</v>
      </c>
      <c r="X454" s="191">
        <f t="shared" si="309"/>
        <v>0</v>
      </c>
      <c r="Y454" s="191">
        <f t="shared" si="310"/>
        <v>0</v>
      </c>
      <c r="Z454" s="192">
        <f t="shared" si="311"/>
        <v>0</v>
      </c>
      <c r="AA454" s="191">
        <f t="shared" si="312"/>
        <v>0</v>
      </c>
      <c r="AB454" s="280">
        <f t="shared" ref="AB454:AB517" si="330">U454+W454+Y454+Z454+E454</f>
        <v>0</v>
      </c>
      <c r="AC454" s="240">
        <f t="shared" si="313"/>
        <v>0</v>
      </c>
      <c r="AD454" s="240">
        <f t="shared" si="314"/>
        <v>0</v>
      </c>
      <c r="AE454" s="240">
        <f t="shared" si="315"/>
        <v>0</v>
      </c>
      <c r="AF454" s="240">
        <f t="shared" si="316"/>
        <v>0</v>
      </c>
      <c r="AG454" s="240">
        <f t="shared" si="317"/>
        <v>0</v>
      </c>
      <c r="AH454" s="240">
        <f t="shared" si="318"/>
        <v>0</v>
      </c>
      <c r="AI454" s="232">
        <f t="shared" si="319"/>
        <v>0</v>
      </c>
      <c r="AJ454" s="283">
        <f t="shared" ref="AJ454:AJ517" si="331">AC454+AE454+AG454+AH454+E454</f>
        <v>0</v>
      </c>
      <c r="AK454" s="269">
        <f t="shared" si="320"/>
        <v>0</v>
      </c>
      <c r="AL454" s="269">
        <f t="shared" si="321"/>
        <v>0</v>
      </c>
      <c r="AM454" s="269">
        <f t="shared" si="322"/>
        <v>0</v>
      </c>
      <c r="AN454" s="269">
        <f t="shared" si="323"/>
        <v>0</v>
      </c>
      <c r="AO454" s="269">
        <f t="shared" si="324"/>
        <v>0</v>
      </c>
      <c r="AP454" s="269">
        <f t="shared" si="325"/>
        <v>0</v>
      </c>
      <c r="AQ454" s="269">
        <f t="shared" si="326"/>
        <v>0</v>
      </c>
      <c r="AR454" s="285">
        <f t="shared" ref="AR454:AR517" si="332">AK454+AM454+AO454+AP454+E454</f>
        <v>0</v>
      </c>
      <c r="AS454" s="273">
        <f t="shared" si="327"/>
        <v>0</v>
      </c>
    </row>
    <row r="455" spans="2:45">
      <c r="B455" s="25"/>
      <c r="C455" s="25"/>
      <c r="D455" s="314"/>
      <c r="E455" s="242">
        <f t="shared" si="292"/>
        <v>0</v>
      </c>
      <c r="F455" s="222">
        <f t="shared" si="293"/>
        <v>0</v>
      </c>
      <c r="G455" s="222">
        <f t="shared" si="294"/>
        <v>0</v>
      </c>
      <c r="H455" s="222">
        <f t="shared" si="295"/>
        <v>0</v>
      </c>
      <c r="I455" s="222">
        <f t="shared" si="296"/>
        <v>0</v>
      </c>
      <c r="J455" s="222">
        <f t="shared" si="297"/>
        <v>0</v>
      </c>
      <c r="K455" s="222">
        <f t="shared" si="298"/>
        <v>0</v>
      </c>
      <c r="L455" s="257">
        <f t="shared" si="328"/>
        <v>0</v>
      </c>
      <c r="M455" s="212">
        <f t="shared" si="299"/>
        <v>0</v>
      </c>
      <c r="N455" s="213">
        <f t="shared" si="300"/>
        <v>0</v>
      </c>
      <c r="O455" s="213">
        <f t="shared" si="301"/>
        <v>0</v>
      </c>
      <c r="P455" s="213">
        <f t="shared" si="302"/>
        <v>0</v>
      </c>
      <c r="Q455" s="213">
        <f t="shared" si="303"/>
        <v>0</v>
      </c>
      <c r="R455" s="213">
        <f t="shared" si="304"/>
        <v>0</v>
      </c>
      <c r="S455" s="213">
        <f t="shared" si="305"/>
        <v>0</v>
      </c>
      <c r="T455" s="260">
        <f t="shared" si="329"/>
        <v>0</v>
      </c>
      <c r="U455" s="191">
        <f t="shared" si="306"/>
        <v>0</v>
      </c>
      <c r="V455" s="191">
        <f t="shared" si="307"/>
        <v>0</v>
      </c>
      <c r="W455" s="191">
        <f t="shared" si="308"/>
        <v>0</v>
      </c>
      <c r="X455" s="191">
        <f t="shared" si="309"/>
        <v>0</v>
      </c>
      <c r="Y455" s="191">
        <f t="shared" si="310"/>
        <v>0</v>
      </c>
      <c r="Z455" s="192">
        <f t="shared" si="311"/>
        <v>0</v>
      </c>
      <c r="AA455" s="191">
        <f t="shared" si="312"/>
        <v>0</v>
      </c>
      <c r="AB455" s="280">
        <f t="shared" si="330"/>
        <v>0</v>
      </c>
      <c r="AC455" s="240">
        <f t="shared" si="313"/>
        <v>0</v>
      </c>
      <c r="AD455" s="240">
        <f t="shared" si="314"/>
        <v>0</v>
      </c>
      <c r="AE455" s="240">
        <f t="shared" si="315"/>
        <v>0</v>
      </c>
      <c r="AF455" s="240">
        <f t="shared" si="316"/>
        <v>0</v>
      </c>
      <c r="AG455" s="240">
        <f t="shared" si="317"/>
        <v>0</v>
      </c>
      <c r="AH455" s="240">
        <f t="shared" si="318"/>
        <v>0</v>
      </c>
      <c r="AI455" s="232">
        <f t="shared" si="319"/>
        <v>0</v>
      </c>
      <c r="AJ455" s="283">
        <f t="shared" si="331"/>
        <v>0</v>
      </c>
      <c r="AK455" s="269">
        <f t="shared" si="320"/>
        <v>0</v>
      </c>
      <c r="AL455" s="269">
        <f t="shared" si="321"/>
        <v>0</v>
      </c>
      <c r="AM455" s="269">
        <f t="shared" si="322"/>
        <v>0</v>
      </c>
      <c r="AN455" s="269">
        <f t="shared" si="323"/>
        <v>0</v>
      </c>
      <c r="AO455" s="269">
        <f t="shared" si="324"/>
        <v>0</v>
      </c>
      <c r="AP455" s="269">
        <f t="shared" si="325"/>
        <v>0</v>
      </c>
      <c r="AQ455" s="269">
        <f t="shared" si="326"/>
        <v>0</v>
      </c>
      <c r="AR455" s="285">
        <f t="shared" si="332"/>
        <v>0</v>
      </c>
      <c r="AS455" s="273">
        <f t="shared" si="327"/>
        <v>0</v>
      </c>
    </row>
    <row r="456" spans="2:45">
      <c r="B456" s="25"/>
      <c r="C456" s="25"/>
      <c r="D456" s="314"/>
      <c r="E456" s="242">
        <f t="shared" si="292"/>
        <v>0</v>
      </c>
      <c r="F456" s="222">
        <f t="shared" si="293"/>
        <v>0</v>
      </c>
      <c r="G456" s="222">
        <f t="shared" si="294"/>
        <v>0</v>
      </c>
      <c r="H456" s="222">
        <f t="shared" si="295"/>
        <v>0</v>
      </c>
      <c r="I456" s="222">
        <f t="shared" si="296"/>
        <v>0</v>
      </c>
      <c r="J456" s="222">
        <f t="shared" si="297"/>
        <v>0</v>
      </c>
      <c r="K456" s="222">
        <f t="shared" si="298"/>
        <v>0</v>
      </c>
      <c r="L456" s="257">
        <f t="shared" si="328"/>
        <v>0</v>
      </c>
      <c r="M456" s="212">
        <f t="shared" si="299"/>
        <v>0</v>
      </c>
      <c r="N456" s="213">
        <f t="shared" si="300"/>
        <v>0</v>
      </c>
      <c r="O456" s="213">
        <f t="shared" si="301"/>
        <v>0</v>
      </c>
      <c r="P456" s="213">
        <f t="shared" si="302"/>
        <v>0</v>
      </c>
      <c r="Q456" s="213">
        <f t="shared" si="303"/>
        <v>0</v>
      </c>
      <c r="R456" s="213">
        <f t="shared" si="304"/>
        <v>0</v>
      </c>
      <c r="S456" s="213">
        <f t="shared" si="305"/>
        <v>0</v>
      </c>
      <c r="T456" s="260">
        <f t="shared" si="329"/>
        <v>0</v>
      </c>
      <c r="U456" s="191">
        <f t="shared" si="306"/>
        <v>0</v>
      </c>
      <c r="V456" s="191">
        <f t="shared" si="307"/>
        <v>0</v>
      </c>
      <c r="W456" s="191">
        <f t="shared" si="308"/>
        <v>0</v>
      </c>
      <c r="X456" s="191">
        <f t="shared" si="309"/>
        <v>0</v>
      </c>
      <c r="Y456" s="191">
        <f t="shared" si="310"/>
        <v>0</v>
      </c>
      <c r="Z456" s="192">
        <f t="shared" si="311"/>
        <v>0</v>
      </c>
      <c r="AA456" s="191">
        <f t="shared" si="312"/>
        <v>0</v>
      </c>
      <c r="AB456" s="280">
        <f t="shared" si="330"/>
        <v>0</v>
      </c>
      <c r="AC456" s="240">
        <f t="shared" si="313"/>
        <v>0</v>
      </c>
      <c r="AD456" s="240">
        <f t="shared" si="314"/>
        <v>0</v>
      </c>
      <c r="AE456" s="240">
        <f t="shared" si="315"/>
        <v>0</v>
      </c>
      <c r="AF456" s="240">
        <f t="shared" si="316"/>
        <v>0</v>
      </c>
      <c r="AG456" s="240">
        <f t="shared" si="317"/>
        <v>0</v>
      </c>
      <c r="AH456" s="240">
        <f t="shared" si="318"/>
        <v>0</v>
      </c>
      <c r="AI456" s="232">
        <f t="shared" si="319"/>
        <v>0</v>
      </c>
      <c r="AJ456" s="283">
        <f t="shared" si="331"/>
        <v>0</v>
      </c>
      <c r="AK456" s="269">
        <f t="shared" si="320"/>
        <v>0</v>
      </c>
      <c r="AL456" s="269">
        <f t="shared" si="321"/>
        <v>0</v>
      </c>
      <c r="AM456" s="269">
        <f t="shared" si="322"/>
        <v>0</v>
      </c>
      <c r="AN456" s="269">
        <f t="shared" si="323"/>
        <v>0</v>
      </c>
      <c r="AO456" s="269">
        <f t="shared" si="324"/>
        <v>0</v>
      </c>
      <c r="AP456" s="269">
        <f t="shared" si="325"/>
        <v>0</v>
      </c>
      <c r="AQ456" s="269">
        <f t="shared" si="326"/>
        <v>0</v>
      </c>
      <c r="AR456" s="285">
        <f t="shared" si="332"/>
        <v>0</v>
      </c>
      <c r="AS456" s="273">
        <f t="shared" si="327"/>
        <v>0</v>
      </c>
    </row>
    <row r="457" spans="2:45">
      <c r="B457" s="25"/>
      <c r="C457" s="25"/>
      <c r="D457" s="314"/>
      <c r="E457" s="242">
        <f t="shared" si="292"/>
        <v>0</v>
      </c>
      <c r="F457" s="222">
        <f t="shared" si="293"/>
        <v>0</v>
      </c>
      <c r="G457" s="222">
        <f t="shared" si="294"/>
        <v>0</v>
      </c>
      <c r="H457" s="222">
        <f t="shared" si="295"/>
        <v>0</v>
      </c>
      <c r="I457" s="222">
        <f t="shared" si="296"/>
        <v>0</v>
      </c>
      <c r="J457" s="222">
        <f t="shared" si="297"/>
        <v>0</v>
      </c>
      <c r="K457" s="222">
        <f t="shared" si="298"/>
        <v>0</v>
      </c>
      <c r="L457" s="257">
        <f t="shared" si="328"/>
        <v>0</v>
      </c>
      <c r="M457" s="212">
        <f t="shared" si="299"/>
        <v>0</v>
      </c>
      <c r="N457" s="213">
        <f t="shared" si="300"/>
        <v>0</v>
      </c>
      <c r="O457" s="213">
        <f t="shared" si="301"/>
        <v>0</v>
      </c>
      <c r="P457" s="213">
        <f t="shared" si="302"/>
        <v>0</v>
      </c>
      <c r="Q457" s="213">
        <f t="shared" si="303"/>
        <v>0</v>
      </c>
      <c r="R457" s="213">
        <f t="shared" si="304"/>
        <v>0</v>
      </c>
      <c r="S457" s="213">
        <f t="shared" si="305"/>
        <v>0</v>
      </c>
      <c r="T457" s="260">
        <f t="shared" si="329"/>
        <v>0</v>
      </c>
      <c r="U457" s="191">
        <f t="shared" si="306"/>
        <v>0</v>
      </c>
      <c r="V457" s="191">
        <f t="shared" si="307"/>
        <v>0</v>
      </c>
      <c r="W457" s="191">
        <f t="shared" si="308"/>
        <v>0</v>
      </c>
      <c r="X457" s="191">
        <f t="shared" si="309"/>
        <v>0</v>
      </c>
      <c r="Y457" s="191">
        <f t="shared" si="310"/>
        <v>0</v>
      </c>
      <c r="Z457" s="192">
        <f t="shared" si="311"/>
        <v>0</v>
      </c>
      <c r="AA457" s="191">
        <f t="shared" si="312"/>
        <v>0</v>
      </c>
      <c r="AB457" s="280">
        <f t="shared" si="330"/>
        <v>0</v>
      </c>
      <c r="AC457" s="240">
        <f t="shared" si="313"/>
        <v>0</v>
      </c>
      <c r="AD457" s="240">
        <f t="shared" si="314"/>
        <v>0</v>
      </c>
      <c r="AE457" s="240">
        <f t="shared" si="315"/>
        <v>0</v>
      </c>
      <c r="AF457" s="240">
        <f t="shared" si="316"/>
        <v>0</v>
      </c>
      <c r="AG457" s="240">
        <f t="shared" si="317"/>
        <v>0</v>
      </c>
      <c r="AH457" s="240">
        <f t="shared" si="318"/>
        <v>0</v>
      </c>
      <c r="AI457" s="232">
        <f t="shared" si="319"/>
        <v>0</v>
      </c>
      <c r="AJ457" s="283">
        <f t="shared" si="331"/>
        <v>0</v>
      </c>
      <c r="AK457" s="269">
        <f t="shared" si="320"/>
        <v>0</v>
      </c>
      <c r="AL457" s="269">
        <f t="shared" si="321"/>
        <v>0</v>
      </c>
      <c r="AM457" s="269">
        <f t="shared" si="322"/>
        <v>0</v>
      </c>
      <c r="AN457" s="269">
        <f t="shared" si="323"/>
        <v>0</v>
      </c>
      <c r="AO457" s="269">
        <f t="shared" si="324"/>
        <v>0</v>
      </c>
      <c r="AP457" s="269">
        <f t="shared" si="325"/>
        <v>0</v>
      </c>
      <c r="AQ457" s="269">
        <f t="shared" si="326"/>
        <v>0</v>
      </c>
      <c r="AR457" s="285">
        <f t="shared" si="332"/>
        <v>0</v>
      </c>
      <c r="AS457" s="273">
        <f t="shared" si="327"/>
        <v>0</v>
      </c>
    </row>
    <row r="458" spans="2:45">
      <c r="B458" s="25"/>
      <c r="C458" s="25"/>
      <c r="D458" s="314"/>
      <c r="E458" s="242">
        <f t="shared" si="292"/>
        <v>0</v>
      </c>
      <c r="F458" s="222">
        <f t="shared" si="293"/>
        <v>0</v>
      </c>
      <c r="G458" s="222">
        <f t="shared" si="294"/>
        <v>0</v>
      </c>
      <c r="H458" s="222">
        <f t="shared" si="295"/>
        <v>0</v>
      </c>
      <c r="I458" s="222">
        <f t="shared" si="296"/>
        <v>0</v>
      </c>
      <c r="J458" s="222">
        <f t="shared" si="297"/>
        <v>0</v>
      </c>
      <c r="K458" s="222">
        <f t="shared" si="298"/>
        <v>0</v>
      </c>
      <c r="L458" s="257">
        <f t="shared" si="328"/>
        <v>0</v>
      </c>
      <c r="M458" s="212">
        <f t="shared" si="299"/>
        <v>0</v>
      </c>
      <c r="N458" s="213">
        <f t="shared" si="300"/>
        <v>0</v>
      </c>
      <c r="O458" s="213">
        <f t="shared" si="301"/>
        <v>0</v>
      </c>
      <c r="P458" s="213">
        <f t="shared" si="302"/>
        <v>0</v>
      </c>
      <c r="Q458" s="213">
        <f t="shared" si="303"/>
        <v>0</v>
      </c>
      <c r="R458" s="213">
        <f t="shared" si="304"/>
        <v>0</v>
      </c>
      <c r="S458" s="213">
        <f t="shared" si="305"/>
        <v>0</v>
      </c>
      <c r="T458" s="260">
        <f t="shared" si="329"/>
        <v>0</v>
      </c>
      <c r="U458" s="191">
        <f t="shared" si="306"/>
        <v>0</v>
      </c>
      <c r="V458" s="191">
        <f t="shared" si="307"/>
        <v>0</v>
      </c>
      <c r="W458" s="191">
        <f t="shared" si="308"/>
        <v>0</v>
      </c>
      <c r="X458" s="191">
        <f t="shared" si="309"/>
        <v>0</v>
      </c>
      <c r="Y458" s="191">
        <f t="shared" si="310"/>
        <v>0</v>
      </c>
      <c r="Z458" s="192">
        <f t="shared" si="311"/>
        <v>0</v>
      </c>
      <c r="AA458" s="191">
        <f t="shared" si="312"/>
        <v>0</v>
      </c>
      <c r="AB458" s="280">
        <f t="shared" si="330"/>
        <v>0</v>
      </c>
      <c r="AC458" s="240">
        <f t="shared" si="313"/>
        <v>0</v>
      </c>
      <c r="AD458" s="240">
        <f t="shared" si="314"/>
        <v>0</v>
      </c>
      <c r="AE458" s="240">
        <f t="shared" si="315"/>
        <v>0</v>
      </c>
      <c r="AF458" s="240">
        <f t="shared" si="316"/>
        <v>0</v>
      </c>
      <c r="AG458" s="240">
        <f t="shared" si="317"/>
        <v>0</v>
      </c>
      <c r="AH458" s="240">
        <f t="shared" si="318"/>
        <v>0</v>
      </c>
      <c r="AI458" s="232">
        <f t="shared" si="319"/>
        <v>0</v>
      </c>
      <c r="AJ458" s="283">
        <f t="shared" si="331"/>
        <v>0</v>
      </c>
      <c r="AK458" s="269">
        <f t="shared" si="320"/>
        <v>0</v>
      </c>
      <c r="AL458" s="269">
        <f t="shared" si="321"/>
        <v>0</v>
      </c>
      <c r="AM458" s="269">
        <f t="shared" si="322"/>
        <v>0</v>
      </c>
      <c r="AN458" s="269">
        <f t="shared" si="323"/>
        <v>0</v>
      </c>
      <c r="AO458" s="269">
        <f t="shared" si="324"/>
        <v>0</v>
      </c>
      <c r="AP458" s="269">
        <f t="shared" si="325"/>
        <v>0</v>
      </c>
      <c r="AQ458" s="269">
        <f t="shared" si="326"/>
        <v>0</v>
      </c>
      <c r="AR458" s="285">
        <f t="shared" si="332"/>
        <v>0</v>
      </c>
      <c r="AS458" s="273">
        <f t="shared" si="327"/>
        <v>0</v>
      </c>
    </row>
    <row r="459" spans="2:45">
      <c r="B459" s="25"/>
      <c r="C459" s="25"/>
      <c r="D459" s="314"/>
      <c r="E459" s="242">
        <f t="shared" si="292"/>
        <v>0</v>
      </c>
      <c r="F459" s="222">
        <f t="shared" si="293"/>
        <v>0</v>
      </c>
      <c r="G459" s="222">
        <f t="shared" si="294"/>
        <v>0</v>
      </c>
      <c r="H459" s="222">
        <f t="shared" si="295"/>
        <v>0</v>
      </c>
      <c r="I459" s="222">
        <f t="shared" si="296"/>
        <v>0</v>
      </c>
      <c r="J459" s="222">
        <f t="shared" si="297"/>
        <v>0</v>
      </c>
      <c r="K459" s="222">
        <f t="shared" si="298"/>
        <v>0</v>
      </c>
      <c r="L459" s="257">
        <f t="shared" si="328"/>
        <v>0</v>
      </c>
      <c r="M459" s="212">
        <f t="shared" si="299"/>
        <v>0</v>
      </c>
      <c r="N459" s="213">
        <f t="shared" si="300"/>
        <v>0</v>
      </c>
      <c r="O459" s="213">
        <f t="shared" si="301"/>
        <v>0</v>
      </c>
      <c r="P459" s="213">
        <f t="shared" si="302"/>
        <v>0</v>
      </c>
      <c r="Q459" s="213">
        <f t="shared" si="303"/>
        <v>0</v>
      </c>
      <c r="R459" s="213">
        <f t="shared" si="304"/>
        <v>0</v>
      </c>
      <c r="S459" s="213">
        <f t="shared" si="305"/>
        <v>0</v>
      </c>
      <c r="T459" s="260">
        <f t="shared" si="329"/>
        <v>0</v>
      </c>
      <c r="U459" s="191">
        <f t="shared" si="306"/>
        <v>0</v>
      </c>
      <c r="V459" s="191">
        <f t="shared" si="307"/>
        <v>0</v>
      </c>
      <c r="W459" s="191">
        <f t="shared" si="308"/>
        <v>0</v>
      </c>
      <c r="X459" s="191">
        <f t="shared" si="309"/>
        <v>0</v>
      </c>
      <c r="Y459" s="191">
        <f t="shared" si="310"/>
        <v>0</v>
      </c>
      <c r="Z459" s="192">
        <f t="shared" si="311"/>
        <v>0</v>
      </c>
      <c r="AA459" s="191">
        <f t="shared" si="312"/>
        <v>0</v>
      </c>
      <c r="AB459" s="280">
        <f t="shared" si="330"/>
        <v>0</v>
      </c>
      <c r="AC459" s="240">
        <f t="shared" si="313"/>
        <v>0</v>
      </c>
      <c r="AD459" s="240">
        <f t="shared" si="314"/>
        <v>0</v>
      </c>
      <c r="AE459" s="240">
        <f t="shared" si="315"/>
        <v>0</v>
      </c>
      <c r="AF459" s="240">
        <f t="shared" si="316"/>
        <v>0</v>
      </c>
      <c r="AG459" s="240">
        <f t="shared" si="317"/>
        <v>0</v>
      </c>
      <c r="AH459" s="240">
        <f t="shared" si="318"/>
        <v>0</v>
      </c>
      <c r="AI459" s="232">
        <f t="shared" si="319"/>
        <v>0</v>
      </c>
      <c r="AJ459" s="283">
        <f t="shared" si="331"/>
        <v>0</v>
      </c>
      <c r="AK459" s="269">
        <f t="shared" si="320"/>
        <v>0</v>
      </c>
      <c r="AL459" s="269">
        <f t="shared" si="321"/>
        <v>0</v>
      </c>
      <c r="AM459" s="269">
        <f t="shared" si="322"/>
        <v>0</v>
      </c>
      <c r="AN459" s="269">
        <f t="shared" si="323"/>
        <v>0</v>
      </c>
      <c r="AO459" s="269">
        <f t="shared" si="324"/>
        <v>0</v>
      </c>
      <c r="AP459" s="269">
        <f t="shared" si="325"/>
        <v>0</v>
      </c>
      <c r="AQ459" s="269">
        <f t="shared" si="326"/>
        <v>0</v>
      </c>
      <c r="AR459" s="285">
        <f t="shared" si="332"/>
        <v>0</v>
      </c>
      <c r="AS459" s="273">
        <f t="shared" si="327"/>
        <v>0</v>
      </c>
    </row>
    <row r="460" spans="2:45">
      <c r="B460" s="25"/>
      <c r="C460" s="25"/>
      <c r="D460" s="314"/>
      <c r="E460" s="242">
        <f t="shared" si="292"/>
        <v>0</v>
      </c>
      <c r="F460" s="222">
        <f t="shared" si="293"/>
        <v>0</v>
      </c>
      <c r="G460" s="222">
        <f t="shared" si="294"/>
        <v>0</v>
      </c>
      <c r="H460" s="222">
        <f t="shared" si="295"/>
        <v>0</v>
      </c>
      <c r="I460" s="222">
        <f t="shared" si="296"/>
        <v>0</v>
      </c>
      <c r="J460" s="222">
        <f t="shared" si="297"/>
        <v>0</v>
      </c>
      <c r="K460" s="222">
        <f t="shared" si="298"/>
        <v>0</v>
      </c>
      <c r="L460" s="257">
        <f t="shared" si="328"/>
        <v>0</v>
      </c>
      <c r="M460" s="212">
        <f t="shared" si="299"/>
        <v>0</v>
      </c>
      <c r="N460" s="213">
        <f t="shared" si="300"/>
        <v>0</v>
      </c>
      <c r="O460" s="213">
        <f t="shared" si="301"/>
        <v>0</v>
      </c>
      <c r="P460" s="213">
        <f t="shared" si="302"/>
        <v>0</v>
      </c>
      <c r="Q460" s="213">
        <f t="shared" si="303"/>
        <v>0</v>
      </c>
      <c r="R460" s="213">
        <f t="shared" si="304"/>
        <v>0</v>
      </c>
      <c r="S460" s="213">
        <f t="shared" si="305"/>
        <v>0</v>
      </c>
      <c r="T460" s="260">
        <f t="shared" si="329"/>
        <v>0</v>
      </c>
      <c r="U460" s="191">
        <f t="shared" si="306"/>
        <v>0</v>
      </c>
      <c r="V460" s="191">
        <f t="shared" si="307"/>
        <v>0</v>
      </c>
      <c r="W460" s="191">
        <f t="shared" si="308"/>
        <v>0</v>
      </c>
      <c r="X460" s="191">
        <f t="shared" si="309"/>
        <v>0</v>
      </c>
      <c r="Y460" s="191">
        <f t="shared" si="310"/>
        <v>0</v>
      </c>
      <c r="Z460" s="192">
        <f t="shared" si="311"/>
        <v>0</v>
      </c>
      <c r="AA460" s="191">
        <f t="shared" si="312"/>
        <v>0</v>
      </c>
      <c r="AB460" s="280">
        <f t="shared" si="330"/>
        <v>0</v>
      </c>
      <c r="AC460" s="240">
        <f t="shared" si="313"/>
        <v>0</v>
      </c>
      <c r="AD460" s="240">
        <f t="shared" si="314"/>
        <v>0</v>
      </c>
      <c r="AE460" s="240">
        <f t="shared" si="315"/>
        <v>0</v>
      </c>
      <c r="AF460" s="240">
        <f t="shared" si="316"/>
        <v>0</v>
      </c>
      <c r="AG460" s="240">
        <f t="shared" si="317"/>
        <v>0</v>
      </c>
      <c r="AH460" s="240">
        <f t="shared" si="318"/>
        <v>0</v>
      </c>
      <c r="AI460" s="232">
        <f t="shared" si="319"/>
        <v>0</v>
      </c>
      <c r="AJ460" s="283">
        <f t="shared" si="331"/>
        <v>0</v>
      </c>
      <c r="AK460" s="269">
        <f t="shared" si="320"/>
        <v>0</v>
      </c>
      <c r="AL460" s="269">
        <f t="shared" si="321"/>
        <v>0</v>
      </c>
      <c r="AM460" s="269">
        <f t="shared" si="322"/>
        <v>0</v>
      </c>
      <c r="AN460" s="269">
        <f t="shared" si="323"/>
        <v>0</v>
      </c>
      <c r="AO460" s="269">
        <f t="shared" si="324"/>
        <v>0</v>
      </c>
      <c r="AP460" s="269">
        <f t="shared" si="325"/>
        <v>0</v>
      </c>
      <c r="AQ460" s="269">
        <f t="shared" si="326"/>
        <v>0</v>
      </c>
      <c r="AR460" s="285">
        <f t="shared" si="332"/>
        <v>0</v>
      </c>
      <c r="AS460" s="273">
        <f t="shared" si="327"/>
        <v>0</v>
      </c>
    </row>
    <row r="461" spans="2:45">
      <c r="B461" s="25"/>
      <c r="C461" s="25"/>
      <c r="D461" s="314"/>
      <c r="E461" s="242">
        <f t="shared" si="292"/>
        <v>0</v>
      </c>
      <c r="F461" s="222">
        <f t="shared" si="293"/>
        <v>0</v>
      </c>
      <c r="G461" s="222">
        <f t="shared" si="294"/>
        <v>0</v>
      </c>
      <c r="H461" s="222">
        <f t="shared" si="295"/>
        <v>0</v>
      </c>
      <c r="I461" s="222">
        <f t="shared" si="296"/>
        <v>0</v>
      </c>
      <c r="J461" s="222">
        <f t="shared" si="297"/>
        <v>0</v>
      </c>
      <c r="K461" s="222">
        <f t="shared" si="298"/>
        <v>0</v>
      </c>
      <c r="L461" s="257">
        <f t="shared" si="328"/>
        <v>0</v>
      </c>
      <c r="M461" s="212">
        <f t="shared" si="299"/>
        <v>0</v>
      </c>
      <c r="N461" s="213">
        <f t="shared" si="300"/>
        <v>0</v>
      </c>
      <c r="O461" s="213">
        <f t="shared" si="301"/>
        <v>0</v>
      </c>
      <c r="P461" s="213">
        <f t="shared" si="302"/>
        <v>0</v>
      </c>
      <c r="Q461" s="213">
        <f t="shared" si="303"/>
        <v>0</v>
      </c>
      <c r="R461" s="213">
        <f t="shared" si="304"/>
        <v>0</v>
      </c>
      <c r="S461" s="213">
        <f t="shared" si="305"/>
        <v>0</v>
      </c>
      <c r="T461" s="260">
        <f t="shared" si="329"/>
        <v>0</v>
      </c>
      <c r="U461" s="191">
        <f t="shared" si="306"/>
        <v>0</v>
      </c>
      <c r="V461" s="191">
        <f t="shared" si="307"/>
        <v>0</v>
      </c>
      <c r="W461" s="191">
        <f t="shared" si="308"/>
        <v>0</v>
      </c>
      <c r="X461" s="191">
        <f t="shared" si="309"/>
        <v>0</v>
      </c>
      <c r="Y461" s="191">
        <f t="shared" si="310"/>
        <v>0</v>
      </c>
      <c r="Z461" s="192">
        <f t="shared" si="311"/>
        <v>0</v>
      </c>
      <c r="AA461" s="191">
        <f t="shared" si="312"/>
        <v>0</v>
      </c>
      <c r="AB461" s="280">
        <f t="shared" si="330"/>
        <v>0</v>
      </c>
      <c r="AC461" s="240">
        <f t="shared" si="313"/>
        <v>0</v>
      </c>
      <c r="AD461" s="240">
        <f t="shared" si="314"/>
        <v>0</v>
      </c>
      <c r="AE461" s="240">
        <f t="shared" si="315"/>
        <v>0</v>
      </c>
      <c r="AF461" s="240">
        <f t="shared" si="316"/>
        <v>0</v>
      </c>
      <c r="AG461" s="240">
        <f t="shared" si="317"/>
        <v>0</v>
      </c>
      <c r="AH461" s="240">
        <f t="shared" si="318"/>
        <v>0</v>
      </c>
      <c r="AI461" s="232">
        <f t="shared" si="319"/>
        <v>0</v>
      </c>
      <c r="AJ461" s="283">
        <f t="shared" si="331"/>
        <v>0</v>
      </c>
      <c r="AK461" s="269">
        <f t="shared" si="320"/>
        <v>0</v>
      </c>
      <c r="AL461" s="269">
        <f t="shared" si="321"/>
        <v>0</v>
      </c>
      <c r="AM461" s="269">
        <f t="shared" si="322"/>
        <v>0</v>
      </c>
      <c r="AN461" s="269">
        <f t="shared" si="323"/>
        <v>0</v>
      </c>
      <c r="AO461" s="269">
        <f t="shared" si="324"/>
        <v>0</v>
      </c>
      <c r="AP461" s="269">
        <f t="shared" si="325"/>
        <v>0</v>
      </c>
      <c r="AQ461" s="269">
        <f t="shared" si="326"/>
        <v>0</v>
      </c>
      <c r="AR461" s="285">
        <f t="shared" si="332"/>
        <v>0</v>
      </c>
      <c r="AS461" s="273">
        <f t="shared" si="327"/>
        <v>0</v>
      </c>
    </row>
    <row r="462" spans="2:45">
      <c r="B462" s="27"/>
      <c r="C462" s="27"/>
      <c r="D462" s="314"/>
      <c r="E462" s="242">
        <f t="shared" si="292"/>
        <v>0</v>
      </c>
      <c r="F462" s="222">
        <f t="shared" si="293"/>
        <v>0</v>
      </c>
      <c r="G462" s="222">
        <f t="shared" si="294"/>
        <v>0</v>
      </c>
      <c r="H462" s="222">
        <f t="shared" si="295"/>
        <v>0</v>
      </c>
      <c r="I462" s="222">
        <f t="shared" si="296"/>
        <v>0</v>
      </c>
      <c r="J462" s="222">
        <f t="shared" si="297"/>
        <v>0</v>
      </c>
      <c r="K462" s="222">
        <f t="shared" si="298"/>
        <v>0</v>
      </c>
      <c r="L462" s="257">
        <f t="shared" si="328"/>
        <v>0</v>
      </c>
      <c r="M462" s="212">
        <f t="shared" si="299"/>
        <v>0</v>
      </c>
      <c r="N462" s="213">
        <f t="shared" si="300"/>
        <v>0</v>
      </c>
      <c r="O462" s="213">
        <f t="shared" si="301"/>
        <v>0</v>
      </c>
      <c r="P462" s="213">
        <f t="shared" si="302"/>
        <v>0</v>
      </c>
      <c r="Q462" s="213">
        <f t="shared" si="303"/>
        <v>0</v>
      </c>
      <c r="R462" s="213">
        <f t="shared" si="304"/>
        <v>0</v>
      </c>
      <c r="S462" s="213">
        <f t="shared" si="305"/>
        <v>0</v>
      </c>
      <c r="T462" s="260">
        <f t="shared" si="329"/>
        <v>0</v>
      </c>
      <c r="U462" s="191">
        <f t="shared" si="306"/>
        <v>0</v>
      </c>
      <c r="V462" s="191">
        <f t="shared" si="307"/>
        <v>0</v>
      </c>
      <c r="W462" s="191">
        <f t="shared" si="308"/>
        <v>0</v>
      </c>
      <c r="X462" s="191">
        <f t="shared" si="309"/>
        <v>0</v>
      </c>
      <c r="Y462" s="191">
        <f t="shared" si="310"/>
        <v>0</v>
      </c>
      <c r="Z462" s="192">
        <f t="shared" si="311"/>
        <v>0</v>
      </c>
      <c r="AA462" s="191">
        <f t="shared" si="312"/>
        <v>0</v>
      </c>
      <c r="AB462" s="280">
        <f t="shared" si="330"/>
        <v>0</v>
      </c>
      <c r="AC462" s="240">
        <f t="shared" si="313"/>
        <v>0</v>
      </c>
      <c r="AD462" s="240">
        <f t="shared" si="314"/>
        <v>0</v>
      </c>
      <c r="AE462" s="240">
        <f t="shared" si="315"/>
        <v>0</v>
      </c>
      <c r="AF462" s="240">
        <f t="shared" si="316"/>
        <v>0</v>
      </c>
      <c r="AG462" s="240">
        <f t="shared" si="317"/>
        <v>0</v>
      </c>
      <c r="AH462" s="240">
        <f t="shared" si="318"/>
        <v>0</v>
      </c>
      <c r="AI462" s="232">
        <f t="shared" si="319"/>
        <v>0</v>
      </c>
      <c r="AJ462" s="283">
        <f t="shared" si="331"/>
        <v>0</v>
      </c>
      <c r="AK462" s="269">
        <f t="shared" si="320"/>
        <v>0</v>
      </c>
      <c r="AL462" s="269">
        <f t="shared" si="321"/>
        <v>0</v>
      </c>
      <c r="AM462" s="269">
        <f t="shared" si="322"/>
        <v>0</v>
      </c>
      <c r="AN462" s="269">
        <f t="shared" si="323"/>
        <v>0</v>
      </c>
      <c r="AO462" s="269">
        <f t="shared" si="324"/>
        <v>0</v>
      </c>
      <c r="AP462" s="269">
        <f t="shared" si="325"/>
        <v>0</v>
      </c>
      <c r="AQ462" s="269">
        <f t="shared" si="326"/>
        <v>0</v>
      </c>
      <c r="AR462" s="285">
        <f t="shared" si="332"/>
        <v>0</v>
      </c>
      <c r="AS462" s="273">
        <f t="shared" si="327"/>
        <v>0</v>
      </c>
    </row>
    <row r="463" spans="2:45">
      <c r="B463" s="21"/>
      <c r="C463" s="21"/>
      <c r="D463" s="314"/>
      <c r="E463" s="242">
        <f t="shared" si="292"/>
        <v>0</v>
      </c>
      <c r="F463" s="222">
        <f t="shared" si="293"/>
        <v>0</v>
      </c>
      <c r="G463" s="222">
        <f t="shared" si="294"/>
        <v>0</v>
      </c>
      <c r="H463" s="222">
        <f t="shared" si="295"/>
        <v>0</v>
      </c>
      <c r="I463" s="222">
        <f t="shared" si="296"/>
        <v>0</v>
      </c>
      <c r="J463" s="222">
        <f t="shared" si="297"/>
        <v>0</v>
      </c>
      <c r="K463" s="222">
        <f t="shared" si="298"/>
        <v>0</v>
      </c>
      <c r="L463" s="257">
        <f t="shared" si="328"/>
        <v>0</v>
      </c>
      <c r="M463" s="212">
        <f t="shared" si="299"/>
        <v>0</v>
      </c>
      <c r="N463" s="213">
        <f t="shared" si="300"/>
        <v>0</v>
      </c>
      <c r="O463" s="213">
        <f t="shared" si="301"/>
        <v>0</v>
      </c>
      <c r="P463" s="213">
        <f t="shared" si="302"/>
        <v>0</v>
      </c>
      <c r="Q463" s="213">
        <f t="shared" si="303"/>
        <v>0</v>
      </c>
      <c r="R463" s="213">
        <f t="shared" si="304"/>
        <v>0</v>
      </c>
      <c r="S463" s="213">
        <f t="shared" si="305"/>
        <v>0</v>
      </c>
      <c r="T463" s="260">
        <f t="shared" si="329"/>
        <v>0</v>
      </c>
      <c r="U463" s="191">
        <f t="shared" si="306"/>
        <v>0</v>
      </c>
      <c r="V463" s="191">
        <f t="shared" si="307"/>
        <v>0</v>
      </c>
      <c r="W463" s="191">
        <f t="shared" si="308"/>
        <v>0</v>
      </c>
      <c r="X463" s="191">
        <f t="shared" si="309"/>
        <v>0</v>
      </c>
      <c r="Y463" s="191">
        <f t="shared" si="310"/>
        <v>0</v>
      </c>
      <c r="Z463" s="192">
        <f t="shared" si="311"/>
        <v>0</v>
      </c>
      <c r="AA463" s="191">
        <f t="shared" si="312"/>
        <v>0</v>
      </c>
      <c r="AB463" s="280">
        <f t="shared" si="330"/>
        <v>0</v>
      </c>
      <c r="AC463" s="240">
        <f t="shared" si="313"/>
        <v>0</v>
      </c>
      <c r="AD463" s="240">
        <f t="shared" si="314"/>
        <v>0</v>
      </c>
      <c r="AE463" s="240">
        <f t="shared" si="315"/>
        <v>0</v>
      </c>
      <c r="AF463" s="240">
        <f t="shared" si="316"/>
        <v>0</v>
      </c>
      <c r="AG463" s="240">
        <f t="shared" si="317"/>
        <v>0</v>
      </c>
      <c r="AH463" s="240">
        <f t="shared" si="318"/>
        <v>0</v>
      </c>
      <c r="AI463" s="232">
        <f t="shared" si="319"/>
        <v>0</v>
      </c>
      <c r="AJ463" s="283">
        <f t="shared" si="331"/>
        <v>0</v>
      </c>
      <c r="AK463" s="269">
        <f t="shared" si="320"/>
        <v>0</v>
      </c>
      <c r="AL463" s="269">
        <f t="shared" si="321"/>
        <v>0</v>
      </c>
      <c r="AM463" s="269">
        <f t="shared" si="322"/>
        <v>0</v>
      </c>
      <c r="AN463" s="269">
        <f t="shared" si="323"/>
        <v>0</v>
      </c>
      <c r="AO463" s="269">
        <f t="shared" si="324"/>
        <v>0</v>
      </c>
      <c r="AP463" s="269">
        <f t="shared" si="325"/>
        <v>0</v>
      </c>
      <c r="AQ463" s="269">
        <f t="shared" si="326"/>
        <v>0</v>
      </c>
      <c r="AR463" s="285">
        <f t="shared" si="332"/>
        <v>0</v>
      </c>
      <c r="AS463" s="273">
        <f t="shared" si="327"/>
        <v>0</v>
      </c>
    </row>
    <row r="464" spans="2:45">
      <c r="B464" s="21"/>
      <c r="C464" s="21"/>
      <c r="D464" s="314"/>
      <c r="E464" s="242">
        <f t="shared" si="292"/>
        <v>0</v>
      </c>
      <c r="F464" s="222">
        <f t="shared" si="293"/>
        <v>0</v>
      </c>
      <c r="G464" s="222">
        <f t="shared" si="294"/>
        <v>0</v>
      </c>
      <c r="H464" s="222">
        <f t="shared" si="295"/>
        <v>0</v>
      </c>
      <c r="I464" s="222">
        <f t="shared" si="296"/>
        <v>0</v>
      </c>
      <c r="J464" s="222">
        <f t="shared" si="297"/>
        <v>0</v>
      </c>
      <c r="K464" s="222">
        <f t="shared" si="298"/>
        <v>0</v>
      </c>
      <c r="L464" s="257">
        <f t="shared" si="328"/>
        <v>0</v>
      </c>
      <c r="M464" s="212">
        <f t="shared" si="299"/>
        <v>0</v>
      </c>
      <c r="N464" s="213">
        <f t="shared" si="300"/>
        <v>0</v>
      </c>
      <c r="O464" s="213">
        <f t="shared" si="301"/>
        <v>0</v>
      </c>
      <c r="P464" s="213">
        <f t="shared" si="302"/>
        <v>0</v>
      </c>
      <c r="Q464" s="213">
        <f t="shared" si="303"/>
        <v>0</v>
      </c>
      <c r="R464" s="213">
        <f t="shared" si="304"/>
        <v>0</v>
      </c>
      <c r="S464" s="213">
        <f t="shared" si="305"/>
        <v>0</v>
      </c>
      <c r="T464" s="260">
        <f t="shared" si="329"/>
        <v>0</v>
      </c>
      <c r="U464" s="191">
        <f t="shared" si="306"/>
        <v>0</v>
      </c>
      <c r="V464" s="191">
        <f t="shared" si="307"/>
        <v>0</v>
      </c>
      <c r="W464" s="191">
        <f t="shared" si="308"/>
        <v>0</v>
      </c>
      <c r="X464" s="191">
        <f t="shared" si="309"/>
        <v>0</v>
      </c>
      <c r="Y464" s="191">
        <f t="shared" si="310"/>
        <v>0</v>
      </c>
      <c r="Z464" s="192">
        <f t="shared" si="311"/>
        <v>0</v>
      </c>
      <c r="AA464" s="191">
        <f t="shared" si="312"/>
        <v>0</v>
      </c>
      <c r="AB464" s="280">
        <f t="shared" si="330"/>
        <v>0</v>
      </c>
      <c r="AC464" s="240">
        <f t="shared" si="313"/>
        <v>0</v>
      </c>
      <c r="AD464" s="240">
        <f t="shared" si="314"/>
        <v>0</v>
      </c>
      <c r="AE464" s="240">
        <f t="shared" si="315"/>
        <v>0</v>
      </c>
      <c r="AF464" s="240">
        <f t="shared" si="316"/>
        <v>0</v>
      </c>
      <c r="AG464" s="240">
        <f t="shared" si="317"/>
        <v>0</v>
      </c>
      <c r="AH464" s="240">
        <f t="shared" si="318"/>
        <v>0</v>
      </c>
      <c r="AI464" s="232">
        <f t="shared" si="319"/>
        <v>0</v>
      </c>
      <c r="AJ464" s="283">
        <f t="shared" si="331"/>
        <v>0</v>
      </c>
      <c r="AK464" s="269">
        <f t="shared" si="320"/>
        <v>0</v>
      </c>
      <c r="AL464" s="269">
        <f t="shared" si="321"/>
        <v>0</v>
      </c>
      <c r="AM464" s="269">
        <f t="shared" si="322"/>
        <v>0</v>
      </c>
      <c r="AN464" s="269">
        <f t="shared" si="323"/>
        <v>0</v>
      </c>
      <c r="AO464" s="269">
        <f t="shared" si="324"/>
        <v>0</v>
      </c>
      <c r="AP464" s="269">
        <f t="shared" si="325"/>
        <v>0</v>
      </c>
      <c r="AQ464" s="269">
        <f t="shared" si="326"/>
        <v>0</v>
      </c>
      <c r="AR464" s="285">
        <f t="shared" si="332"/>
        <v>0</v>
      </c>
      <c r="AS464" s="273">
        <f t="shared" si="327"/>
        <v>0</v>
      </c>
    </row>
    <row r="465" spans="2:45">
      <c r="B465" s="139"/>
      <c r="C465" s="139"/>
      <c r="D465" s="315"/>
      <c r="E465" s="242">
        <f t="shared" si="292"/>
        <v>0</v>
      </c>
      <c r="F465" s="222">
        <f t="shared" si="293"/>
        <v>0</v>
      </c>
      <c r="G465" s="222">
        <f t="shared" si="294"/>
        <v>0</v>
      </c>
      <c r="H465" s="222">
        <f t="shared" si="295"/>
        <v>0</v>
      </c>
      <c r="I465" s="222">
        <f t="shared" si="296"/>
        <v>0</v>
      </c>
      <c r="J465" s="222">
        <f t="shared" si="297"/>
        <v>0</v>
      </c>
      <c r="K465" s="222">
        <f t="shared" si="298"/>
        <v>0</v>
      </c>
      <c r="L465" s="257">
        <f t="shared" si="328"/>
        <v>0</v>
      </c>
      <c r="M465" s="212">
        <f t="shared" si="299"/>
        <v>0</v>
      </c>
      <c r="N465" s="213">
        <f t="shared" si="300"/>
        <v>0</v>
      </c>
      <c r="O465" s="213">
        <f t="shared" si="301"/>
        <v>0</v>
      </c>
      <c r="P465" s="213">
        <f t="shared" si="302"/>
        <v>0</v>
      </c>
      <c r="Q465" s="213">
        <f t="shared" si="303"/>
        <v>0</v>
      </c>
      <c r="R465" s="213">
        <f t="shared" si="304"/>
        <v>0</v>
      </c>
      <c r="S465" s="213">
        <f t="shared" si="305"/>
        <v>0</v>
      </c>
      <c r="T465" s="260">
        <f t="shared" si="329"/>
        <v>0</v>
      </c>
      <c r="U465" s="191">
        <f t="shared" si="306"/>
        <v>0</v>
      </c>
      <c r="V465" s="191">
        <f t="shared" si="307"/>
        <v>0</v>
      </c>
      <c r="W465" s="191">
        <f t="shared" si="308"/>
        <v>0</v>
      </c>
      <c r="X465" s="191">
        <f t="shared" si="309"/>
        <v>0</v>
      </c>
      <c r="Y465" s="191">
        <f t="shared" si="310"/>
        <v>0</v>
      </c>
      <c r="Z465" s="192">
        <f t="shared" si="311"/>
        <v>0</v>
      </c>
      <c r="AA465" s="191">
        <f t="shared" si="312"/>
        <v>0</v>
      </c>
      <c r="AB465" s="280">
        <f t="shared" si="330"/>
        <v>0</v>
      </c>
      <c r="AC465" s="240">
        <f t="shared" si="313"/>
        <v>0</v>
      </c>
      <c r="AD465" s="240">
        <f t="shared" si="314"/>
        <v>0</v>
      </c>
      <c r="AE465" s="240">
        <f t="shared" si="315"/>
        <v>0</v>
      </c>
      <c r="AF465" s="240">
        <f t="shared" si="316"/>
        <v>0</v>
      </c>
      <c r="AG465" s="240">
        <f t="shared" si="317"/>
        <v>0</v>
      </c>
      <c r="AH465" s="240">
        <f t="shared" si="318"/>
        <v>0</v>
      </c>
      <c r="AI465" s="232">
        <f t="shared" si="319"/>
        <v>0</v>
      </c>
      <c r="AJ465" s="283">
        <f t="shared" si="331"/>
        <v>0</v>
      </c>
      <c r="AK465" s="269">
        <f t="shared" si="320"/>
        <v>0</v>
      </c>
      <c r="AL465" s="269">
        <f t="shared" si="321"/>
        <v>0</v>
      </c>
      <c r="AM465" s="269">
        <f t="shared" si="322"/>
        <v>0</v>
      </c>
      <c r="AN465" s="269">
        <f t="shared" si="323"/>
        <v>0</v>
      </c>
      <c r="AO465" s="269">
        <f t="shared" si="324"/>
        <v>0</v>
      </c>
      <c r="AP465" s="269">
        <f t="shared" si="325"/>
        <v>0</v>
      </c>
      <c r="AQ465" s="269">
        <f t="shared" si="326"/>
        <v>0</v>
      </c>
      <c r="AR465" s="285">
        <f t="shared" si="332"/>
        <v>0</v>
      </c>
      <c r="AS465" s="273">
        <f t="shared" si="327"/>
        <v>0</v>
      </c>
    </row>
    <row r="466" spans="2:45">
      <c r="B466" s="21"/>
      <c r="C466" s="21"/>
      <c r="D466" s="314"/>
      <c r="E466" s="242">
        <f t="shared" si="292"/>
        <v>0</v>
      </c>
      <c r="F466" s="222">
        <f t="shared" si="293"/>
        <v>0</v>
      </c>
      <c r="G466" s="222">
        <f t="shared" si="294"/>
        <v>0</v>
      </c>
      <c r="H466" s="222">
        <f t="shared" si="295"/>
        <v>0</v>
      </c>
      <c r="I466" s="222">
        <f t="shared" si="296"/>
        <v>0</v>
      </c>
      <c r="J466" s="222">
        <f t="shared" si="297"/>
        <v>0</v>
      </c>
      <c r="K466" s="222">
        <f t="shared" si="298"/>
        <v>0</v>
      </c>
      <c r="L466" s="257">
        <f t="shared" si="328"/>
        <v>0</v>
      </c>
      <c r="M466" s="212">
        <f t="shared" si="299"/>
        <v>0</v>
      </c>
      <c r="N466" s="213">
        <f t="shared" si="300"/>
        <v>0</v>
      </c>
      <c r="O466" s="213">
        <f t="shared" si="301"/>
        <v>0</v>
      </c>
      <c r="P466" s="213">
        <f t="shared" si="302"/>
        <v>0</v>
      </c>
      <c r="Q466" s="213">
        <f t="shared" si="303"/>
        <v>0</v>
      </c>
      <c r="R466" s="213">
        <f t="shared" si="304"/>
        <v>0</v>
      </c>
      <c r="S466" s="213">
        <f t="shared" si="305"/>
        <v>0</v>
      </c>
      <c r="T466" s="260">
        <f t="shared" si="329"/>
        <v>0</v>
      </c>
      <c r="U466" s="191">
        <f t="shared" si="306"/>
        <v>0</v>
      </c>
      <c r="V466" s="191">
        <f t="shared" si="307"/>
        <v>0</v>
      </c>
      <c r="W466" s="191">
        <f t="shared" si="308"/>
        <v>0</v>
      </c>
      <c r="X466" s="191">
        <f t="shared" si="309"/>
        <v>0</v>
      </c>
      <c r="Y466" s="191">
        <f t="shared" si="310"/>
        <v>0</v>
      </c>
      <c r="Z466" s="192">
        <f t="shared" si="311"/>
        <v>0</v>
      </c>
      <c r="AA466" s="191">
        <f t="shared" si="312"/>
        <v>0</v>
      </c>
      <c r="AB466" s="280">
        <f t="shared" si="330"/>
        <v>0</v>
      </c>
      <c r="AC466" s="240">
        <f t="shared" si="313"/>
        <v>0</v>
      </c>
      <c r="AD466" s="240">
        <f t="shared" si="314"/>
        <v>0</v>
      </c>
      <c r="AE466" s="240">
        <f t="shared" si="315"/>
        <v>0</v>
      </c>
      <c r="AF466" s="240">
        <f t="shared" si="316"/>
        <v>0</v>
      </c>
      <c r="AG466" s="240">
        <f t="shared" si="317"/>
        <v>0</v>
      </c>
      <c r="AH466" s="240">
        <f t="shared" si="318"/>
        <v>0</v>
      </c>
      <c r="AI466" s="232">
        <f t="shared" si="319"/>
        <v>0</v>
      </c>
      <c r="AJ466" s="283">
        <f t="shared" si="331"/>
        <v>0</v>
      </c>
      <c r="AK466" s="269">
        <f t="shared" si="320"/>
        <v>0</v>
      </c>
      <c r="AL466" s="269">
        <f t="shared" si="321"/>
        <v>0</v>
      </c>
      <c r="AM466" s="269">
        <f t="shared" si="322"/>
        <v>0</v>
      </c>
      <c r="AN466" s="269">
        <f t="shared" si="323"/>
        <v>0</v>
      </c>
      <c r="AO466" s="269">
        <f t="shared" si="324"/>
        <v>0</v>
      </c>
      <c r="AP466" s="269">
        <f t="shared" si="325"/>
        <v>0</v>
      </c>
      <c r="AQ466" s="269">
        <f t="shared" si="326"/>
        <v>0</v>
      </c>
      <c r="AR466" s="285">
        <f t="shared" si="332"/>
        <v>0</v>
      </c>
      <c r="AS466" s="273">
        <f t="shared" si="327"/>
        <v>0</v>
      </c>
    </row>
    <row r="467" spans="2:45">
      <c r="B467" s="144"/>
      <c r="C467" s="144"/>
      <c r="D467" s="314"/>
      <c r="E467" s="242">
        <f t="shared" si="292"/>
        <v>0</v>
      </c>
      <c r="F467" s="222">
        <f t="shared" si="293"/>
        <v>0</v>
      </c>
      <c r="G467" s="222">
        <f t="shared" si="294"/>
        <v>0</v>
      </c>
      <c r="H467" s="222">
        <f t="shared" si="295"/>
        <v>0</v>
      </c>
      <c r="I467" s="222">
        <f t="shared" si="296"/>
        <v>0</v>
      </c>
      <c r="J467" s="222">
        <f t="shared" si="297"/>
        <v>0</v>
      </c>
      <c r="K467" s="222">
        <f t="shared" si="298"/>
        <v>0</v>
      </c>
      <c r="L467" s="257">
        <f t="shared" si="328"/>
        <v>0</v>
      </c>
      <c r="M467" s="212">
        <f t="shared" si="299"/>
        <v>0</v>
      </c>
      <c r="N467" s="213">
        <f t="shared" si="300"/>
        <v>0</v>
      </c>
      <c r="O467" s="213">
        <f t="shared" si="301"/>
        <v>0</v>
      </c>
      <c r="P467" s="213">
        <f t="shared" si="302"/>
        <v>0</v>
      </c>
      <c r="Q467" s="213">
        <f t="shared" si="303"/>
        <v>0</v>
      </c>
      <c r="R467" s="213">
        <f t="shared" si="304"/>
        <v>0</v>
      </c>
      <c r="S467" s="213">
        <f t="shared" si="305"/>
        <v>0</v>
      </c>
      <c r="T467" s="260">
        <f t="shared" si="329"/>
        <v>0</v>
      </c>
      <c r="U467" s="191">
        <f t="shared" si="306"/>
        <v>0</v>
      </c>
      <c r="V467" s="191">
        <f t="shared" si="307"/>
        <v>0</v>
      </c>
      <c r="W467" s="191">
        <f t="shared" si="308"/>
        <v>0</v>
      </c>
      <c r="X467" s="191">
        <f t="shared" si="309"/>
        <v>0</v>
      </c>
      <c r="Y467" s="191">
        <f t="shared" si="310"/>
        <v>0</v>
      </c>
      <c r="Z467" s="192">
        <f t="shared" si="311"/>
        <v>0</v>
      </c>
      <c r="AA467" s="191">
        <f t="shared" si="312"/>
        <v>0</v>
      </c>
      <c r="AB467" s="280">
        <f t="shared" si="330"/>
        <v>0</v>
      </c>
      <c r="AC467" s="240">
        <f t="shared" si="313"/>
        <v>0</v>
      </c>
      <c r="AD467" s="240">
        <f t="shared" si="314"/>
        <v>0</v>
      </c>
      <c r="AE467" s="240">
        <f t="shared" si="315"/>
        <v>0</v>
      </c>
      <c r="AF467" s="240">
        <f t="shared" si="316"/>
        <v>0</v>
      </c>
      <c r="AG467" s="240">
        <f t="shared" si="317"/>
        <v>0</v>
      </c>
      <c r="AH467" s="240">
        <f t="shared" si="318"/>
        <v>0</v>
      </c>
      <c r="AI467" s="232">
        <f t="shared" si="319"/>
        <v>0</v>
      </c>
      <c r="AJ467" s="283">
        <f t="shared" si="331"/>
        <v>0</v>
      </c>
      <c r="AK467" s="269">
        <f t="shared" si="320"/>
        <v>0</v>
      </c>
      <c r="AL467" s="269">
        <f t="shared" si="321"/>
        <v>0</v>
      </c>
      <c r="AM467" s="269">
        <f t="shared" si="322"/>
        <v>0</v>
      </c>
      <c r="AN467" s="269">
        <f t="shared" si="323"/>
        <v>0</v>
      </c>
      <c r="AO467" s="269">
        <f t="shared" si="324"/>
        <v>0</v>
      </c>
      <c r="AP467" s="269">
        <f t="shared" si="325"/>
        <v>0</v>
      </c>
      <c r="AQ467" s="269">
        <f t="shared" si="326"/>
        <v>0</v>
      </c>
      <c r="AR467" s="285">
        <f t="shared" si="332"/>
        <v>0</v>
      </c>
      <c r="AS467" s="273">
        <f t="shared" si="327"/>
        <v>0</v>
      </c>
    </row>
    <row r="468" spans="2:45">
      <c r="B468" s="144"/>
      <c r="C468" s="144"/>
      <c r="D468" s="314"/>
      <c r="E468" s="242">
        <f t="shared" si="292"/>
        <v>0</v>
      </c>
      <c r="F468" s="222">
        <f t="shared" si="293"/>
        <v>0</v>
      </c>
      <c r="G468" s="222">
        <f t="shared" si="294"/>
        <v>0</v>
      </c>
      <c r="H468" s="222">
        <f t="shared" si="295"/>
        <v>0</v>
      </c>
      <c r="I468" s="222">
        <f t="shared" si="296"/>
        <v>0</v>
      </c>
      <c r="J468" s="222">
        <f t="shared" si="297"/>
        <v>0</v>
      </c>
      <c r="K468" s="222">
        <f t="shared" si="298"/>
        <v>0</v>
      </c>
      <c r="L468" s="257">
        <f t="shared" si="328"/>
        <v>0</v>
      </c>
      <c r="M468" s="212">
        <f t="shared" si="299"/>
        <v>0</v>
      </c>
      <c r="N468" s="213">
        <f t="shared" si="300"/>
        <v>0</v>
      </c>
      <c r="O468" s="213">
        <f t="shared" si="301"/>
        <v>0</v>
      </c>
      <c r="P468" s="213">
        <f t="shared" si="302"/>
        <v>0</v>
      </c>
      <c r="Q468" s="213">
        <f t="shared" si="303"/>
        <v>0</v>
      </c>
      <c r="R468" s="213">
        <f t="shared" si="304"/>
        <v>0</v>
      </c>
      <c r="S468" s="213">
        <f t="shared" si="305"/>
        <v>0</v>
      </c>
      <c r="T468" s="260">
        <f t="shared" si="329"/>
        <v>0</v>
      </c>
      <c r="U468" s="191">
        <f t="shared" si="306"/>
        <v>0</v>
      </c>
      <c r="V468" s="191">
        <f t="shared" si="307"/>
        <v>0</v>
      </c>
      <c r="W468" s="191">
        <f t="shared" si="308"/>
        <v>0</v>
      </c>
      <c r="X468" s="191">
        <f t="shared" si="309"/>
        <v>0</v>
      </c>
      <c r="Y468" s="191">
        <f t="shared" si="310"/>
        <v>0</v>
      </c>
      <c r="Z468" s="192">
        <f t="shared" si="311"/>
        <v>0</v>
      </c>
      <c r="AA468" s="191">
        <f t="shared" si="312"/>
        <v>0</v>
      </c>
      <c r="AB468" s="280">
        <f t="shared" si="330"/>
        <v>0</v>
      </c>
      <c r="AC468" s="240">
        <f t="shared" si="313"/>
        <v>0</v>
      </c>
      <c r="AD468" s="240">
        <f t="shared" si="314"/>
        <v>0</v>
      </c>
      <c r="AE468" s="240">
        <f t="shared" si="315"/>
        <v>0</v>
      </c>
      <c r="AF468" s="240">
        <f t="shared" si="316"/>
        <v>0</v>
      </c>
      <c r="AG468" s="240">
        <f t="shared" si="317"/>
        <v>0</v>
      </c>
      <c r="AH468" s="240">
        <f t="shared" si="318"/>
        <v>0</v>
      </c>
      <c r="AI468" s="232">
        <f t="shared" si="319"/>
        <v>0</v>
      </c>
      <c r="AJ468" s="283">
        <f t="shared" si="331"/>
        <v>0</v>
      </c>
      <c r="AK468" s="269">
        <f t="shared" si="320"/>
        <v>0</v>
      </c>
      <c r="AL468" s="269">
        <f t="shared" si="321"/>
        <v>0</v>
      </c>
      <c r="AM468" s="269">
        <f t="shared" si="322"/>
        <v>0</v>
      </c>
      <c r="AN468" s="269">
        <f t="shared" si="323"/>
        <v>0</v>
      </c>
      <c r="AO468" s="269">
        <f t="shared" si="324"/>
        <v>0</v>
      </c>
      <c r="AP468" s="269">
        <f t="shared" si="325"/>
        <v>0</v>
      </c>
      <c r="AQ468" s="269">
        <f t="shared" si="326"/>
        <v>0</v>
      </c>
      <c r="AR468" s="285">
        <f t="shared" si="332"/>
        <v>0</v>
      </c>
      <c r="AS468" s="273">
        <f t="shared" si="327"/>
        <v>0</v>
      </c>
    </row>
    <row r="469" spans="2:45">
      <c r="B469" s="144"/>
      <c r="C469" s="144"/>
      <c r="D469" s="314"/>
      <c r="E469" s="242">
        <f t="shared" si="292"/>
        <v>0</v>
      </c>
      <c r="F469" s="222">
        <f t="shared" si="293"/>
        <v>0</v>
      </c>
      <c r="G469" s="222">
        <f t="shared" si="294"/>
        <v>0</v>
      </c>
      <c r="H469" s="222">
        <f t="shared" si="295"/>
        <v>0</v>
      </c>
      <c r="I469" s="222">
        <f t="shared" si="296"/>
        <v>0</v>
      </c>
      <c r="J469" s="222">
        <f t="shared" si="297"/>
        <v>0</v>
      </c>
      <c r="K469" s="222">
        <f t="shared" si="298"/>
        <v>0</v>
      </c>
      <c r="L469" s="257">
        <f t="shared" si="328"/>
        <v>0</v>
      </c>
      <c r="M469" s="212">
        <f t="shared" si="299"/>
        <v>0</v>
      </c>
      <c r="N469" s="213">
        <f t="shared" si="300"/>
        <v>0</v>
      </c>
      <c r="O469" s="213">
        <f t="shared" si="301"/>
        <v>0</v>
      </c>
      <c r="P469" s="213">
        <f t="shared" si="302"/>
        <v>0</v>
      </c>
      <c r="Q469" s="213">
        <f t="shared" si="303"/>
        <v>0</v>
      </c>
      <c r="R469" s="213">
        <f t="shared" si="304"/>
        <v>0</v>
      </c>
      <c r="S469" s="213">
        <f t="shared" si="305"/>
        <v>0</v>
      </c>
      <c r="T469" s="260">
        <f t="shared" si="329"/>
        <v>0</v>
      </c>
      <c r="U469" s="191">
        <f t="shared" si="306"/>
        <v>0</v>
      </c>
      <c r="V469" s="191">
        <f t="shared" si="307"/>
        <v>0</v>
      </c>
      <c r="W469" s="191">
        <f t="shared" si="308"/>
        <v>0</v>
      </c>
      <c r="X469" s="191">
        <f t="shared" si="309"/>
        <v>0</v>
      </c>
      <c r="Y469" s="191">
        <f t="shared" si="310"/>
        <v>0</v>
      </c>
      <c r="Z469" s="192">
        <f t="shared" si="311"/>
        <v>0</v>
      </c>
      <c r="AA469" s="191">
        <f t="shared" si="312"/>
        <v>0</v>
      </c>
      <c r="AB469" s="280">
        <f t="shared" si="330"/>
        <v>0</v>
      </c>
      <c r="AC469" s="240">
        <f t="shared" si="313"/>
        <v>0</v>
      </c>
      <c r="AD469" s="240">
        <f t="shared" si="314"/>
        <v>0</v>
      </c>
      <c r="AE469" s="240">
        <f t="shared" si="315"/>
        <v>0</v>
      </c>
      <c r="AF469" s="240">
        <f t="shared" si="316"/>
        <v>0</v>
      </c>
      <c r="AG469" s="240">
        <f t="shared" si="317"/>
        <v>0</v>
      </c>
      <c r="AH469" s="240">
        <f t="shared" si="318"/>
        <v>0</v>
      </c>
      <c r="AI469" s="232">
        <f t="shared" si="319"/>
        <v>0</v>
      </c>
      <c r="AJ469" s="283">
        <f t="shared" si="331"/>
        <v>0</v>
      </c>
      <c r="AK469" s="269">
        <f t="shared" si="320"/>
        <v>0</v>
      </c>
      <c r="AL469" s="269">
        <f t="shared" si="321"/>
        <v>0</v>
      </c>
      <c r="AM469" s="269">
        <f t="shared" si="322"/>
        <v>0</v>
      </c>
      <c r="AN469" s="269">
        <f t="shared" si="323"/>
        <v>0</v>
      </c>
      <c r="AO469" s="269">
        <f t="shared" si="324"/>
        <v>0</v>
      </c>
      <c r="AP469" s="269">
        <f t="shared" si="325"/>
        <v>0</v>
      </c>
      <c r="AQ469" s="269">
        <f t="shared" si="326"/>
        <v>0</v>
      </c>
      <c r="AR469" s="285">
        <f t="shared" si="332"/>
        <v>0</v>
      </c>
      <c r="AS469" s="273">
        <f t="shared" si="327"/>
        <v>0</v>
      </c>
    </row>
    <row r="470" spans="2:45">
      <c r="B470" s="21"/>
      <c r="C470" s="21"/>
      <c r="D470" s="314"/>
      <c r="E470" s="242">
        <f t="shared" si="292"/>
        <v>0</v>
      </c>
      <c r="F470" s="222">
        <f t="shared" si="293"/>
        <v>0</v>
      </c>
      <c r="G470" s="222">
        <f t="shared" si="294"/>
        <v>0</v>
      </c>
      <c r="H470" s="222">
        <f t="shared" si="295"/>
        <v>0</v>
      </c>
      <c r="I470" s="222">
        <f t="shared" si="296"/>
        <v>0</v>
      </c>
      <c r="J470" s="222">
        <f t="shared" si="297"/>
        <v>0</v>
      </c>
      <c r="K470" s="222">
        <f t="shared" si="298"/>
        <v>0</v>
      </c>
      <c r="L470" s="257">
        <f t="shared" si="328"/>
        <v>0</v>
      </c>
      <c r="M470" s="212">
        <f t="shared" si="299"/>
        <v>0</v>
      </c>
      <c r="N470" s="213">
        <f t="shared" si="300"/>
        <v>0</v>
      </c>
      <c r="O470" s="213">
        <f t="shared" si="301"/>
        <v>0</v>
      </c>
      <c r="P470" s="213">
        <f t="shared" si="302"/>
        <v>0</v>
      </c>
      <c r="Q470" s="213">
        <f t="shared" si="303"/>
        <v>0</v>
      </c>
      <c r="R470" s="213">
        <f t="shared" si="304"/>
        <v>0</v>
      </c>
      <c r="S470" s="213">
        <f t="shared" si="305"/>
        <v>0</v>
      </c>
      <c r="T470" s="260">
        <f t="shared" si="329"/>
        <v>0</v>
      </c>
      <c r="U470" s="191">
        <f t="shared" si="306"/>
        <v>0</v>
      </c>
      <c r="V470" s="191">
        <f t="shared" si="307"/>
        <v>0</v>
      </c>
      <c r="W470" s="191">
        <f t="shared" si="308"/>
        <v>0</v>
      </c>
      <c r="X470" s="191">
        <f t="shared" si="309"/>
        <v>0</v>
      </c>
      <c r="Y470" s="191">
        <f t="shared" si="310"/>
        <v>0</v>
      </c>
      <c r="Z470" s="192">
        <f t="shared" si="311"/>
        <v>0</v>
      </c>
      <c r="AA470" s="191">
        <f t="shared" si="312"/>
        <v>0</v>
      </c>
      <c r="AB470" s="280">
        <f t="shared" si="330"/>
        <v>0</v>
      </c>
      <c r="AC470" s="240">
        <f t="shared" si="313"/>
        <v>0</v>
      </c>
      <c r="AD470" s="240">
        <f t="shared" si="314"/>
        <v>0</v>
      </c>
      <c r="AE470" s="240">
        <f t="shared" si="315"/>
        <v>0</v>
      </c>
      <c r="AF470" s="240">
        <f t="shared" si="316"/>
        <v>0</v>
      </c>
      <c r="AG470" s="240">
        <f t="shared" si="317"/>
        <v>0</v>
      </c>
      <c r="AH470" s="240">
        <f t="shared" si="318"/>
        <v>0</v>
      </c>
      <c r="AI470" s="232">
        <f t="shared" si="319"/>
        <v>0</v>
      </c>
      <c r="AJ470" s="283">
        <f t="shared" si="331"/>
        <v>0</v>
      </c>
      <c r="AK470" s="269">
        <f t="shared" si="320"/>
        <v>0</v>
      </c>
      <c r="AL470" s="269">
        <f t="shared" si="321"/>
        <v>0</v>
      </c>
      <c r="AM470" s="269">
        <f t="shared" si="322"/>
        <v>0</v>
      </c>
      <c r="AN470" s="269">
        <f t="shared" si="323"/>
        <v>0</v>
      </c>
      <c r="AO470" s="269">
        <f t="shared" si="324"/>
        <v>0</v>
      </c>
      <c r="AP470" s="269">
        <f t="shared" si="325"/>
        <v>0</v>
      </c>
      <c r="AQ470" s="269">
        <f t="shared" si="326"/>
        <v>0</v>
      </c>
      <c r="AR470" s="285">
        <f t="shared" si="332"/>
        <v>0</v>
      </c>
      <c r="AS470" s="273">
        <f t="shared" si="327"/>
        <v>0</v>
      </c>
    </row>
    <row r="471" spans="2:45">
      <c r="B471" s="21"/>
      <c r="C471" s="21"/>
      <c r="D471" s="314"/>
      <c r="E471" s="242">
        <f t="shared" si="292"/>
        <v>0</v>
      </c>
      <c r="F471" s="222">
        <f t="shared" si="293"/>
        <v>0</v>
      </c>
      <c r="G471" s="222">
        <f t="shared" si="294"/>
        <v>0</v>
      </c>
      <c r="H471" s="222">
        <f t="shared" si="295"/>
        <v>0</v>
      </c>
      <c r="I471" s="222">
        <f t="shared" si="296"/>
        <v>0</v>
      </c>
      <c r="J471" s="222">
        <f t="shared" si="297"/>
        <v>0</v>
      </c>
      <c r="K471" s="222">
        <f t="shared" si="298"/>
        <v>0</v>
      </c>
      <c r="L471" s="257">
        <f t="shared" si="328"/>
        <v>0</v>
      </c>
      <c r="M471" s="212">
        <f t="shared" si="299"/>
        <v>0</v>
      </c>
      <c r="N471" s="213">
        <f t="shared" si="300"/>
        <v>0</v>
      </c>
      <c r="O471" s="213">
        <f t="shared" si="301"/>
        <v>0</v>
      </c>
      <c r="P471" s="213">
        <f t="shared" si="302"/>
        <v>0</v>
      </c>
      <c r="Q471" s="213">
        <f t="shared" si="303"/>
        <v>0</v>
      </c>
      <c r="R471" s="213">
        <f t="shared" si="304"/>
        <v>0</v>
      </c>
      <c r="S471" s="213">
        <f t="shared" si="305"/>
        <v>0</v>
      </c>
      <c r="T471" s="260">
        <f t="shared" si="329"/>
        <v>0</v>
      </c>
      <c r="U471" s="191">
        <f t="shared" si="306"/>
        <v>0</v>
      </c>
      <c r="V471" s="191">
        <f t="shared" si="307"/>
        <v>0</v>
      </c>
      <c r="W471" s="191">
        <f t="shared" si="308"/>
        <v>0</v>
      </c>
      <c r="X471" s="191">
        <f t="shared" si="309"/>
        <v>0</v>
      </c>
      <c r="Y471" s="191">
        <f t="shared" si="310"/>
        <v>0</v>
      </c>
      <c r="Z471" s="192">
        <f t="shared" si="311"/>
        <v>0</v>
      </c>
      <c r="AA471" s="191">
        <f t="shared" si="312"/>
        <v>0</v>
      </c>
      <c r="AB471" s="280">
        <f t="shared" si="330"/>
        <v>0</v>
      </c>
      <c r="AC471" s="240">
        <f t="shared" si="313"/>
        <v>0</v>
      </c>
      <c r="AD471" s="240">
        <f t="shared" si="314"/>
        <v>0</v>
      </c>
      <c r="AE471" s="240">
        <f t="shared" si="315"/>
        <v>0</v>
      </c>
      <c r="AF471" s="240">
        <f t="shared" si="316"/>
        <v>0</v>
      </c>
      <c r="AG471" s="240">
        <f t="shared" si="317"/>
        <v>0</v>
      </c>
      <c r="AH471" s="240">
        <f t="shared" si="318"/>
        <v>0</v>
      </c>
      <c r="AI471" s="232">
        <f t="shared" si="319"/>
        <v>0</v>
      </c>
      <c r="AJ471" s="283">
        <f t="shared" si="331"/>
        <v>0</v>
      </c>
      <c r="AK471" s="269">
        <f t="shared" si="320"/>
        <v>0</v>
      </c>
      <c r="AL471" s="269">
        <f t="shared" si="321"/>
        <v>0</v>
      </c>
      <c r="AM471" s="269">
        <f t="shared" si="322"/>
        <v>0</v>
      </c>
      <c r="AN471" s="269">
        <f t="shared" si="323"/>
        <v>0</v>
      </c>
      <c r="AO471" s="269">
        <f t="shared" si="324"/>
        <v>0</v>
      </c>
      <c r="AP471" s="269">
        <f t="shared" si="325"/>
        <v>0</v>
      </c>
      <c r="AQ471" s="269">
        <f t="shared" si="326"/>
        <v>0</v>
      </c>
      <c r="AR471" s="285">
        <f t="shared" si="332"/>
        <v>0</v>
      </c>
      <c r="AS471" s="273">
        <f t="shared" si="327"/>
        <v>0</v>
      </c>
    </row>
    <row r="472" spans="2:45">
      <c r="B472" s="21"/>
      <c r="C472" s="21"/>
      <c r="D472" s="314"/>
      <c r="E472" s="242">
        <f t="shared" si="292"/>
        <v>0</v>
      </c>
      <c r="F472" s="222">
        <f t="shared" si="293"/>
        <v>0</v>
      </c>
      <c r="G472" s="222">
        <f t="shared" si="294"/>
        <v>0</v>
      </c>
      <c r="H472" s="222">
        <f t="shared" si="295"/>
        <v>0</v>
      </c>
      <c r="I472" s="222">
        <f t="shared" si="296"/>
        <v>0</v>
      </c>
      <c r="J472" s="222">
        <f t="shared" si="297"/>
        <v>0</v>
      </c>
      <c r="K472" s="222">
        <f t="shared" si="298"/>
        <v>0</v>
      </c>
      <c r="L472" s="257">
        <f t="shared" si="328"/>
        <v>0</v>
      </c>
      <c r="M472" s="212">
        <f t="shared" si="299"/>
        <v>0</v>
      </c>
      <c r="N472" s="213">
        <f t="shared" si="300"/>
        <v>0</v>
      </c>
      <c r="O472" s="213">
        <f t="shared" si="301"/>
        <v>0</v>
      </c>
      <c r="P472" s="213">
        <f t="shared" si="302"/>
        <v>0</v>
      </c>
      <c r="Q472" s="213">
        <f t="shared" si="303"/>
        <v>0</v>
      </c>
      <c r="R472" s="213">
        <f t="shared" si="304"/>
        <v>0</v>
      </c>
      <c r="S472" s="213">
        <f t="shared" si="305"/>
        <v>0</v>
      </c>
      <c r="T472" s="260">
        <f t="shared" si="329"/>
        <v>0</v>
      </c>
      <c r="U472" s="191">
        <f t="shared" si="306"/>
        <v>0</v>
      </c>
      <c r="V472" s="191">
        <f t="shared" si="307"/>
        <v>0</v>
      </c>
      <c r="W472" s="191">
        <f t="shared" si="308"/>
        <v>0</v>
      </c>
      <c r="X472" s="191">
        <f t="shared" si="309"/>
        <v>0</v>
      </c>
      <c r="Y472" s="191">
        <f t="shared" si="310"/>
        <v>0</v>
      </c>
      <c r="Z472" s="192">
        <f t="shared" si="311"/>
        <v>0</v>
      </c>
      <c r="AA472" s="191">
        <f t="shared" si="312"/>
        <v>0</v>
      </c>
      <c r="AB472" s="280">
        <f t="shared" si="330"/>
        <v>0</v>
      </c>
      <c r="AC472" s="240">
        <f t="shared" si="313"/>
        <v>0</v>
      </c>
      <c r="AD472" s="240">
        <f t="shared" si="314"/>
        <v>0</v>
      </c>
      <c r="AE472" s="240">
        <f t="shared" si="315"/>
        <v>0</v>
      </c>
      <c r="AF472" s="240">
        <f t="shared" si="316"/>
        <v>0</v>
      </c>
      <c r="AG472" s="240">
        <f t="shared" si="317"/>
        <v>0</v>
      </c>
      <c r="AH472" s="240">
        <f t="shared" si="318"/>
        <v>0</v>
      </c>
      <c r="AI472" s="232">
        <f t="shared" si="319"/>
        <v>0</v>
      </c>
      <c r="AJ472" s="283">
        <f t="shared" si="331"/>
        <v>0</v>
      </c>
      <c r="AK472" s="269">
        <f t="shared" si="320"/>
        <v>0</v>
      </c>
      <c r="AL472" s="269">
        <f t="shared" si="321"/>
        <v>0</v>
      </c>
      <c r="AM472" s="269">
        <f t="shared" si="322"/>
        <v>0</v>
      </c>
      <c r="AN472" s="269">
        <f t="shared" si="323"/>
        <v>0</v>
      </c>
      <c r="AO472" s="269">
        <f t="shared" si="324"/>
        <v>0</v>
      </c>
      <c r="AP472" s="269">
        <f t="shared" si="325"/>
        <v>0</v>
      </c>
      <c r="AQ472" s="269">
        <f t="shared" si="326"/>
        <v>0</v>
      </c>
      <c r="AR472" s="285">
        <f t="shared" si="332"/>
        <v>0</v>
      </c>
      <c r="AS472" s="273">
        <f t="shared" si="327"/>
        <v>0</v>
      </c>
    </row>
    <row r="473" spans="2:45">
      <c r="B473" s="104"/>
      <c r="C473" s="105"/>
      <c r="D473" s="311"/>
      <c r="E473" s="242">
        <f t="shared" si="292"/>
        <v>0</v>
      </c>
      <c r="F473" s="222">
        <f t="shared" si="293"/>
        <v>0</v>
      </c>
      <c r="G473" s="222">
        <f t="shared" si="294"/>
        <v>0</v>
      </c>
      <c r="H473" s="222">
        <f t="shared" si="295"/>
        <v>0</v>
      </c>
      <c r="I473" s="222">
        <f t="shared" si="296"/>
        <v>0</v>
      </c>
      <c r="J473" s="222">
        <f t="shared" si="297"/>
        <v>0</v>
      </c>
      <c r="K473" s="222">
        <f t="shared" si="298"/>
        <v>0</v>
      </c>
      <c r="L473" s="257">
        <f t="shared" si="328"/>
        <v>0</v>
      </c>
      <c r="M473" s="212">
        <f t="shared" si="299"/>
        <v>0</v>
      </c>
      <c r="N473" s="213">
        <f t="shared" si="300"/>
        <v>0</v>
      </c>
      <c r="O473" s="213">
        <f t="shared" si="301"/>
        <v>0</v>
      </c>
      <c r="P473" s="213">
        <f t="shared" si="302"/>
        <v>0</v>
      </c>
      <c r="Q473" s="213">
        <f t="shared" si="303"/>
        <v>0</v>
      </c>
      <c r="R473" s="213">
        <f t="shared" si="304"/>
        <v>0</v>
      </c>
      <c r="S473" s="213">
        <f t="shared" si="305"/>
        <v>0</v>
      </c>
      <c r="T473" s="260">
        <f t="shared" si="329"/>
        <v>0</v>
      </c>
      <c r="U473" s="191">
        <f t="shared" si="306"/>
        <v>0</v>
      </c>
      <c r="V473" s="191">
        <f t="shared" si="307"/>
        <v>0</v>
      </c>
      <c r="W473" s="191">
        <f t="shared" si="308"/>
        <v>0</v>
      </c>
      <c r="X473" s="191">
        <f t="shared" si="309"/>
        <v>0</v>
      </c>
      <c r="Y473" s="191">
        <f t="shared" si="310"/>
        <v>0</v>
      </c>
      <c r="Z473" s="192">
        <f t="shared" si="311"/>
        <v>0</v>
      </c>
      <c r="AA473" s="191">
        <f t="shared" si="312"/>
        <v>0</v>
      </c>
      <c r="AB473" s="280">
        <f t="shared" si="330"/>
        <v>0</v>
      </c>
      <c r="AC473" s="240">
        <f t="shared" si="313"/>
        <v>0</v>
      </c>
      <c r="AD473" s="240">
        <f t="shared" si="314"/>
        <v>0</v>
      </c>
      <c r="AE473" s="240">
        <f t="shared" si="315"/>
        <v>0</v>
      </c>
      <c r="AF473" s="240">
        <f t="shared" si="316"/>
        <v>0</v>
      </c>
      <c r="AG473" s="240">
        <f t="shared" si="317"/>
        <v>0</v>
      </c>
      <c r="AH473" s="240">
        <f t="shared" si="318"/>
        <v>0</v>
      </c>
      <c r="AI473" s="232">
        <f t="shared" si="319"/>
        <v>0</v>
      </c>
      <c r="AJ473" s="283">
        <f t="shared" si="331"/>
        <v>0</v>
      </c>
      <c r="AK473" s="269">
        <f t="shared" si="320"/>
        <v>0</v>
      </c>
      <c r="AL473" s="269">
        <f t="shared" si="321"/>
        <v>0</v>
      </c>
      <c r="AM473" s="269">
        <f t="shared" si="322"/>
        <v>0</v>
      </c>
      <c r="AN473" s="269">
        <f t="shared" si="323"/>
        <v>0</v>
      </c>
      <c r="AO473" s="269">
        <f t="shared" si="324"/>
        <v>0</v>
      </c>
      <c r="AP473" s="269">
        <f t="shared" si="325"/>
        <v>0</v>
      </c>
      <c r="AQ473" s="269">
        <f t="shared" si="326"/>
        <v>0</v>
      </c>
      <c r="AR473" s="285">
        <f t="shared" si="332"/>
        <v>0</v>
      </c>
      <c r="AS473" s="273">
        <f t="shared" si="327"/>
        <v>0</v>
      </c>
    </row>
    <row r="474" spans="2:45">
      <c r="B474" s="21"/>
      <c r="C474" s="21"/>
      <c r="D474" s="314"/>
      <c r="E474" s="242">
        <f t="shared" si="292"/>
        <v>0</v>
      </c>
      <c r="F474" s="222">
        <f t="shared" si="293"/>
        <v>0</v>
      </c>
      <c r="G474" s="222">
        <f t="shared" si="294"/>
        <v>0</v>
      </c>
      <c r="H474" s="222">
        <f t="shared" si="295"/>
        <v>0</v>
      </c>
      <c r="I474" s="222">
        <f t="shared" si="296"/>
        <v>0</v>
      </c>
      <c r="J474" s="222">
        <f t="shared" si="297"/>
        <v>0</v>
      </c>
      <c r="K474" s="222">
        <f t="shared" si="298"/>
        <v>0</v>
      </c>
      <c r="L474" s="257">
        <f t="shared" si="328"/>
        <v>0</v>
      </c>
      <c r="M474" s="212">
        <f t="shared" si="299"/>
        <v>0</v>
      </c>
      <c r="N474" s="213">
        <f t="shared" si="300"/>
        <v>0</v>
      </c>
      <c r="O474" s="213">
        <f t="shared" si="301"/>
        <v>0</v>
      </c>
      <c r="P474" s="213">
        <f t="shared" si="302"/>
        <v>0</v>
      </c>
      <c r="Q474" s="213">
        <f t="shared" si="303"/>
        <v>0</v>
      </c>
      <c r="R474" s="213">
        <f t="shared" si="304"/>
        <v>0</v>
      </c>
      <c r="S474" s="213">
        <f t="shared" si="305"/>
        <v>0</v>
      </c>
      <c r="T474" s="260">
        <f t="shared" si="329"/>
        <v>0</v>
      </c>
      <c r="U474" s="191">
        <f t="shared" si="306"/>
        <v>0</v>
      </c>
      <c r="V474" s="191">
        <f t="shared" si="307"/>
        <v>0</v>
      </c>
      <c r="W474" s="191">
        <f t="shared" si="308"/>
        <v>0</v>
      </c>
      <c r="X474" s="191">
        <f t="shared" si="309"/>
        <v>0</v>
      </c>
      <c r="Y474" s="191">
        <f t="shared" si="310"/>
        <v>0</v>
      </c>
      <c r="Z474" s="192">
        <f t="shared" si="311"/>
        <v>0</v>
      </c>
      <c r="AA474" s="191">
        <f t="shared" si="312"/>
        <v>0</v>
      </c>
      <c r="AB474" s="280">
        <f t="shared" si="330"/>
        <v>0</v>
      </c>
      <c r="AC474" s="240">
        <f t="shared" si="313"/>
        <v>0</v>
      </c>
      <c r="AD474" s="240">
        <f t="shared" si="314"/>
        <v>0</v>
      </c>
      <c r="AE474" s="240">
        <f t="shared" si="315"/>
        <v>0</v>
      </c>
      <c r="AF474" s="240">
        <f t="shared" si="316"/>
        <v>0</v>
      </c>
      <c r="AG474" s="240">
        <f t="shared" si="317"/>
        <v>0</v>
      </c>
      <c r="AH474" s="240">
        <f t="shared" si="318"/>
        <v>0</v>
      </c>
      <c r="AI474" s="232">
        <f t="shared" si="319"/>
        <v>0</v>
      </c>
      <c r="AJ474" s="283">
        <f t="shared" si="331"/>
        <v>0</v>
      </c>
      <c r="AK474" s="269">
        <f t="shared" si="320"/>
        <v>0</v>
      </c>
      <c r="AL474" s="269">
        <f t="shared" si="321"/>
        <v>0</v>
      </c>
      <c r="AM474" s="269">
        <f t="shared" si="322"/>
        <v>0</v>
      </c>
      <c r="AN474" s="269">
        <f t="shared" si="323"/>
        <v>0</v>
      </c>
      <c r="AO474" s="269">
        <f t="shared" si="324"/>
        <v>0</v>
      </c>
      <c r="AP474" s="269">
        <f t="shared" si="325"/>
        <v>0</v>
      </c>
      <c r="AQ474" s="269">
        <f t="shared" si="326"/>
        <v>0</v>
      </c>
      <c r="AR474" s="285">
        <f t="shared" si="332"/>
        <v>0</v>
      </c>
      <c r="AS474" s="273">
        <f t="shared" si="327"/>
        <v>0</v>
      </c>
    </row>
    <row r="475" spans="2:45">
      <c r="B475" s="104"/>
      <c r="C475" s="105"/>
      <c r="E475" s="242">
        <f t="shared" si="292"/>
        <v>0</v>
      </c>
      <c r="F475" s="222">
        <f t="shared" si="293"/>
        <v>0</v>
      </c>
      <c r="G475" s="222">
        <f t="shared" si="294"/>
        <v>0</v>
      </c>
      <c r="H475" s="222">
        <f t="shared" si="295"/>
        <v>0</v>
      </c>
      <c r="I475" s="222">
        <f t="shared" si="296"/>
        <v>0</v>
      </c>
      <c r="J475" s="222">
        <f t="shared" si="297"/>
        <v>0</v>
      </c>
      <c r="K475" s="222">
        <f t="shared" si="298"/>
        <v>0</v>
      </c>
      <c r="L475" s="257">
        <f t="shared" si="328"/>
        <v>0</v>
      </c>
      <c r="M475" s="212">
        <f t="shared" si="299"/>
        <v>0</v>
      </c>
      <c r="N475" s="213">
        <f t="shared" si="300"/>
        <v>0</v>
      </c>
      <c r="O475" s="213">
        <f t="shared" si="301"/>
        <v>0</v>
      </c>
      <c r="P475" s="213">
        <f t="shared" si="302"/>
        <v>0</v>
      </c>
      <c r="Q475" s="213">
        <f t="shared" si="303"/>
        <v>0</v>
      </c>
      <c r="R475" s="213">
        <f t="shared" si="304"/>
        <v>0</v>
      </c>
      <c r="S475" s="213">
        <f t="shared" si="305"/>
        <v>0</v>
      </c>
      <c r="T475" s="260">
        <f t="shared" si="329"/>
        <v>0</v>
      </c>
      <c r="U475" s="191">
        <f t="shared" si="306"/>
        <v>0</v>
      </c>
      <c r="V475" s="191">
        <f t="shared" si="307"/>
        <v>0</v>
      </c>
      <c r="W475" s="191">
        <f t="shared" si="308"/>
        <v>0</v>
      </c>
      <c r="X475" s="191">
        <f t="shared" si="309"/>
        <v>0</v>
      </c>
      <c r="Y475" s="191">
        <f t="shared" si="310"/>
        <v>0</v>
      </c>
      <c r="Z475" s="192">
        <f t="shared" si="311"/>
        <v>0</v>
      </c>
      <c r="AA475" s="191">
        <f t="shared" si="312"/>
        <v>0</v>
      </c>
      <c r="AB475" s="280">
        <f t="shared" si="330"/>
        <v>0</v>
      </c>
      <c r="AC475" s="240">
        <f t="shared" si="313"/>
        <v>0</v>
      </c>
      <c r="AD475" s="240">
        <f t="shared" si="314"/>
        <v>0</v>
      </c>
      <c r="AE475" s="240">
        <f t="shared" si="315"/>
        <v>0</v>
      </c>
      <c r="AF475" s="240">
        <f t="shared" si="316"/>
        <v>0</v>
      </c>
      <c r="AG475" s="240">
        <f t="shared" si="317"/>
        <v>0</v>
      </c>
      <c r="AH475" s="240">
        <f t="shared" si="318"/>
        <v>0</v>
      </c>
      <c r="AI475" s="232">
        <f t="shared" si="319"/>
        <v>0</v>
      </c>
      <c r="AJ475" s="283">
        <f t="shared" si="331"/>
        <v>0</v>
      </c>
      <c r="AK475" s="269">
        <f t="shared" si="320"/>
        <v>0</v>
      </c>
      <c r="AL475" s="269">
        <f t="shared" si="321"/>
        <v>0</v>
      </c>
      <c r="AM475" s="269">
        <f t="shared" si="322"/>
        <v>0</v>
      </c>
      <c r="AN475" s="269">
        <f t="shared" si="323"/>
        <v>0</v>
      </c>
      <c r="AO475" s="269">
        <f t="shared" si="324"/>
        <v>0</v>
      </c>
      <c r="AP475" s="269">
        <f t="shared" si="325"/>
        <v>0</v>
      </c>
      <c r="AQ475" s="269">
        <f t="shared" si="326"/>
        <v>0</v>
      </c>
      <c r="AR475" s="285">
        <f t="shared" si="332"/>
        <v>0</v>
      </c>
      <c r="AS475" s="273">
        <f t="shared" si="327"/>
        <v>0</v>
      </c>
    </row>
    <row r="476" spans="2:45">
      <c r="B476" s="104"/>
      <c r="C476" s="105"/>
      <c r="E476" s="242">
        <f t="shared" ref="E476:E539" si="333">D476/(($B$1-$C$2)/100-(0.08))</f>
        <v>0</v>
      </c>
      <c r="F476" s="222">
        <f t="shared" si="293"/>
        <v>0</v>
      </c>
      <c r="G476" s="222">
        <f t="shared" si="294"/>
        <v>0</v>
      </c>
      <c r="H476" s="222">
        <f t="shared" si="295"/>
        <v>0</v>
      </c>
      <c r="I476" s="222">
        <f t="shared" si="296"/>
        <v>0</v>
      </c>
      <c r="J476" s="222">
        <f t="shared" si="297"/>
        <v>0</v>
      </c>
      <c r="K476" s="222">
        <f t="shared" si="298"/>
        <v>0</v>
      </c>
      <c r="L476" s="257">
        <f t="shared" si="328"/>
        <v>0</v>
      </c>
      <c r="M476" s="212">
        <f t="shared" si="299"/>
        <v>0</v>
      </c>
      <c r="N476" s="213">
        <f t="shared" si="300"/>
        <v>0</v>
      </c>
      <c r="O476" s="213">
        <f t="shared" si="301"/>
        <v>0</v>
      </c>
      <c r="P476" s="213">
        <f t="shared" si="302"/>
        <v>0</v>
      </c>
      <c r="Q476" s="213">
        <f t="shared" si="303"/>
        <v>0</v>
      </c>
      <c r="R476" s="213">
        <f t="shared" si="304"/>
        <v>0</v>
      </c>
      <c r="S476" s="213">
        <f t="shared" si="305"/>
        <v>0</v>
      </c>
      <c r="T476" s="260">
        <f t="shared" si="329"/>
        <v>0</v>
      </c>
      <c r="U476" s="191">
        <f t="shared" si="306"/>
        <v>0</v>
      </c>
      <c r="V476" s="191">
        <f t="shared" si="307"/>
        <v>0</v>
      </c>
      <c r="W476" s="191">
        <f t="shared" si="308"/>
        <v>0</v>
      </c>
      <c r="X476" s="191">
        <f t="shared" si="309"/>
        <v>0</v>
      </c>
      <c r="Y476" s="191">
        <f t="shared" si="310"/>
        <v>0</v>
      </c>
      <c r="Z476" s="192">
        <f t="shared" si="311"/>
        <v>0</v>
      </c>
      <c r="AA476" s="191">
        <f t="shared" si="312"/>
        <v>0</v>
      </c>
      <c r="AB476" s="280">
        <f t="shared" si="330"/>
        <v>0</v>
      </c>
      <c r="AC476" s="240">
        <f t="shared" si="313"/>
        <v>0</v>
      </c>
      <c r="AD476" s="240">
        <f t="shared" si="314"/>
        <v>0</v>
      </c>
      <c r="AE476" s="240">
        <f t="shared" si="315"/>
        <v>0</v>
      </c>
      <c r="AF476" s="240">
        <f t="shared" si="316"/>
        <v>0</v>
      </c>
      <c r="AG476" s="240">
        <f t="shared" si="317"/>
        <v>0</v>
      </c>
      <c r="AH476" s="240">
        <f t="shared" si="318"/>
        <v>0</v>
      </c>
      <c r="AI476" s="232">
        <f t="shared" si="319"/>
        <v>0</v>
      </c>
      <c r="AJ476" s="283">
        <f t="shared" si="331"/>
        <v>0</v>
      </c>
      <c r="AK476" s="269">
        <f t="shared" si="320"/>
        <v>0</v>
      </c>
      <c r="AL476" s="269">
        <f t="shared" si="321"/>
        <v>0</v>
      </c>
      <c r="AM476" s="269">
        <f t="shared" si="322"/>
        <v>0</v>
      </c>
      <c r="AN476" s="269">
        <f t="shared" si="323"/>
        <v>0</v>
      </c>
      <c r="AO476" s="269">
        <f t="shared" si="324"/>
        <v>0</v>
      </c>
      <c r="AP476" s="269">
        <f t="shared" si="325"/>
        <v>0</v>
      </c>
      <c r="AQ476" s="269">
        <f t="shared" si="326"/>
        <v>0</v>
      </c>
      <c r="AR476" s="285">
        <f t="shared" si="332"/>
        <v>0</v>
      </c>
      <c r="AS476" s="273">
        <f t="shared" si="327"/>
        <v>0</v>
      </c>
    </row>
    <row r="477" spans="2:45">
      <c r="B477" s="104"/>
      <c r="C477" s="105"/>
      <c r="E477" s="242">
        <f t="shared" si="333"/>
        <v>0</v>
      </c>
      <c r="F477" s="222">
        <f t="shared" si="293"/>
        <v>0</v>
      </c>
      <c r="G477" s="222">
        <f t="shared" si="294"/>
        <v>0</v>
      </c>
      <c r="H477" s="222">
        <f t="shared" si="295"/>
        <v>0</v>
      </c>
      <c r="I477" s="222">
        <f t="shared" si="296"/>
        <v>0</v>
      </c>
      <c r="J477" s="222">
        <f t="shared" si="297"/>
        <v>0</v>
      </c>
      <c r="K477" s="222">
        <f t="shared" si="298"/>
        <v>0</v>
      </c>
      <c r="L477" s="257">
        <f t="shared" si="328"/>
        <v>0</v>
      </c>
      <c r="M477" s="212">
        <f t="shared" si="299"/>
        <v>0</v>
      </c>
      <c r="N477" s="213">
        <f t="shared" si="300"/>
        <v>0</v>
      </c>
      <c r="O477" s="213">
        <f t="shared" si="301"/>
        <v>0</v>
      </c>
      <c r="P477" s="213">
        <f t="shared" si="302"/>
        <v>0</v>
      </c>
      <c r="Q477" s="213">
        <f t="shared" si="303"/>
        <v>0</v>
      </c>
      <c r="R477" s="213">
        <f t="shared" si="304"/>
        <v>0</v>
      </c>
      <c r="S477" s="213">
        <f t="shared" si="305"/>
        <v>0</v>
      </c>
      <c r="T477" s="260">
        <f t="shared" si="329"/>
        <v>0</v>
      </c>
      <c r="U477" s="191">
        <f t="shared" si="306"/>
        <v>0</v>
      </c>
      <c r="V477" s="191">
        <f t="shared" si="307"/>
        <v>0</v>
      </c>
      <c r="W477" s="191">
        <f t="shared" si="308"/>
        <v>0</v>
      </c>
      <c r="X477" s="191">
        <f t="shared" si="309"/>
        <v>0</v>
      </c>
      <c r="Y477" s="191">
        <f t="shared" si="310"/>
        <v>0</v>
      </c>
      <c r="Z477" s="192">
        <f t="shared" si="311"/>
        <v>0</v>
      </c>
      <c r="AA477" s="191">
        <f t="shared" si="312"/>
        <v>0</v>
      </c>
      <c r="AB477" s="280">
        <f t="shared" si="330"/>
        <v>0</v>
      </c>
      <c r="AC477" s="240">
        <f t="shared" si="313"/>
        <v>0</v>
      </c>
      <c r="AD477" s="240">
        <f t="shared" si="314"/>
        <v>0</v>
      </c>
      <c r="AE477" s="240">
        <f t="shared" si="315"/>
        <v>0</v>
      </c>
      <c r="AF477" s="240">
        <f t="shared" si="316"/>
        <v>0</v>
      </c>
      <c r="AG477" s="240">
        <f t="shared" si="317"/>
        <v>0</v>
      </c>
      <c r="AH477" s="240">
        <f t="shared" si="318"/>
        <v>0</v>
      </c>
      <c r="AI477" s="232">
        <f t="shared" si="319"/>
        <v>0</v>
      </c>
      <c r="AJ477" s="283">
        <f t="shared" si="331"/>
        <v>0</v>
      </c>
      <c r="AK477" s="269">
        <f t="shared" si="320"/>
        <v>0</v>
      </c>
      <c r="AL477" s="269">
        <f t="shared" si="321"/>
        <v>0</v>
      </c>
      <c r="AM477" s="269">
        <f t="shared" si="322"/>
        <v>0</v>
      </c>
      <c r="AN477" s="269">
        <f t="shared" si="323"/>
        <v>0</v>
      </c>
      <c r="AO477" s="269">
        <f t="shared" si="324"/>
        <v>0</v>
      </c>
      <c r="AP477" s="269">
        <f t="shared" si="325"/>
        <v>0</v>
      </c>
      <c r="AQ477" s="269">
        <f t="shared" si="326"/>
        <v>0</v>
      </c>
      <c r="AR477" s="285">
        <f t="shared" si="332"/>
        <v>0</v>
      </c>
      <c r="AS477" s="273">
        <f t="shared" si="327"/>
        <v>0</v>
      </c>
    </row>
    <row r="478" spans="2:45">
      <c r="B478" s="104"/>
      <c r="C478" s="105"/>
      <c r="E478" s="242">
        <f t="shared" si="333"/>
        <v>0</v>
      </c>
      <c r="F478" s="222">
        <f t="shared" si="293"/>
        <v>0</v>
      </c>
      <c r="G478" s="222">
        <f t="shared" si="294"/>
        <v>0</v>
      </c>
      <c r="H478" s="222">
        <f t="shared" si="295"/>
        <v>0</v>
      </c>
      <c r="I478" s="222">
        <f t="shared" si="296"/>
        <v>0</v>
      </c>
      <c r="J478" s="222">
        <f t="shared" si="297"/>
        <v>0</v>
      </c>
      <c r="K478" s="222">
        <f t="shared" si="298"/>
        <v>0</v>
      </c>
      <c r="L478" s="257">
        <f t="shared" si="328"/>
        <v>0</v>
      </c>
      <c r="M478" s="212">
        <f t="shared" si="299"/>
        <v>0</v>
      </c>
      <c r="N478" s="213">
        <f t="shared" si="300"/>
        <v>0</v>
      </c>
      <c r="O478" s="213">
        <f t="shared" si="301"/>
        <v>0</v>
      </c>
      <c r="P478" s="213">
        <f t="shared" si="302"/>
        <v>0</v>
      </c>
      <c r="Q478" s="213">
        <f t="shared" si="303"/>
        <v>0</v>
      </c>
      <c r="R478" s="213">
        <f t="shared" si="304"/>
        <v>0</v>
      </c>
      <c r="S478" s="213">
        <f t="shared" si="305"/>
        <v>0</v>
      </c>
      <c r="T478" s="260">
        <f t="shared" si="329"/>
        <v>0</v>
      </c>
      <c r="U478" s="191">
        <f t="shared" si="306"/>
        <v>0</v>
      </c>
      <c r="V478" s="191">
        <f t="shared" si="307"/>
        <v>0</v>
      </c>
      <c r="W478" s="191">
        <f t="shared" si="308"/>
        <v>0</v>
      </c>
      <c r="X478" s="191">
        <f t="shared" si="309"/>
        <v>0</v>
      </c>
      <c r="Y478" s="191">
        <f t="shared" si="310"/>
        <v>0</v>
      </c>
      <c r="Z478" s="192">
        <f t="shared" si="311"/>
        <v>0</v>
      </c>
      <c r="AA478" s="191">
        <f t="shared" si="312"/>
        <v>0</v>
      </c>
      <c r="AB478" s="280">
        <f t="shared" si="330"/>
        <v>0</v>
      </c>
      <c r="AC478" s="240">
        <f t="shared" si="313"/>
        <v>0</v>
      </c>
      <c r="AD478" s="240">
        <f t="shared" si="314"/>
        <v>0</v>
      </c>
      <c r="AE478" s="240">
        <f t="shared" si="315"/>
        <v>0</v>
      </c>
      <c r="AF478" s="240">
        <f t="shared" si="316"/>
        <v>0</v>
      </c>
      <c r="AG478" s="240">
        <f t="shared" si="317"/>
        <v>0</v>
      </c>
      <c r="AH478" s="240">
        <f t="shared" si="318"/>
        <v>0</v>
      </c>
      <c r="AI478" s="232">
        <f t="shared" si="319"/>
        <v>0</v>
      </c>
      <c r="AJ478" s="283">
        <f t="shared" si="331"/>
        <v>0</v>
      </c>
      <c r="AK478" s="269">
        <f t="shared" si="320"/>
        <v>0</v>
      </c>
      <c r="AL478" s="269">
        <f t="shared" si="321"/>
        <v>0</v>
      </c>
      <c r="AM478" s="269">
        <f t="shared" si="322"/>
        <v>0</v>
      </c>
      <c r="AN478" s="269">
        <f t="shared" si="323"/>
        <v>0</v>
      </c>
      <c r="AO478" s="269">
        <f t="shared" si="324"/>
        <v>0</v>
      </c>
      <c r="AP478" s="269">
        <f t="shared" si="325"/>
        <v>0</v>
      </c>
      <c r="AQ478" s="269">
        <f t="shared" si="326"/>
        <v>0</v>
      </c>
      <c r="AR478" s="285">
        <f t="shared" si="332"/>
        <v>0</v>
      </c>
      <c r="AS478" s="273">
        <f t="shared" si="327"/>
        <v>0</v>
      </c>
    </row>
    <row r="479" spans="2:45">
      <c r="B479" s="104"/>
      <c r="C479" s="105"/>
      <c r="E479" s="242">
        <f t="shared" si="333"/>
        <v>0</v>
      </c>
      <c r="F479" s="222">
        <f t="shared" si="293"/>
        <v>0</v>
      </c>
      <c r="G479" s="222">
        <f t="shared" si="294"/>
        <v>0</v>
      </c>
      <c r="H479" s="222">
        <f t="shared" si="295"/>
        <v>0</v>
      </c>
      <c r="I479" s="222">
        <f t="shared" si="296"/>
        <v>0</v>
      </c>
      <c r="J479" s="222">
        <f t="shared" si="297"/>
        <v>0</v>
      </c>
      <c r="K479" s="222">
        <f t="shared" si="298"/>
        <v>0</v>
      </c>
      <c r="L479" s="257">
        <f t="shared" si="328"/>
        <v>0</v>
      </c>
      <c r="M479" s="212">
        <f t="shared" si="299"/>
        <v>0</v>
      </c>
      <c r="N479" s="213">
        <f t="shared" si="300"/>
        <v>0</v>
      </c>
      <c r="O479" s="213">
        <f t="shared" si="301"/>
        <v>0</v>
      </c>
      <c r="P479" s="213">
        <f t="shared" si="302"/>
        <v>0</v>
      </c>
      <c r="Q479" s="213">
        <f t="shared" si="303"/>
        <v>0</v>
      </c>
      <c r="R479" s="213">
        <f t="shared" si="304"/>
        <v>0</v>
      </c>
      <c r="S479" s="213">
        <f t="shared" si="305"/>
        <v>0</v>
      </c>
      <c r="T479" s="260">
        <f t="shared" si="329"/>
        <v>0</v>
      </c>
      <c r="U479" s="191">
        <f t="shared" si="306"/>
        <v>0</v>
      </c>
      <c r="V479" s="191">
        <f t="shared" si="307"/>
        <v>0</v>
      </c>
      <c r="W479" s="191">
        <f t="shared" si="308"/>
        <v>0</v>
      </c>
      <c r="X479" s="191">
        <f t="shared" si="309"/>
        <v>0</v>
      </c>
      <c r="Y479" s="191">
        <f t="shared" si="310"/>
        <v>0</v>
      </c>
      <c r="Z479" s="192">
        <f t="shared" si="311"/>
        <v>0</v>
      </c>
      <c r="AA479" s="191">
        <f t="shared" si="312"/>
        <v>0</v>
      </c>
      <c r="AB479" s="280">
        <f t="shared" si="330"/>
        <v>0</v>
      </c>
      <c r="AC479" s="240">
        <f t="shared" si="313"/>
        <v>0</v>
      </c>
      <c r="AD479" s="240">
        <f t="shared" si="314"/>
        <v>0</v>
      </c>
      <c r="AE479" s="240">
        <f t="shared" si="315"/>
        <v>0</v>
      </c>
      <c r="AF479" s="240">
        <f t="shared" si="316"/>
        <v>0</v>
      </c>
      <c r="AG479" s="240">
        <f t="shared" si="317"/>
        <v>0</v>
      </c>
      <c r="AH479" s="240">
        <f t="shared" si="318"/>
        <v>0</v>
      </c>
      <c r="AI479" s="232">
        <f t="shared" si="319"/>
        <v>0</v>
      </c>
      <c r="AJ479" s="283">
        <f t="shared" si="331"/>
        <v>0</v>
      </c>
      <c r="AK479" s="269">
        <f t="shared" si="320"/>
        <v>0</v>
      </c>
      <c r="AL479" s="269">
        <f t="shared" si="321"/>
        <v>0</v>
      </c>
      <c r="AM479" s="269">
        <f t="shared" si="322"/>
        <v>0</v>
      </c>
      <c r="AN479" s="269">
        <f t="shared" si="323"/>
        <v>0</v>
      </c>
      <c r="AO479" s="269">
        <f t="shared" si="324"/>
        <v>0</v>
      </c>
      <c r="AP479" s="269">
        <f t="shared" si="325"/>
        <v>0</v>
      </c>
      <c r="AQ479" s="269">
        <f t="shared" si="326"/>
        <v>0</v>
      </c>
      <c r="AR479" s="285">
        <f t="shared" si="332"/>
        <v>0</v>
      </c>
      <c r="AS479" s="273">
        <f t="shared" si="327"/>
        <v>0</v>
      </c>
    </row>
    <row r="480" spans="2:45">
      <c r="B480" s="104"/>
      <c r="C480" s="105"/>
      <c r="E480" s="242">
        <f t="shared" si="333"/>
        <v>0</v>
      </c>
      <c r="F480" s="222">
        <f t="shared" si="293"/>
        <v>0</v>
      </c>
      <c r="G480" s="222">
        <f t="shared" si="294"/>
        <v>0</v>
      </c>
      <c r="H480" s="222">
        <f t="shared" si="295"/>
        <v>0</v>
      </c>
      <c r="I480" s="222">
        <f t="shared" si="296"/>
        <v>0</v>
      </c>
      <c r="J480" s="222">
        <f t="shared" si="297"/>
        <v>0</v>
      </c>
      <c r="K480" s="222">
        <f t="shared" si="298"/>
        <v>0</v>
      </c>
      <c r="L480" s="257">
        <f t="shared" si="328"/>
        <v>0</v>
      </c>
      <c r="M480" s="212">
        <f t="shared" si="299"/>
        <v>0</v>
      </c>
      <c r="N480" s="213">
        <f t="shared" si="300"/>
        <v>0</v>
      </c>
      <c r="O480" s="213">
        <f t="shared" si="301"/>
        <v>0</v>
      </c>
      <c r="P480" s="213">
        <f t="shared" si="302"/>
        <v>0</v>
      </c>
      <c r="Q480" s="213">
        <f t="shared" si="303"/>
        <v>0</v>
      </c>
      <c r="R480" s="213">
        <f t="shared" si="304"/>
        <v>0</v>
      </c>
      <c r="S480" s="213">
        <f t="shared" si="305"/>
        <v>0</v>
      </c>
      <c r="T480" s="260">
        <f t="shared" si="329"/>
        <v>0</v>
      </c>
      <c r="U480" s="191">
        <f t="shared" si="306"/>
        <v>0</v>
      </c>
      <c r="V480" s="191">
        <f t="shared" si="307"/>
        <v>0</v>
      </c>
      <c r="W480" s="191">
        <f t="shared" si="308"/>
        <v>0</v>
      </c>
      <c r="X480" s="191">
        <f t="shared" si="309"/>
        <v>0</v>
      </c>
      <c r="Y480" s="191">
        <f t="shared" si="310"/>
        <v>0</v>
      </c>
      <c r="Z480" s="192">
        <f t="shared" si="311"/>
        <v>0</v>
      </c>
      <c r="AA480" s="191">
        <f t="shared" si="312"/>
        <v>0</v>
      </c>
      <c r="AB480" s="280">
        <f t="shared" si="330"/>
        <v>0</v>
      </c>
      <c r="AC480" s="240">
        <f t="shared" si="313"/>
        <v>0</v>
      </c>
      <c r="AD480" s="240">
        <f t="shared" si="314"/>
        <v>0</v>
      </c>
      <c r="AE480" s="240">
        <f t="shared" si="315"/>
        <v>0</v>
      </c>
      <c r="AF480" s="240">
        <f t="shared" si="316"/>
        <v>0</v>
      </c>
      <c r="AG480" s="240">
        <f t="shared" si="317"/>
        <v>0</v>
      </c>
      <c r="AH480" s="240">
        <f t="shared" si="318"/>
        <v>0</v>
      </c>
      <c r="AI480" s="232">
        <f t="shared" si="319"/>
        <v>0</v>
      </c>
      <c r="AJ480" s="283">
        <f t="shared" si="331"/>
        <v>0</v>
      </c>
      <c r="AK480" s="269">
        <f t="shared" si="320"/>
        <v>0</v>
      </c>
      <c r="AL480" s="269">
        <f t="shared" si="321"/>
        <v>0</v>
      </c>
      <c r="AM480" s="269">
        <f t="shared" si="322"/>
        <v>0</v>
      </c>
      <c r="AN480" s="269">
        <f t="shared" si="323"/>
        <v>0</v>
      </c>
      <c r="AO480" s="269">
        <f t="shared" si="324"/>
        <v>0</v>
      </c>
      <c r="AP480" s="269">
        <f t="shared" si="325"/>
        <v>0</v>
      </c>
      <c r="AQ480" s="269">
        <f t="shared" si="326"/>
        <v>0</v>
      </c>
      <c r="AR480" s="285">
        <f t="shared" si="332"/>
        <v>0</v>
      </c>
      <c r="AS480" s="273">
        <f t="shared" si="327"/>
        <v>0</v>
      </c>
    </row>
    <row r="481" spans="2:45">
      <c r="B481" s="104"/>
      <c r="C481" s="105"/>
      <c r="E481" s="242">
        <f t="shared" si="333"/>
        <v>0</v>
      </c>
      <c r="F481" s="222">
        <f t="shared" si="293"/>
        <v>0</v>
      </c>
      <c r="G481" s="222">
        <f t="shared" si="294"/>
        <v>0</v>
      </c>
      <c r="H481" s="222">
        <f t="shared" si="295"/>
        <v>0</v>
      </c>
      <c r="I481" s="222">
        <f t="shared" si="296"/>
        <v>0</v>
      </c>
      <c r="J481" s="222">
        <f t="shared" si="297"/>
        <v>0</v>
      </c>
      <c r="K481" s="222">
        <f t="shared" si="298"/>
        <v>0</v>
      </c>
      <c r="L481" s="257">
        <f t="shared" si="328"/>
        <v>0</v>
      </c>
      <c r="M481" s="212">
        <f t="shared" si="299"/>
        <v>0</v>
      </c>
      <c r="N481" s="213">
        <f t="shared" si="300"/>
        <v>0</v>
      </c>
      <c r="O481" s="213">
        <f t="shared" si="301"/>
        <v>0</v>
      </c>
      <c r="P481" s="213">
        <f t="shared" si="302"/>
        <v>0</v>
      </c>
      <c r="Q481" s="213">
        <f t="shared" si="303"/>
        <v>0</v>
      </c>
      <c r="R481" s="213">
        <f t="shared" si="304"/>
        <v>0</v>
      </c>
      <c r="S481" s="213">
        <f t="shared" si="305"/>
        <v>0</v>
      </c>
      <c r="T481" s="260">
        <f t="shared" si="329"/>
        <v>0</v>
      </c>
      <c r="U481" s="191">
        <f t="shared" si="306"/>
        <v>0</v>
      </c>
      <c r="V481" s="191">
        <f t="shared" si="307"/>
        <v>0</v>
      </c>
      <c r="W481" s="191">
        <f t="shared" si="308"/>
        <v>0</v>
      </c>
      <c r="X481" s="191">
        <f t="shared" si="309"/>
        <v>0</v>
      </c>
      <c r="Y481" s="191">
        <f t="shared" si="310"/>
        <v>0</v>
      </c>
      <c r="Z481" s="192">
        <f t="shared" si="311"/>
        <v>0</v>
      </c>
      <c r="AA481" s="191">
        <f t="shared" si="312"/>
        <v>0</v>
      </c>
      <c r="AB481" s="280">
        <f t="shared" si="330"/>
        <v>0</v>
      </c>
      <c r="AC481" s="240">
        <f t="shared" si="313"/>
        <v>0</v>
      </c>
      <c r="AD481" s="240">
        <f t="shared" si="314"/>
        <v>0</v>
      </c>
      <c r="AE481" s="240">
        <f t="shared" si="315"/>
        <v>0</v>
      </c>
      <c r="AF481" s="240">
        <f t="shared" si="316"/>
        <v>0</v>
      </c>
      <c r="AG481" s="240">
        <f t="shared" si="317"/>
        <v>0</v>
      </c>
      <c r="AH481" s="240">
        <f t="shared" si="318"/>
        <v>0</v>
      </c>
      <c r="AI481" s="232">
        <f t="shared" si="319"/>
        <v>0</v>
      </c>
      <c r="AJ481" s="283">
        <f t="shared" si="331"/>
        <v>0</v>
      </c>
      <c r="AK481" s="269">
        <f t="shared" si="320"/>
        <v>0</v>
      </c>
      <c r="AL481" s="269">
        <f t="shared" si="321"/>
        <v>0</v>
      </c>
      <c r="AM481" s="269">
        <f t="shared" si="322"/>
        <v>0</v>
      </c>
      <c r="AN481" s="269">
        <f t="shared" si="323"/>
        <v>0</v>
      </c>
      <c r="AO481" s="269">
        <f t="shared" si="324"/>
        <v>0</v>
      </c>
      <c r="AP481" s="269">
        <f t="shared" si="325"/>
        <v>0</v>
      </c>
      <c r="AQ481" s="269">
        <f t="shared" si="326"/>
        <v>0</v>
      </c>
      <c r="AR481" s="285">
        <f t="shared" si="332"/>
        <v>0</v>
      </c>
      <c r="AS481" s="273">
        <f t="shared" si="327"/>
        <v>0</v>
      </c>
    </row>
    <row r="482" spans="2:45">
      <c r="B482" s="104"/>
      <c r="C482" s="105"/>
      <c r="E482" s="242">
        <f t="shared" si="333"/>
        <v>0</v>
      </c>
      <c r="F482" s="222">
        <f t="shared" si="293"/>
        <v>0</v>
      </c>
      <c r="G482" s="222">
        <f t="shared" si="294"/>
        <v>0</v>
      </c>
      <c r="H482" s="222">
        <f t="shared" si="295"/>
        <v>0</v>
      </c>
      <c r="I482" s="222">
        <f t="shared" si="296"/>
        <v>0</v>
      </c>
      <c r="J482" s="222">
        <f t="shared" si="297"/>
        <v>0</v>
      </c>
      <c r="K482" s="222">
        <f t="shared" si="298"/>
        <v>0</v>
      </c>
      <c r="L482" s="257">
        <f t="shared" si="328"/>
        <v>0</v>
      </c>
      <c r="M482" s="212">
        <f t="shared" si="299"/>
        <v>0</v>
      </c>
      <c r="N482" s="213">
        <f t="shared" si="300"/>
        <v>0</v>
      </c>
      <c r="O482" s="213">
        <f t="shared" si="301"/>
        <v>0</v>
      </c>
      <c r="P482" s="213">
        <f t="shared" si="302"/>
        <v>0</v>
      </c>
      <c r="Q482" s="213">
        <f t="shared" si="303"/>
        <v>0</v>
      </c>
      <c r="R482" s="213">
        <f t="shared" si="304"/>
        <v>0</v>
      </c>
      <c r="S482" s="213">
        <f t="shared" si="305"/>
        <v>0</v>
      </c>
      <c r="T482" s="260">
        <f t="shared" si="329"/>
        <v>0</v>
      </c>
      <c r="U482" s="191">
        <f t="shared" si="306"/>
        <v>0</v>
      </c>
      <c r="V482" s="191">
        <f t="shared" si="307"/>
        <v>0</v>
      </c>
      <c r="W482" s="191">
        <f t="shared" si="308"/>
        <v>0</v>
      </c>
      <c r="X482" s="191">
        <f t="shared" si="309"/>
        <v>0</v>
      </c>
      <c r="Y482" s="191">
        <f t="shared" si="310"/>
        <v>0</v>
      </c>
      <c r="Z482" s="192">
        <f t="shared" si="311"/>
        <v>0</v>
      </c>
      <c r="AA482" s="191">
        <f t="shared" si="312"/>
        <v>0</v>
      </c>
      <c r="AB482" s="280">
        <f t="shared" si="330"/>
        <v>0</v>
      </c>
      <c r="AC482" s="240">
        <f t="shared" si="313"/>
        <v>0</v>
      </c>
      <c r="AD482" s="240">
        <f t="shared" si="314"/>
        <v>0</v>
      </c>
      <c r="AE482" s="240">
        <f t="shared" si="315"/>
        <v>0</v>
      </c>
      <c r="AF482" s="240">
        <f t="shared" si="316"/>
        <v>0</v>
      </c>
      <c r="AG482" s="240">
        <f t="shared" si="317"/>
        <v>0</v>
      </c>
      <c r="AH482" s="240">
        <f t="shared" si="318"/>
        <v>0</v>
      </c>
      <c r="AI482" s="232">
        <f t="shared" si="319"/>
        <v>0</v>
      </c>
      <c r="AJ482" s="283">
        <f t="shared" si="331"/>
        <v>0</v>
      </c>
      <c r="AK482" s="269">
        <f t="shared" si="320"/>
        <v>0</v>
      </c>
      <c r="AL482" s="269">
        <f t="shared" si="321"/>
        <v>0</v>
      </c>
      <c r="AM482" s="269">
        <f t="shared" si="322"/>
        <v>0</v>
      </c>
      <c r="AN482" s="269">
        <f t="shared" si="323"/>
        <v>0</v>
      </c>
      <c r="AO482" s="269">
        <f t="shared" si="324"/>
        <v>0</v>
      </c>
      <c r="AP482" s="269">
        <f t="shared" si="325"/>
        <v>0</v>
      </c>
      <c r="AQ482" s="269">
        <f t="shared" si="326"/>
        <v>0</v>
      </c>
      <c r="AR482" s="285">
        <f t="shared" si="332"/>
        <v>0</v>
      </c>
      <c r="AS482" s="273">
        <f t="shared" si="327"/>
        <v>0</v>
      </c>
    </row>
    <row r="483" spans="2:45">
      <c r="B483" s="104"/>
      <c r="C483" s="105"/>
      <c r="E483" s="242">
        <f t="shared" si="333"/>
        <v>0</v>
      </c>
      <c r="F483" s="222">
        <f t="shared" si="293"/>
        <v>0</v>
      </c>
      <c r="G483" s="222">
        <f t="shared" si="294"/>
        <v>0</v>
      </c>
      <c r="H483" s="222">
        <f t="shared" si="295"/>
        <v>0</v>
      </c>
      <c r="I483" s="222">
        <f t="shared" si="296"/>
        <v>0</v>
      </c>
      <c r="J483" s="222">
        <f t="shared" si="297"/>
        <v>0</v>
      </c>
      <c r="K483" s="222">
        <f t="shared" si="298"/>
        <v>0</v>
      </c>
      <c r="L483" s="257">
        <f t="shared" si="328"/>
        <v>0</v>
      </c>
      <c r="M483" s="212">
        <f t="shared" si="299"/>
        <v>0</v>
      </c>
      <c r="N483" s="213">
        <f t="shared" si="300"/>
        <v>0</v>
      </c>
      <c r="O483" s="213">
        <f t="shared" si="301"/>
        <v>0</v>
      </c>
      <c r="P483" s="213">
        <f t="shared" si="302"/>
        <v>0</v>
      </c>
      <c r="Q483" s="213">
        <f t="shared" si="303"/>
        <v>0</v>
      </c>
      <c r="R483" s="213">
        <f t="shared" si="304"/>
        <v>0</v>
      </c>
      <c r="S483" s="213">
        <f t="shared" si="305"/>
        <v>0</v>
      </c>
      <c r="T483" s="260">
        <f t="shared" si="329"/>
        <v>0</v>
      </c>
      <c r="U483" s="191">
        <f t="shared" si="306"/>
        <v>0</v>
      </c>
      <c r="V483" s="191">
        <f t="shared" si="307"/>
        <v>0</v>
      </c>
      <c r="W483" s="191">
        <f t="shared" si="308"/>
        <v>0</v>
      </c>
      <c r="X483" s="191">
        <f t="shared" si="309"/>
        <v>0</v>
      </c>
      <c r="Y483" s="191">
        <f t="shared" si="310"/>
        <v>0</v>
      </c>
      <c r="Z483" s="192">
        <f t="shared" si="311"/>
        <v>0</v>
      </c>
      <c r="AA483" s="191">
        <f t="shared" si="312"/>
        <v>0</v>
      </c>
      <c r="AB483" s="280">
        <f t="shared" si="330"/>
        <v>0</v>
      </c>
      <c r="AC483" s="240">
        <f t="shared" si="313"/>
        <v>0</v>
      </c>
      <c r="AD483" s="240">
        <f t="shared" si="314"/>
        <v>0</v>
      </c>
      <c r="AE483" s="240">
        <f t="shared" si="315"/>
        <v>0</v>
      </c>
      <c r="AF483" s="240">
        <f t="shared" si="316"/>
        <v>0</v>
      </c>
      <c r="AG483" s="240">
        <f t="shared" si="317"/>
        <v>0</v>
      </c>
      <c r="AH483" s="240">
        <f t="shared" si="318"/>
        <v>0</v>
      </c>
      <c r="AI483" s="232">
        <f t="shared" si="319"/>
        <v>0</v>
      </c>
      <c r="AJ483" s="283">
        <f t="shared" si="331"/>
        <v>0</v>
      </c>
      <c r="AK483" s="269">
        <f t="shared" si="320"/>
        <v>0</v>
      </c>
      <c r="AL483" s="269">
        <f t="shared" si="321"/>
        <v>0</v>
      </c>
      <c r="AM483" s="269">
        <f t="shared" si="322"/>
        <v>0</v>
      </c>
      <c r="AN483" s="269">
        <f t="shared" si="323"/>
        <v>0</v>
      </c>
      <c r="AO483" s="269">
        <f t="shared" si="324"/>
        <v>0</v>
      </c>
      <c r="AP483" s="269">
        <f t="shared" si="325"/>
        <v>0</v>
      </c>
      <c r="AQ483" s="269">
        <f t="shared" si="326"/>
        <v>0</v>
      </c>
      <c r="AR483" s="285">
        <f t="shared" si="332"/>
        <v>0</v>
      </c>
      <c r="AS483" s="273">
        <f t="shared" si="327"/>
        <v>0</v>
      </c>
    </row>
    <row r="484" spans="2:45">
      <c r="B484" s="104"/>
      <c r="C484" s="105"/>
      <c r="E484" s="242">
        <f t="shared" si="333"/>
        <v>0</v>
      </c>
      <c r="F484" s="222">
        <f t="shared" si="293"/>
        <v>0</v>
      </c>
      <c r="G484" s="222">
        <f t="shared" si="294"/>
        <v>0</v>
      </c>
      <c r="H484" s="222">
        <f t="shared" si="295"/>
        <v>0</v>
      </c>
      <c r="I484" s="222">
        <f t="shared" si="296"/>
        <v>0</v>
      </c>
      <c r="J484" s="222">
        <f t="shared" si="297"/>
        <v>0</v>
      </c>
      <c r="K484" s="222">
        <f t="shared" si="298"/>
        <v>0</v>
      </c>
      <c r="L484" s="257">
        <f t="shared" si="328"/>
        <v>0</v>
      </c>
      <c r="M484" s="212">
        <f t="shared" si="299"/>
        <v>0</v>
      </c>
      <c r="N484" s="213">
        <f t="shared" si="300"/>
        <v>0</v>
      </c>
      <c r="O484" s="213">
        <f t="shared" si="301"/>
        <v>0</v>
      </c>
      <c r="P484" s="213">
        <f t="shared" si="302"/>
        <v>0</v>
      </c>
      <c r="Q484" s="213">
        <f t="shared" si="303"/>
        <v>0</v>
      </c>
      <c r="R484" s="213">
        <f t="shared" si="304"/>
        <v>0</v>
      </c>
      <c r="S484" s="213">
        <f t="shared" si="305"/>
        <v>0</v>
      </c>
      <c r="T484" s="260">
        <f t="shared" si="329"/>
        <v>0</v>
      </c>
      <c r="U484" s="191">
        <f t="shared" si="306"/>
        <v>0</v>
      </c>
      <c r="V484" s="191">
        <f t="shared" si="307"/>
        <v>0</v>
      </c>
      <c r="W484" s="191">
        <f t="shared" si="308"/>
        <v>0</v>
      </c>
      <c r="X484" s="191">
        <f t="shared" si="309"/>
        <v>0</v>
      </c>
      <c r="Y484" s="191">
        <f t="shared" si="310"/>
        <v>0</v>
      </c>
      <c r="Z484" s="192">
        <f t="shared" si="311"/>
        <v>0</v>
      </c>
      <c r="AA484" s="191">
        <f t="shared" si="312"/>
        <v>0</v>
      </c>
      <c r="AB484" s="280">
        <f t="shared" si="330"/>
        <v>0</v>
      </c>
      <c r="AC484" s="240">
        <f t="shared" si="313"/>
        <v>0</v>
      </c>
      <c r="AD484" s="240">
        <f t="shared" si="314"/>
        <v>0</v>
      </c>
      <c r="AE484" s="240">
        <f t="shared" si="315"/>
        <v>0</v>
      </c>
      <c r="AF484" s="240">
        <f t="shared" si="316"/>
        <v>0</v>
      </c>
      <c r="AG484" s="240">
        <f t="shared" si="317"/>
        <v>0</v>
      </c>
      <c r="AH484" s="240">
        <f t="shared" si="318"/>
        <v>0</v>
      </c>
      <c r="AI484" s="232">
        <f t="shared" si="319"/>
        <v>0</v>
      </c>
      <c r="AJ484" s="283">
        <f t="shared" si="331"/>
        <v>0</v>
      </c>
      <c r="AK484" s="269">
        <f t="shared" si="320"/>
        <v>0</v>
      </c>
      <c r="AL484" s="269">
        <f t="shared" si="321"/>
        <v>0</v>
      </c>
      <c r="AM484" s="269">
        <f t="shared" si="322"/>
        <v>0</v>
      </c>
      <c r="AN484" s="269">
        <f t="shared" si="323"/>
        <v>0</v>
      </c>
      <c r="AO484" s="269">
        <f t="shared" si="324"/>
        <v>0</v>
      </c>
      <c r="AP484" s="269">
        <f t="shared" si="325"/>
        <v>0</v>
      </c>
      <c r="AQ484" s="269">
        <f t="shared" si="326"/>
        <v>0</v>
      </c>
      <c r="AR484" s="285">
        <f t="shared" si="332"/>
        <v>0</v>
      </c>
      <c r="AS484" s="273">
        <f t="shared" si="327"/>
        <v>0</v>
      </c>
    </row>
    <row r="485" spans="2:45">
      <c r="B485" s="104"/>
      <c r="C485" s="105"/>
      <c r="E485" s="242">
        <f t="shared" si="333"/>
        <v>0</v>
      </c>
      <c r="F485" s="222">
        <f t="shared" si="293"/>
        <v>0</v>
      </c>
      <c r="G485" s="222">
        <f t="shared" si="294"/>
        <v>0</v>
      </c>
      <c r="H485" s="222">
        <f t="shared" si="295"/>
        <v>0</v>
      </c>
      <c r="I485" s="222">
        <f t="shared" si="296"/>
        <v>0</v>
      </c>
      <c r="J485" s="222">
        <f t="shared" si="297"/>
        <v>0</v>
      </c>
      <c r="K485" s="222">
        <f t="shared" si="298"/>
        <v>0</v>
      </c>
      <c r="L485" s="257">
        <f t="shared" si="328"/>
        <v>0</v>
      </c>
      <c r="M485" s="212">
        <f t="shared" si="299"/>
        <v>0</v>
      </c>
      <c r="N485" s="213">
        <f t="shared" si="300"/>
        <v>0</v>
      </c>
      <c r="O485" s="213">
        <f t="shared" si="301"/>
        <v>0</v>
      </c>
      <c r="P485" s="213">
        <f t="shared" si="302"/>
        <v>0</v>
      </c>
      <c r="Q485" s="213">
        <f t="shared" si="303"/>
        <v>0</v>
      </c>
      <c r="R485" s="213">
        <f t="shared" si="304"/>
        <v>0</v>
      </c>
      <c r="S485" s="213">
        <f t="shared" si="305"/>
        <v>0</v>
      </c>
      <c r="T485" s="260">
        <f t="shared" si="329"/>
        <v>0</v>
      </c>
      <c r="U485" s="191">
        <f t="shared" si="306"/>
        <v>0</v>
      </c>
      <c r="V485" s="191">
        <f t="shared" si="307"/>
        <v>0</v>
      </c>
      <c r="W485" s="191">
        <f t="shared" si="308"/>
        <v>0</v>
      </c>
      <c r="X485" s="191">
        <f t="shared" si="309"/>
        <v>0</v>
      </c>
      <c r="Y485" s="191">
        <f t="shared" si="310"/>
        <v>0</v>
      </c>
      <c r="Z485" s="192">
        <f t="shared" si="311"/>
        <v>0</v>
      </c>
      <c r="AA485" s="191">
        <f t="shared" si="312"/>
        <v>0</v>
      </c>
      <c r="AB485" s="280">
        <f t="shared" si="330"/>
        <v>0</v>
      </c>
      <c r="AC485" s="240">
        <f t="shared" si="313"/>
        <v>0</v>
      </c>
      <c r="AD485" s="240">
        <f t="shared" si="314"/>
        <v>0</v>
      </c>
      <c r="AE485" s="240">
        <f t="shared" si="315"/>
        <v>0</v>
      </c>
      <c r="AF485" s="240">
        <f t="shared" si="316"/>
        <v>0</v>
      </c>
      <c r="AG485" s="240">
        <f t="shared" si="317"/>
        <v>0</v>
      </c>
      <c r="AH485" s="240">
        <f t="shared" si="318"/>
        <v>0</v>
      </c>
      <c r="AI485" s="232">
        <f t="shared" si="319"/>
        <v>0</v>
      </c>
      <c r="AJ485" s="283">
        <f t="shared" si="331"/>
        <v>0</v>
      </c>
      <c r="AK485" s="269">
        <f t="shared" si="320"/>
        <v>0</v>
      </c>
      <c r="AL485" s="269">
        <f t="shared" si="321"/>
        <v>0</v>
      </c>
      <c r="AM485" s="269">
        <f t="shared" si="322"/>
        <v>0</v>
      </c>
      <c r="AN485" s="269">
        <f t="shared" si="323"/>
        <v>0</v>
      </c>
      <c r="AO485" s="269">
        <f t="shared" si="324"/>
        <v>0</v>
      </c>
      <c r="AP485" s="269">
        <f t="shared" si="325"/>
        <v>0</v>
      </c>
      <c r="AQ485" s="269">
        <f t="shared" si="326"/>
        <v>0</v>
      </c>
      <c r="AR485" s="285">
        <f t="shared" si="332"/>
        <v>0</v>
      </c>
      <c r="AS485" s="273">
        <f t="shared" si="327"/>
        <v>0</v>
      </c>
    </row>
    <row r="486" spans="2:45">
      <c r="B486" s="104"/>
      <c r="C486" s="105"/>
      <c r="E486" s="242">
        <f t="shared" si="333"/>
        <v>0</v>
      </c>
      <c r="F486" s="222">
        <f t="shared" si="293"/>
        <v>0</v>
      </c>
      <c r="G486" s="222">
        <f t="shared" si="294"/>
        <v>0</v>
      </c>
      <c r="H486" s="222">
        <f t="shared" si="295"/>
        <v>0</v>
      </c>
      <c r="I486" s="222">
        <f t="shared" si="296"/>
        <v>0</v>
      </c>
      <c r="J486" s="222">
        <f t="shared" si="297"/>
        <v>0</v>
      </c>
      <c r="K486" s="222">
        <f t="shared" si="298"/>
        <v>0</v>
      </c>
      <c r="L486" s="257">
        <f t="shared" si="328"/>
        <v>0</v>
      </c>
      <c r="M486" s="212">
        <f t="shared" si="299"/>
        <v>0</v>
      </c>
      <c r="N486" s="213">
        <f t="shared" si="300"/>
        <v>0</v>
      </c>
      <c r="O486" s="213">
        <f t="shared" si="301"/>
        <v>0</v>
      </c>
      <c r="P486" s="213">
        <f t="shared" si="302"/>
        <v>0</v>
      </c>
      <c r="Q486" s="213">
        <f t="shared" si="303"/>
        <v>0</v>
      </c>
      <c r="R486" s="213">
        <f t="shared" si="304"/>
        <v>0</v>
      </c>
      <c r="S486" s="213">
        <f t="shared" si="305"/>
        <v>0</v>
      </c>
      <c r="T486" s="260">
        <f t="shared" si="329"/>
        <v>0</v>
      </c>
      <c r="U486" s="191">
        <f t="shared" si="306"/>
        <v>0</v>
      </c>
      <c r="V486" s="191">
        <f t="shared" si="307"/>
        <v>0</v>
      </c>
      <c r="W486" s="191">
        <f t="shared" si="308"/>
        <v>0</v>
      </c>
      <c r="X486" s="191">
        <f t="shared" si="309"/>
        <v>0</v>
      </c>
      <c r="Y486" s="191">
        <f t="shared" si="310"/>
        <v>0</v>
      </c>
      <c r="Z486" s="192">
        <f t="shared" si="311"/>
        <v>0</v>
      </c>
      <c r="AA486" s="191">
        <f t="shared" si="312"/>
        <v>0</v>
      </c>
      <c r="AB486" s="280">
        <f t="shared" si="330"/>
        <v>0</v>
      </c>
      <c r="AC486" s="240">
        <f t="shared" si="313"/>
        <v>0</v>
      </c>
      <c r="AD486" s="240">
        <f t="shared" si="314"/>
        <v>0</v>
      </c>
      <c r="AE486" s="240">
        <f t="shared" si="315"/>
        <v>0</v>
      </c>
      <c r="AF486" s="240">
        <f t="shared" si="316"/>
        <v>0</v>
      </c>
      <c r="AG486" s="240">
        <f t="shared" si="317"/>
        <v>0</v>
      </c>
      <c r="AH486" s="240">
        <f t="shared" si="318"/>
        <v>0</v>
      </c>
      <c r="AI486" s="232">
        <f t="shared" si="319"/>
        <v>0</v>
      </c>
      <c r="AJ486" s="283">
        <f t="shared" si="331"/>
        <v>0</v>
      </c>
      <c r="AK486" s="269">
        <f t="shared" si="320"/>
        <v>0</v>
      </c>
      <c r="AL486" s="269">
        <f t="shared" si="321"/>
        <v>0</v>
      </c>
      <c r="AM486" s="269">
        <f t="shared" si="322"/>
        <v>0</v>
      </c>
      <c r="AN486" s="269">
        <f t="shared" si="323"/>
        <v>0</v>
      </c>
      <c r="AO486" s="269">
        <f t="shared" si="324"/>
        <v>0</v>
      </c>
      <c r="AP486" s="269">
        <f t="shared" si="325"/>
        <v>0</v>
      </c>
      <c r="AQ486" s="269">
        <f t="shared" si="326"/>
        <v>0</v>
      </c>
      <c r="AR486" s="285">
        <f t="shared" si="332"/>
        <v>0</v>
      </c>
      <c r="AS486" s="273">
        <f t="shared" si="327"/>
        <v>0</v>
      </c>
    </row>
    <row r="487" spans="2:45">
      <c r="B487" s="104"/>
      <c r="C487" s="105"/>
      <c r="E487" s="242">
        <f t="shared" si="333"/>
        <v>0</v>
      </c>
      <c r="F487" s="222">
        <f t="shared" si="293"/>
        <v>0</v>
      </c>
      <c r="G487" s="222">
        <f t="shared" si="294"/>
        <v>0</v>
      </c>
      <c r="H487" s="222">
        <f t="shared" si="295"/>
        <v>0</v>
      </c>
      <c r="I487" s="222">
        <f t="shared" si="296"/>
        <v>0</v>
      </c>
      <c r="J487" s="222">
        <f t="shared" si="297"/>
        <v>0</v>
      </c>
      <c r="K487" s="222">
        <f t="shared" si="298"/>
        <v>0</v>
      </c>
      <c r="L487" s="257">
        <f t="shared" si="328"/>
        <v>0</v>
      </c>
      <c r="M487" s="212">
        <f t="shared" si="299"/>
        <v>0</v>
      </c>
      <c r="N487" s="213">
        <f t="shared" si="300"/>
        <v>0</v>
      </c>
      <c r="O487" s="213">
        <f t="shared" si="301"/>
        <v>0</v>
      </c>
      <c r="P487" s="213">
        <f t="shared" si="302"/>
        <v>0</v>
      </c>
      <c r="Q487" s="213">
        <f t="shared" si="303"/>
        <v>0</v>
      </c>
      <c r="R487" s="213">
        <f t="shared" si="304"/>
        <v>0</v>
      </c>
      <c r="S487" s="213">
        <f t="shared" si="305"/>
        <v>0</v>
      </c>
      <c r="T487" s="260">
        <f t="shared" si="329"/>
        <v>0</v>
      </c>
      <c r="U487" s="191">
        <f t="shared" si="306"/>
        <v>0</v>
      </c>
      <c r="V487" s="191">
        <f t="shared" si="307"/>
        <v>0</v>
      </c>
      <c r="W487" s="191">
        <f t="shared" si="308"/>
        <v>0</v>
      </c>
      <c r="X487" s="191">
        <f t="shared" si="309"/>
        <v>0</v>
      </c>
      <c r="Y487" s="191">
        <f t="shared" si="310"/>
        <v>0</v>
      </c>
      <c r="Z487" s="192">
        <f t="shared" si="311"/>
        <v>0</v>
      </c>
      <c r="AA487" s="191">
        <f t="shared" si="312"/>
        <v>0</v>
      </c>
      <c r="AB487" s="280">
        <f t="shared" si="330"/>
        <v>0</v>
      </c>
      <c r="AC487" s="240">
        <f t="shared" si="313"/>
        <v>0</v>
      </c>
      <c r="AD487" s="240">
        <f t="shared" si="314"/>
        <v>0</v>
      </c>
      <c r="AE487" s="240">
        <f t="shared" si="315"/>
        <v>0</v>
      </c>
      <c r="AF487" s="240">
        <f t="shared" si="316"/>
        <v>0</v>
      </c>
      <c r="AG487" s="240">
        <f t="shared" si="317"/>
        <v>0</v>
      </c>
      <c r="AH487" s="240">
        <f t="shared" si="318"/>
        <v>0</v>
      </c>
      <c r="AI487" s="232">
        <f t="shared" si="319"/>
        <v>0</v>
      </c>
      <c r="AJ487" s="283">
        <f t="shared" si="331"/>
        <v>0</v>
      </c>
      <c r="AK487" s="269">
        <f t="shared" si="320"/>
        <v>0</v>
      </c>
      <c r="AL487" s="269">
        <f t="shared" si="321"/>
        <v>0</v>
      </c>
      <c r="AM487" s="269">
        <f t="shared" si="322"/>
        <v>0</v>
      </c>
      <c r="AN487" s="269">
        <f t="shared" si="323"/>
        <v>0</v>
      </c>
      <c r="AO487" s="269">
        <f t="shared" si="324"/>
        <v>0</v>
      </c>
      <c r="AP487" s="269">
        <f t="shared" si="325"/>
        <v>0</v>
      </c>
      <c r="AQ487" s="269">
        <f t="shared" si="326"/>
        <v>0</v>
      </c>
      <c r="AR487" s="285">
        <f t="shared" si="332"/>
        <v>0</v>
      </c>
      <c r="AS487" s="273">
        <f t="shared" si="327"/>
        <v>0</v>
      </c>
    </row>
    <row r="488" spans="2:45">
      <c r="B488" s="104"/>
      <c r="C488" s="105"/>
      <c r="E488" s="242">
        <f t="shared" si="333"/>
        <v>0</v>
      </c>
      <c r="F488" s="222">
        <f t="shared" si="293"/>
        <v>0</v>
      </c>
      <c r="G488" s="222">
        <f t="shared" si="294"/>
        <v>0</v>
      </c>
      <c r="H488" s="222">
        <f t="shared" si="295"/>
        <v>0</v>
      </c>
      <c r="I488" s="222">
        <f t="shared" si="296"/>
        <v>0</v>
      </c>
      <c r="J488" s="222">
        <f t="shared" si="297"/>
        <v>0</v>
      </c>
      <c r="K488" s="222">
        <f t="shared" si="298"/>
        <v>0</v>
      </c>
      <c r="L488" s="257">
        <f t="shared" si="328"/>
        <v>0</v>
      </c>
      <c r="M488" s="212">
        <f t="shared" si="299"/>
        <v>0</v>
      </c>
      <c r="N488" s="213">
        <f t="shared" si="300"/>
        <v>0</v>
      </c>
      <c r="O488" s="213">
        <f t="shared" si="301"/>
        <v>0</v>
      </c>
      <c r="P488" s="213">
        <f t="shared" si="302"/>
        <v>0</v>
      </c>
      <c r="Q488" s="213">
        <f t="shared" si="303"/>
        <v>0</v>
      </c>
      <c r="R488" s="213">
        <f t="shared" si="304"/>
        <v>0</v>
      </c>
      <c r="S488" s="213">
        <f t="shared" si="305"/>
        <v>0</v>
      </c>
      <c r="T488" s="260">
        <f t="shared" si="329"/>
        <v>0</v>
      </c>
      <c r="U488" s="191">
        <f t="shared" si="306"/>
        <v>0</v>
      </c>
      <c r="V488" s="191">
        <f t="shared" si="307"/>
        <v>0</v>
      </c>
      <c r="W488" s="191">
        <f t="shared" si="308"/>
        <v>0</v>
      </c>
      <c r="X488" s="191">
        <f t="shared" si="309"/>
        <v>0</v>
      </c>
      <c r="Y488" s="191">
        <f t="shared" si="310"/>
        <v>0</v>
      </c>
      <c r="Z488" s="192">
        <f t="shared" si="311"/>
        <v>0</v>
      </c>
      <c r="AA488" s="191">
        <f t="shared" si="312"/>
        <v>0</v>
      </c>
      <c r="AB488" s="280">
        <f t="shared" si="330"/>
        <v>0</v>
      </c>
      <c r="AC488" s="240">
        <f t="shared" si="313"/>
        <v>0</v>
      </c>
      <c r="AD488" s="240">
        <f t="shared" si="314"/>
        <v>0</v>
      </c>
      <c r="AE488" s="240">
        <f t="shared" si="315"/>
        <v>0</v>
      </c>
      <c r="AF488" s="240">
        <f t="shared" si="316"/>
        <v>0</v>
      </c>
      <c r="AG488" s="240">
        <f t="shared" si="317"/>
        <v>0</v>
      </c>
      <c r="AH488" s="240">
        <f t="shared" si="318"/>
        <v>0</v>
      </c>
      <c r="AI488" s="232">
        <f t="shared" si="319"/>
        <v>0</v>
      </c>
      <c r="AJ488" s="283">
        <f t="shared" si="331"/>
        <v>0</v>
      </c>
      <c r="AK488" s="269">
        <f t="shared" si="320"/>
        <v>0</v>
      </c>
      <c r="AL488" s="269">
        <f t="shared" si="321"/>
        <v>0</v>
      </c>
      <c r="AM488" s="269">
        <f t="shared" si="322"/>
        <v>0</v>
      </c>
      <c r="AN488" s="269">
        <f t="shared" si="323"/>
        <v>0</v>
      </c>
      <c r="AO488" s="269">
        <f t="shared" si="324"/>
        <v>0</v>
      </c>
      <c r="AP488" s="269">
        <f t="shared" si="325"/>
        <v>0</v>
      </c>
      <c r="AQ488" s="269">
        <f t="shared" si="326"/>
        <v>0</v>
      </c>
      <c r="AR488" s="285">
        <f t="shared" si="332"/>
        <v>0</v>
      </c>
      <c r="AS488" s="273">
        <f t="shared" si="327"/>
        <v>0</v>
      </c>
    </row>
    <row r="489" spans="2:45">
      <c r="B489" s="104"/>
      <c r="C489" s="105"/>
      <c r="E489" s="242">
        <f t="shared" si="333"/>
        <v>0</v>
      </c>
      <c r="F489" s="222">
        <f t="shared" si="293"/>
        <v>0</v>
      </c>
      <c r="G489" s="222">
        <f t="shared" si="294"/>
        <v>0</v>
      </c>
      <c r="H489" s="222">
        <f t="shared" si="295"/>
        <v>0</v>
      </c>
      <c r="I489" s="222">
        <f t="shared" si="296"/>
        <v>0</v>
      </c>
      <c r="J489" s="222">
        <f t="shared" si="297"/>
        <v>0</v>
      </c>
      <c r="K489" s="222">
        <f t="shared" si="298"/>
        <v>0</v>
      </c>
      <c r="L489" s="257">
        <f t="shared" si="328"/>
        <v>0</v>
      </c>
      <c r="M489" s="212">
        <f t="shared" si="299"/>
        <v>0</v>
      </c>
      <c r="N489" s="213">
        <f t="shared" si="300"/>
        <v>0</v>
      </c>
      <c r="O489" s="213">
        <f t="shared" si="301"/>
        <v>0</v>
      </c>
      <c r="P489" s="213">
        <f t="shared" si="302"/>
        <v>0</v>
      </c>
      <c r="Q489" s="213">
        <f t="shared" si="303"/>
        <v>0</v>
      </c>
      <c r="R489" s="213">
        <f t="shared" si="304"/>
        <v>0</v>
      </c>
      <c r="S489" s="213">
        <f t="shared" si="305"/>
        <v>0</v>
      </c>
      <c r="T489" s="260">
        <f t="shared" si="329"/>
        <v>0</v>
      </c>
      <c r="U489" s="191">
        <f t="shared" si="306"/>
        <v>0</v>
      </c>
      <c r="V489" s="191">
        <f t="shared" si="307"/>
        <v>0</v>
      </c>
      <c r="W489" s="191">
        <f t="shared" si="308"/>
        <v>0</v>
      </c>
      <c r="X489" s="191">
        <f t="shared" si="309"/>
        <v>0</v>
      </c>
      <c r="Y489" s="191">
        <f t="shared" si="310"/>
        <v>0</v>
      </c>
      <c r="Z489" s="192">
        <f t="shared" si="311"/>
        <v>0</v>
      </c>
      <c r="AA489" s="191">
        <f t="shared" si="312"/>
        <v>0</v>
      </c>
      <c r="AB489" s="280">
        <f t="shared" si="330"/>
        <v>0</v>
      </c>
      <c r="AC489" s="240">
        <f t="shared" si="313"/>
        <v>0</v>
      </c>
      <c r="AD489" s="240">
        <f t="shared" si="314"/>
        <v>0</v>
      </c>
      <c r="AE489" s="240">
        <f t="shared" si="315"/>
        <v>0</v>
      </c>
      <c r="AF489" s="240">
        <f t="shared" si="316"/>
        <v>0</v>
      </c>
      <c r="AG489" s="240">
        <f t="shared" si="317"/>
        <v>0</v>
      </c>
      <c r="AH489" s="240">
        <f t="shared" si="318"/>
        <v>0</v>
      </c>
      <c r="AI489" s="232">
        <f t="shared" si="319"/>
        <v>0</v>
      </c>
      <c r="AJ489" s="283">
        <f t="shared" si="331"/>
        <v>0</v>
      </c>
      <c r="AK489" s="269">
        <f t="shared" si="320"/>
        <v>0</v>
      </c>
      <c r="AL489" s="269">
        <f t="shared" si="321"/>
        <v>0</v>
      </c>
      <c r="AM489" s="269">
        <f t="shared" si="322"/>
        <v>0</v>
      </c>
      <c r="AN489" s="269">
        <f t="shared" si="323"/>
        <v>0</v>
      </c>
      <c r="AO489" s="269">
        <f t="shared" si="324"/>
        <v>0</v>
      </c>
      <c r="AP489" s="269">
        <f t="shared" si="325"/>
        <v>0</v>
      </c>
      <c r="AQ489" s="269">
        <f t="shared" si="326"/>
        <v>0</v>
      </c>
      <c r="AR489" s="285">
        <f t="shared" si="332"/>
        <v>0</v>
      </c>
      <c r="AS489" s="273">
        <f t="shared" si="327"/>
        <v>0</v>
      </c>
    </row>
    <row r="490" spans="2:45">
      <c r="B490" s="104"/>
      <c r="C490" s="105"/>
      <c r="E490" s="242">
        <f t="shared" si="333"/>
        <v>0</v>
      </c>
      <c r="F490" s="222">
        <f t="shared" si="293"/>
        <v>0</v>
      </c>
      <c r="G490" s="222">
        <f t="shared" si="294"/>
        <v>0</v>
      </c>
      <c r="H490" s="222">
        <f t="shared" si="295"/>
        <v>0</v>
      </c>
      <c r="I490" s="222">
        <f t="shared" si="296"/>
        <v>0</v>
      </c>
      <c r="J490" s="222">
        <f t="shared" si="297"/>
        <v>0</v>
      </c>
      <c r="K490" s="222">
        <f t="shared" si="298"/>
        <v>0</v>
      </c>
      <c r="L490" s="257">
        <f t="shared" si="328"/>
        <v>0</v>
      </c>
      <c r="M490" s="212">
        <f t="shared" si="299"/>
        <v>0</v>
      </c>
      <c r="N490" s="213">
        <f t="shared" si="300"/>
        <v>0</v>
      </c>
      <c r="O490" s="213">
        <f t="shared" si="301"/>
        <v>0</v>
      </c>
      <c r="P490" s="213">
        <f t="shared" si="302"/>
        <v>0</v>
      </c>
      <c r="Q490" s="213">
        <f t="shared" si="303"/>
        <v>0</v>
      </c>
      <c r="R490" s="213">
        <f t="shared" si="304"/>
        <v>0</v>
      </c>
      <c r="S490" s="213">
        <f t="shared" si="305"/>
        <v>0</v>
      </c>
      <c r="T490" s="260">
        <f t="shared" si="329"/>
        <v>0</v>
      </c>
      <c r="U490" s="191">
        <f t="shared" si="306"/>
        <v>0</v>
      </c>
      <c r="V490" s="191">
        <f t="shared" si="307"/>
        <v>0</v>
      </c>
      <c r="W490" s="191">
        <f t="shared" si="308"/>
        <v>0</v>
      </c>
      <c r="X490" s="191">
        <f t="shared" si="309"/>
        <v>0</v>
      </c>
      <c r="Y490" s="191">
        <f t="shared" si="310"/>
        <v>0</v>
      </c>
      <c r="Z490" s="192">
        <f t="shared" si="311"/>
        <v>0</v>
      </c>
      <c r="AA490" s="191">
        <f t="shared" si="312"/>
        <v>0</v>
      </c>
      <c r="AB490" s="280">
        <f t="shared" si="330"/>
        <v>0</v>
      </c>
      <c r="AC490" s="240">
        <f t="shared" si="313"/>
        <v>0</v>
      </c>
      <c r="AD490" s="240">
        <f t="shared" si="314"/>
        <v>0</v>
      </c>
      <c r="AE490" s="240">
        <f t="shared" si="315"/>
        <v>0</v>
      </c>
      <c r="AF490" s="240">
        <f t="shared" si="316"/>
        <v>0</v>
      </c>
      <c r="AG490" s="240">
        <f t="shared" si="317"/>
        <v>0</v>
      </c>
      <c r="AH490" s="240">
        <f t="shared" si="318"/>
        <v>0</v>
      </c>
      <c r="AI490" s="232">
        <f t="shared" si="319"/>
        <v>0</v>
      </c>
      <c r="AJ490" s="283">
        <f t="shared" si="331"/>
        <v>0</v>
      </c>
      <c r="AK490" s="269">
        <f t="shared" si="320"/>
        <v>0</v>
      </c>
      <c r="AL490" s="269">
        <f t="shared" si="321"/>
        <v>0</v>
      </c>
      <c r="AM490" s="269">
        <f t="shared" si="322"/>
        <v>0</v>
      </c>
      <c r="AN490" s="269">
        <f t="shared" si="323"/>
        <v>0</v>
      </c>
      <c r="AO490" s="269">
        <f t="shared" si="324"/>
        <v>0</v>
      </c>
      <c r="AP490" s="269">
        <f t="shared" si="325"/>
        <v>0</v>
      </c>
      <c r="AQ490" s="269">
        <f t="shared" si="326"/>
        <v>0</v>
      </c>
      <c r="AR490" s="285">
        <f t="shared" si="332"/>
        <v>0</v>
      </c>
      <c r="AS490" s="273">
        <f t="shared" si="327"/>
        <v>0</v>
      </c>
    </row>
    <row r="491" spans="2:45">
      <c r="B491" s="104"/>
      <c r="C491" s="105"/>
      <c r="E491" s="242">
        <f t="shared" si="333"/>
        <v>0</v>
      </c>
      <c r="F491" s="222">
        <f t="shared" si="293"/>
        <v>0</v>
      </c>
      <c r="G491" s="222">
        <f t="shared" si="294"/>
        <v>0</v>
      </c>
      <c r="H491" s="222">
        <f t="shared" si="295"/>
        <v>0</v>
      </c>
      <c r="I491" s="222">
        <f t="shared" si="296"/>
        <v>0</v>
      </c>
      <c r="J491" s="222">
        <f t="shared" si="297"/>
        <v>0</v>
      </c>
      <c r="K491" s="222">
        <f t="shared" si="298"/>
        <v>0</v>
      </c>
      <c r="L491" s="257">
        <f t="shared" si="328"/>
        <v>0</v>
      </c>
      <c r="M491" s="212">
        <f t="shared" si="299"/>
        <v>0</v>
      </c>
      <c r="N491" s="213">
        <f t="shared" si="300"/>
        <v>0</v>
      </c>
      <c r="O491" s="213">
        <f t="shared" si="301"/>
        <v>0</v>
      </c>
      <c r="P491" s="213">
        <f t="shared" si="302"/>
        <v>0</v>
      </c>
      <c r="Q491" s="213">
        <f t="shared" si="303"/>
        <v>0</v>
      </c>
      <c r="R491" s="213">
        <f t="shared" si="304"/>
        <v>0</v>
      </c>
      <c r="S491" s="213">
        <f t="shared" si="305"/>
        <v>0</v>
      </c>
      <c r="T491" s="260">
        <f t="shared" si="329"/>
        <v>0</v>
      </c>
      <c r="U491" s="191">
        <f t="shared" si="306"/>
        <v>0</v>
      </c>
      <c r="V491" s="191">
        <f t="shared" si="307"/>
        <v>0</v>
      </c>
      <c r="W491" s="191">
        <f t="shared" si="308"/>
        <v>0</v>
      </c>
      <c r="X491" s="191">
        <f t="shared" si="309"/>
        <v>0</v>
      </c>
      <c r="Y491" s="191">
        <f t="shared" si="310"/>
        <v>0</v>
      </c>
      <c r="Z491" s="192">
        <f t="shared" si="311"/>
        <v>0</v>
      </c>
      <c r="AA491" s="191">
        <f t="shared" si="312"/>
        <v>0</v>
      </c>
      <c r="AB491" s="280">
        <f t="shared" si="330"/>
        <v>0</v>
      </c>
      <c r="AC491" s="240">
        <f t="shared" si="313"/>
        <v>0</v>
      </c>
      <c r="AD491" s="240">
        <f t="shared" si="314"/>
        <v>0</v>
      </c>
      <c r="AE491" s="240">
        <f t="shared" si="315"/>
        <v>0</v>
      </c>
      <c r="AF491" s="240">
        <f t="shared" si="316"/>
        <v>0</v>
      </c>
      <c r="AG491" s="240">
        <f t="shared" si="317"/>
        <v>0</v>
      </c>
      <c r="AH491" s="240">
        <f t="shared" si="318"/>
        <v>0</v>
      </c>
      <c r="AI491" s="232">
        <f t="shared" si="319"/>
        <v>0</v>
      </c>
      <c r="AJ491" s="283">
        <f t="shared" si="331"/>
        <v>0</v>
      </c>
      <c r="AK491" s="269">
        <f t="shared" si="320"/>
        <v>0</v>
      </c>
      <c r="AL491" s="269">
        <f t="shared" si="321"/>
        <v>0</v>
      </c>
      <c r="AM491" s="269">
        <f t="shared" si="322"/>
        <v>0</v>
      </c>
      <c r="AN491" s="269">
        <f t="shared" si="323"/>
        <v>0</v>
      </c>
      <c r="AO491" s="269">
        <f t="shared" si="324"/>
        <v>0</v>
      </c>
      <c r="AP491" s="269">
        <f t="shared" si="325"/>
        <v>0</v>
      </c>
      <c r="AQ491" s="269">
        <f t="shared" si="326"/>
        <v>0</v>
      </c>
      <c r="AR491" s="285">
        <f t="shared" si="332"/>
        <v>0</v>
      </c>
      <c r="AS491" s="273">
        <f t="shared" si="327"/>
        <v>0</v>
      </c>
    </row>
    <row r="492" spans="2:45">
      <c r="B492" s="104"/>
      <c r="C492" s="105"/>
      <c r="E492" s="242">
        <f t="shared" si="333"/>
        <v>0</v>
      </c>
      <c r="F492" s="222">
        <f t="shared" si="293"/>
        <v>0</v>
      </c>
      <c r="G492" s="222">
        <f t="shared" si="294"/>
        <v>0</v>
      </c>
      <c r="H492" s="222">
        <f t="shared" si="295"/>
        <v>0</v>
      </c>
      <c r="I492" s="222">
        <f t="shared" si="296"/>
        <v>0</v>
      </c>
      <c r="J492" s="222">
        <f t="shared" si="297"/>
        <v>0</v>
      </c>
      <c r="K492" s="222">
        <f t="shared" si="298"/>
        <v>0</v>
      </c>
      <c r="L492" s="257">
        <f t="shared" si="328"/>
        <v>0</v>
      </c>
      <c r="M492" s="212">
        <f t="shared" si="299"/>
        <v>0</v>
      </c>
      <c r="N492" s="213">
        <f t="shared" si="300"/>
        <v>0</v>
      </c>
      <c r="O492" s="213">
        <f t="shared" si="301"/>
        <v>0</v>
      </c>
      <c r="P492" s="213">
        <f t="shared" si="302"/>
        <v>0</v>
      </c>
      <c r="Q492" s="213">
        <f t="shared" si="303"/>
        <v>0</v>
      </c>
      <c r="R492" s="213">
        <f t="shared" si="304"/>
        <v>0</v>
      </c>
      <c r="S492" s="213">
        <f t="shared" si="305"/>
        <v>0</v>
      </c>
      <c r="T492" s="260">
        <f t="shared" si="329"/>
        <v>0</v>
      </c>
      <c r="U492" s="191">
        <f t="shared" si="306"/>
        <v>0</v>
      </c>
      <c r="V492" s="191">
        <f t="shared" si="307"/>
        <v>0</v>
      </c>
      <c r="W492" s="191">
        <f t="shared" si="308"/>
        <v>0</v>
      </c>
      <c r="X492" s="191">
        <f t="shared" si="309"/>
        <v>0</v>
      </c>
      <c r="Y492" s="191">
        <f t="shared" si="310"/>
        <v>0</v>
      </c>
      <c r="Z492" s="192">
        <f t="shared" si="311"/>
        <v>0</v>
      </c>
      <c r="AA492" s="191">
        <f t="shared" si="312"/>
        <v>0</v>
      </c>
      <c r="AB492" s="280">
        <f t="shared" si="330"/>
        <v>0</v>
      </c>
      <c r="AC492" s="240">
        <f t="shared" si="313"/>
        <v>0</v>
      </c>
      <c r="AD492" s="240">
        <f t="shared" si="314"/>
        <v>0</v>
      </c>
      <c r="AE492" s="240">
        <f t="shared" si="315"/>
        <v>0</v>
      </c>
      <c r="AF492" s="240">
        <f t="shared" si="316"/>
        <v>0</v>
      </c>
      <c r="AG492" s="240">
        <f t="shared" si="317"/>
        <v>0</v>
      </c>
      <c r="AH492" s="240">
        <f t="shared" si="318"/>
        <v>0</v>
      </c>
      <c r="AI492" s="232">
        <f t="shared" si="319"/>
        <v>0</v>
      </c>
      <c r="AJ492" s="283">
        <f t="shared" si="331"/>
        <v>0</v>
      </c>
      <c r="AK492" s="269">
        <f t="shared" si="320"/>
        <v>0</v>
      </c>
      <c r="AL492" s="269">
        <f t="shared" si="321"/>
        <v>0</v>
      </c>
      <c r="AM492" s="269">
        <f t="shared" si="322"/>
        <v>0</v>
      </c>
      <c r="AN492" s="269">
        <f t="shared" si="323"/>
        <v>0</v>
      </c>
      <c r="AO492" s="269">
        <f t="shared" si="324"/>
        <v>0</v>
      </c>
      <c r="AP492" s="269">
        <f t="shared" si="325"/>
        <v>0</v>
      </c>
      <c r="AQ492" s="269">
        <f t="shared" si="326"/>
        <v>0</v>
      </c>
      <c r="AR492" s="285">
        <f t="shared" si="332"/>
        <v>0</v>
      </c>
      <c r="AS492" s="273">
        <f t="shared" si="327"/>
        <v>0</v>
      </c>
    </row>
    <row r="493" spans="2:45">
      <c r="B493" s="104"/>
      <c r="C493" s="105"/>
      <c r="E493" s="242">
        <f t="shared" si="333"/>
        <v>0</v>
      </c>
      <c r="F493" s="222">
        <f t="shared" si="293"/>
        <v>0</v>
      </c>
      <c r="G493" s="222">
        <f t="shared" si="294"/>
        <v>0</v>
      </c>
      <c r="H493" s="222">
        <f t="shared" si="295"/>
        <v>0</v>
      </c>
      <c r="I493" s="222">
        <f t="shared" si="296"/>
        <v>0</v>
      </c>
      <c r="J493" s="222">
        <f t="shared" si="297"/>
        <v>0</v>
      </c>
      <c r="K493" s="222">
        <f t="shared" si="298"/>
        <v>0</v>
      </c>
      <c r="L493" s="257">
        <f t="shared" si="328"/>
        <v>0</v>
      </c>
      <c r="M493" s="212">
        <f t="shared" si="299"/>
        <v>0</v>
      </c>
      <c r="N493" s="213">
        <f t="shared" si="300"/>
        <v>0</v>
      </c>
      <c r="O493" s="213">
        <f t="shared" si="301"/>
        <v>0</v>
      </c>
      <c r="P493" s="213">
        <f t="shared" si="302"/>
        <v>0</v>
      </c>
      <c r="Q493" s="213">
        <f t="shared" si="303"/>
        <v>0</v>
      </c>
      <c r="R493" s="213">
        <f t="shared" si="304"/>
        <v>0</v>
      </c>
      <c r="S493" s="213">
        <f t="shared" si="305"/>
        <v>0</v>
      </c>
      <c r="T493" s="260">
        <f t="shared" si="329"/>
        <v>0</v>
      </c>
      <c r="U493" s="191">
        <f t="shared" si="306"/>
        <v>0</v>
      </c>
      <c r="V493" s="191">
        <f t="shared" si="307"/>
        <v>0</v>
      </c>
      <c r="W493" s="191">
        <f t="shared" si="308"/>
        <v>0</v>
      </c>
      <c r="X493" s="191">
        <f t="shared" si="309"/>
        <v>0</v>
      </c>
      <c r="Y493" s="191">
        <f t="shared" si="310"/>
        <v>0</v>
      </c>
      <c r="Z493" s="192">
        <f t="shared" si="311"/>
        <v>0</v>
      </c>
      <c r="AA493" s="191">
        <f t="shared" si="312"/>
        <v>0</v>
      </c>
      <c r="AB493" s="280">
        <f t="shared" si="330"/>
        <v>0</v>
      </c>
      <c r="AC493" s="240">
        <f t="shared" si="313"/>
        <v>0</v>
      </c>
      <c r="AD493" s="240">
        <f t="shared" si="314"/>
        <v>0</v>
      </c>
      <c r="AE493" s="240">
        <f t="shared" si="315"/>
        <v>0</v>
      </c>
      <c r="AF493" s="240">
        <f t="shared" si="316"/>
        <v>0</v>
      </c>
      <c r="AG493" s="240">
        <f t="shared" si="317"/>
        <v>0</v>
      </c>
      <c r="AH493" s="240">
        <f t="shared" si="318"/>
        <v>0</v>
      </c>
      <c r="AI493" s="232">
        <f t="shared" si="319"/>
        <v>0</v>
      </c>
      <c r="AJ493" s="283">
        <f t="shared" si="331"/>
        <v>0</v>
      </c>
      <c r="AK493" s="269">
        <f t="shared" si="320"/>
        <v>0</v>
      </c>
      <c r="AL493" s="269">
        <f t="shared" si="321"/>
        <v>0</v>
      </c>
      <c r="AM493" s="269">
        <f t="shared" si="322"/>
        <v>0</v>
      </c>
      <c r="AN493" s="269">
        <f t="shared" si="323"/>
        <v>0</v>
      </c>
      <c r="AO493" s="269">
        <f t="shared" si="324"/>
        <v>0</v>
      </c>
      <c r="AP493" s="269">
        <f t="shared" si="325"/>
        <v>0</v>
      </c>
      <c r="AQ493" s="269">
        <f t="shared" si="326"/>
        <v>0</v>
      </c>
      <c r="AR493" s="285">
        <f t="shared" si="332"/>
        <v>0</v>
      </c>
      <c r="AS493" s="273">
        <f t="shared" si="327"/>
        <v>0</v>
      </c>
    </row>
    <row r="494" spans="2:45">
      <c r="B494" s="104"/>
      <c r="C494" s="105"/>
      <c r="E494" s="242">
        <f t="shared" si="333"/>
        <v>0</v>
      </c>
      <c r="F494" s="222">
        <f t="shared" si="293"/>
        <v>0</v>
      </c>
      <c r="G494" s="222">
        <f t="shared" si="294"/>
        <v>0</v>
      </c>
      <c r="H494" s="222">
        <f t="shared" si="295"/>
        <v>0</v>
      </c>
      <c r="I494" s="222">
        <f t="shared" si="296"/>
        <v>0</v>
      </c>
      <c r="J494" s="222">
        <f t="shared" si="297"/>
        <v>0</v>
      </c>
      <c r="K494" s="222">
        <f t="shared" si="298"/>
        <v>0</v>
      </c>
      <c r="L494" s="257">
        <f t="shared" si="328"/>
        <v>0</v>
      </c>
      <c r="M494" s="212">
        <f t="shared" si="299"/>
        <v>0</v>
      </c>
      <c r="N494" s="213">
        <f t="shared" si="300"/>
        <v>0</v>
      </c>
      <c r="O494" s="213">
        <f t="shared" si="301"/>
        <v>0</v>
      </c>
      <c r="P494" s="213">
        <f t="shared" si="302"/>
        <v>0</v>
      </c>
      <c r="Q494" s="213">
        <f t="shared" si="303"/>
        <v>0</v>
      </c>
      <c r="R494" s="213">
        <f t="shared" si="304"/>
        <v>0</v>
      </c>
      <c r="S494" s="213">
        <f t="shared" si="305"/>
        <v>0</v>
      </c>
      <c r="T494" s="260">
        <f t="shared" si="329"/>
        <v>0</v>
      </c>
      <c r="U494" s="191">
        <f t="shared" si="306"/>
        <v>0</v>
      </c>
      <c r="V494" s="191">
        <f t="shared" si="307"/>
        <v>0</v>
      </c>
      <c r="W494" s="191">
        <f t="shared" si="308"/>
        <v>0</v>
      </c>
      <c r="X494" s="191">
        <f t="shared" si="309"/>
        <v>0</v>
      </c>
      <c r="Y494" s="191">
        <f t="shared" si="310"/>
        <v>0</v>
      </c>
      <c r="Z494" s="192">
        <f t="shared" si="311"/>
        <v>0</v>
      </c>
      <c r="AA494" s="191">
        <f t="shared" si="312"/>
        <v>0</v>
      </c>
      <c r="AB494" s="280">
        <f t="shared" si="330"/>
        <v>0</v>
      </c>
      <c r="AC494" s="240">
        <f t="shared" si="313"/>
        <v>0</v>
      </c>
      <c r="AD494" s="240">
        <f t="shared" si="314"/>
        <v>0</v>
      </c>
      <c r="AE494" s="240">
        <f t="shared" si="315"/>
        <v>0</v>
      </c>
      <c r="AF494" s="240">
        <f t="shared" si="316"/>
        <v>0</v>
      </c>
      <c r="AG494" s="240">
        <f t="shared" si="317"/>
        <v>0</v>
      </c>
      <c r="AH494" s="240">
        <f t="shared" si="318"/>
        <v>0</v>
      </c>
      <c r="AI494" s="232">
        <f t="shared" si="319"/>
        <v>0</v>
      </c>
      <c r="AJ494" s="283">
        <f t="shared" si="331"/>
        <v>0</v>
      </c>
      <c r="AK494" s="269">
        <f t="shared" si="320"/>
        <v>0</v>
      </c>
      <c r="AL494" s="269">
        <f t="shared" si="321"/>
        <v>0</v>
      </c>
      <c r="AM494" s="269">
        <f t="shared" si="322"/>
        <v>0</v>
      </c>
      <c r="AN494" s="269">
        <f t="shared" si="323"/>
        <v>0</v>
      </c>
      <c r="AO494" s="269">
        <f t="shared" si="324"/>
        <v>0</v>
      </c>
      <c r="AP494" s="269">
        <f t="shared" si="325"/>
        <v>0</v>
      </c>
      <c r="AQ494" s="269">
        <f t="shared" si="326"/>
        <v>0</v>
      </c>
      <c r="AR494" s="285">
        <f t="shared" si="332"/>
        <v>0</v>
      </c>
      <c r="AS494" s="273">
        <f t="shared" si="327"/>
        <v>0</v>
      </c>
    </row>
    <row r="495" spans="2:45">
      <c r="B495" s="104"/>
      <c r="C495" s="105"/>
      <c r="E495" s="242">
        <f t="shared" si="333"/>
        <v>0</v>
      </c>
      <c r="F495" s="222">
        <f t="shared" si="293"/>
        <v>0</v>
      </c>
      <c r="G495" s="222">
        <f t="shared" si="294"/>
        <v>0</v>
      </c>
      <c r="H495" s="222">
        <f t="shared" si="295"/>
        <v>0</v>
      </c>
      <c r="I495" s="222">
        <f t="shared" si="296"/>
        <v>0</v>
      </c>
      <c r="J495" s="222">
        <f t="shared" si="297"/>
        <v>0</v>
      </c>
      <c r="K495" s="222">
        <f t="shared" si="298"/>
        <v>0</v>
      </c>
      <c r="L495" s="257">
        <f t="shared" si="328"/>
        <v>0</v>
      </c>
      <c r="M495" s="212">
        <f t="shared" si="299"/>
        <v>0</v>
      </c>
      <c r="N495" s="213">
        <f t="shared" si="300"/>
        <v>0</v>
      </c>
      <c r="O495" s="213">
        <f t="shared" si="301"/>
        <v>0</v>
      </c>
      <c r="P495" s="213">
        <f t="shared" si="302"/>
        <v>0</v>
      </c>
      <c r="Q495" s="213">
        <f t="shared" si="303"/>
        <v>0</v>
      </c>
      <c r="R495" s="213">
        <f t="shared" si="304"/>
        <v>0</v>
      </c>
      <c r="S495" s="213">
        <f t="shared" si="305"/>
        <v>0</v>
      </c>
      <c r="T495" s="260">
        <f t="shared" si="329"/>
        <v>0</v>
      </c>
      <c r="U495" s="191">
        <f t="shared" si="306"/>
        <v>0</v>
      </c>
      <c r="V495" s="191">
        <f t="shared" si="307"/>
        <v>0</v>
      </c>
      <c r="W495" s="191">
        <f t="shared" si="308"/>
        <v>0</v>
      </c>
      <c r="X495" s="191">
        <f t="shared" si="309"/>
        <v>0</v>
      </c>
      <c r="Y495" s="191">
        <f t="shared" si="310"/>
        <v>0</v>
      </c>
      <c r="Z495" s="192">
        <f t="shared" si="311"/>
        <v>0</v>
      </c>
      <c r="AA495" s="191">
        <f t="shared" si="312"/>
        <v>0</v>
      </c>
      <c r="AB495" s="280">
        <f t="shared" si="330"/>
        <v>0</v>
      </c>
      <c r="AC495" s="240">
        <f t="shared" si="313"/>
        <v>0</v>
      </c>
      <c r="AD495" s="240">
        <f t="shared" si="314"/>
        <v>0</v>
      </c>
      <c r="AE495" s="240">
        <f t="shared" si="315"/>
        <v>0</v>
      </c>
      <c r="AF495" s="240">
        <f t="shared" si="316"/>
        <v>0</v>
      </c>
      <c r="AG495" s="240">
        <f t="shared" si="317"/>
        <v>0</v>
      </c>
      <c r="AH495" s="240">
        <f t="shared" si="318"/>
        <v>0</v>
      </c>
      <c r="AI495" s="232">
        <f t="shared" si="319"/>
        <v>0</v>
      </c>
      <c r="AJ495" s="283">
        <f t="shared" si="331"/>
        <v>0</v>
      </c>
      <c r="AK495" s="269">
        <f t="shared" si="320"/>
        <v>0</v>
      </c>
      <c r="AL495" s="269">
        <f t="shared" si="321"/>
        <v>0</v>
      </c>
      <c r="AM495" s="269">
        <f t="shared" si="322"/>
        <v>0</v>
      </c>
      <c r="AN495" s="269">
        <f t="shared" si="323"/>
        <v>0</v>
      </c>
      <c r="AO495" s="269">
        <f t="shared" si="324"/>
        <v>0</v>
      </c>
      <c r="AP495" s="269">
        <f t="shared" si="325"/>
        <v>0</v>
      </c>
      <c r="AQ495" s="269">
        <f t="shared" si="326"/>
        <v>0</v>
      </c>
      <c r="AR495" s="285">
        <f t="shared" si="332"/>
        <v>0</v>
      </c>
      <c r="AS495" s="273">
        <f t="shared" si="327"/>
        <v>0</v>
      </c>
    </row>
    <row r="496" spans="2:45">
      <c r="B496" s="104"/>
      <c r="C496" s="105"/>
      <c r="E496" s="242">
        <f t="shared" si="333"/>
        <v>0</v>
      </c>
      <c r="F496" s="222">
        <f t="shared" si="293"/>
        <v>0</v>
      </c>
      <c r="G496" s="222">
        <f t="shared" si="294"/>
        <v>0</v>
      </c>
      <c r="H496" s="222">
        <f t="shared" si="295"/>
        <v>0</v>
      </c>
      <c r="I496" s="222">
        <f t="shared" si="296"/>
        <v>0</v>
      </c>
      <c r="J496" s="222">
        <f t="shared" si="297"/>
        <v>0</v>
      </c>
      <c r="K496" s="222">
        <f t="shared" si="298"/>
        <v>0</v>
      </c>
      <c r="L496" s="257">
        <f t="shared" si="328"/>
        <v>0</v>
      </c>
      <c r="M496" s="212">
        <f t="shared" si="299"/>
        <v>0</v>
      </c>
      <c r="N496" s="213">
        <f t="shared" si="300"/>
        <v>0</v>
      </c>
      <c r="O496" s="213">
        <f t="shared" si="301"/>
        <v>0</v>
      </c>
      <c r="P496" s="213">
        <f t="shared" si="302"/>
        <v>0</v>
      </c>
      <c r="Q496" s="213">
        <f t="shared" si="303"/>
        <v>0</v>
      </c>
      <c r="R496" s="213">
        <f t="shared" si="304"/>
        <v>0</v>
      </c>
      <c r="S496" s="213">
        <f t="shared" si="305"/>
        <v>0</v>
      </c>
      <c r="T496" s="260">
        <f t="shared" si="329"/>
        <v>0</v>
      </c>
      <c r="U496" s="191">
        <f t="shared" si="306"/>
        <v>0</v>
      </c>
      <c r="V496" s="191">
        <f t="shared" si="307"/>
        <v>0</v>
      </c>
      <c r="W496" s="191">
        <f t="shared" si="308"/>
        <v>0</v>
      </c>
      <c r="X496" s="191">
        <f t="shared" si="309"/>
        <v>0</v>
      </c>
      <c r="Y496" s="191">
        <f t="shared" si="310"/>
        <v>0</v>
      </c>
      <c r="Z496" s="192">
        <f t="shared" si="311"/>
        <v>0</v>
      </c>
      <c r="AA496" s="191">
        <f t="shared" si="312"/>
        <v>0</v>
      </c>
      <c r="AB496" s="280">
        <f t="shared" si="330"/>
        <v>0</v>
      </c>
      <c r="AC496" s="240">
        <f t="shared" si="313"/>
        <v>0</v>
      </c>
      <c r="AD496" s="240">
        <f t="shared" si="314"/>
        <v>0</v>
      </c>
      <c r="AE496" s="240">
        <f t="shared" si="315"/>
        <v>0</v>
      </c>
      <c r="AF496" s="240">
        <f t="shared" si="316"/>
        <v>0</v>
      </c>
      <c r="AG496" s="240">
        <f t="shared" si="317"/>
        <v>0</v>
      </c>
      <c r="AH496" s="240">
        <f t="shared" si="318"/>
        <v>0</v>
      </c>
      <c r="AI496" s="232">
        <f t="shared" si="319"/>
        <v>0</v>
      </c>
      <c r="AJ496" s="283">
        <f t="shared" si="331"/>
        <v>0</v>
      </c>
      <c r="AK496" s="269">
        <f t="shared" si="320"/>
        <v>0</v>
      </c>
      <c r="AL496" s="269">
        <f t="shared" si="321"/>
        <v>0</v>
      </c>
      <c r="AM496" s="269">
        <f t="shared" si="322"/>
        <v>0</v>
      </c>
      <c r="AN496" s="269">
        <f t="shared" si="323"/>
        <v>0</v>
      </c>
      <c r="AO496" s="269">
        <f t="shared" si="324"/>
        <v>0</v>
      </c>
      <c r="AP496" s="269">
        <f t="shared" si="325"/>
        <v>0</v>
      </c>
      <c r="AQ496" s="269">
        <f t="shared" si="326"/>
        <v>0</v>
      </c>
      <c r="AR496" s="285">
        <f t="shared" si="332"/>
        <v>0</v>
      </c>
      <c r="AS496" s="273">
        <f t="shared" si="327"/>
        <v>0</v>
      </c>
    </row>
    <row r="497" spans="2:45">
      <c r="B497" s="104"/>
      <c r="C497" s="105"/>
      <c r="E497" s="242">
        <f t="shared" si="333"/>
        <v>0</v>
      </c>
      <c r="F497" s="222">
        <f t="shared" si="293"/>
        <v>0</v>
      </c>
      <c r="G497" s="222">
        <f t="shared" si="294"/>
        <v>0</v>
      </c>
      <c r="H497" s="222">
        <f t="shared" si="295"/>
        <v>0</v>
      </c>
      <c r="I497" s="222">
        <f t="shared" si="296"/>
        <v>0</v>
      </c>
      <c r="J497" s="222">
        <f t="shared" si="297"/>
        <v>0</v>
      </c>
      <c r="K497" s="222">
        <f t="shared" si="298"/>
        <v>0</v>
      </c>
      <c r="L497" s="257">
        <f t="shared" si="328"/>
        <v>0</v>
      </c>
      <c r="M497" s="212">
        <f t="shared" si="299"/>
        <v>0</v>
      </c>
      <c r="N497" s="213">
        <f t="shared" si="300"/>
        <v>0</v>
      </c>
      <c r="O497" s="213">
        <f t="shared" si="301"/>
        <v>0</v>
      </c>
      <c r="P497" s="213">
        <f t="shared" si="302"/>
        <v>0</v>
      </c>
      <c r="Q497" s="213">
        <f t="shared" si="303"/>
        <v>0</v>
      </c>
      <c r="R497" s="213">
        <f t="shared" si="304"/>
        <v>0</v>
      </c>
      <c r="S497" s="213">
        <f t="shared" si="305"/>
        <v>0</v>
      </c>
      <c r="T497" s="260">
        <f t="shared" si="329"/>
        <v>0</v>
      </c>
      <c r="U497" s="191">
        <f t="shared" si="306"/>
        <v>0</v>
      </c>
      <c r="V497" s="191">
        <f t="shared" si="307"/>
        <v>0</v>
      </c>
      <c r="W497" s="191">
        <f t="shared" si="308"/>
        <v>0</v>
      </c>
      <c r="X497" s="191">
        <f t="shared" si="309"/>
        <v>0</v>
      </c>
      <c r="Y497" s="191">
        <f t="shared" si="310"/>
        <v>0</v>
      </c>
      <c r="Z497" s="192">
        <f t="shared" si="311"/>
        <v>0</v>
      </c>
      <c r="AA497" s="191">
        <f t="shared" si="312"/>
        <v>0</v>
      </c>
      <c r="AB497" s="280">
        <f t="shared" si="330"/>
        <v>0</v>
      </c>
      <c r="AC497" s="240">
        <f t="shared" si="313"/>
        <v>0</v>
      </c>
      <c r="AD497" s="240">
        <f t="shared" si="314"/>
        <v>0</v>
      </c>
      <c r="AE497" s="240">
        <f t="shared" si="315"/>
        <v>0</v>
      </c>
      <c r="AF497" s="240">
        <f t="shared" si="316"/>
        <v>0</v>
      </c>
      <c r="AG497" s="240">
        <f t="shared" si="317"/>
        <v>0</v>
      </c>
      <c r="AH497" s="240">
        <f t="shared" si="318"/>
        <v>0</v>
      </c>
      <c r="AI497" s="232">
        <f t="shared" si="319"/>
        <v>0</v>
      </c>
      <c r="AJ497" s="283">
        <f t="shared" si="331"/>
        <v>0</v>
      </c>
      <c r="AK497" s="269">
        <f t="shared" si="320"/>
        <v>0</v>
      </c>
      <c r="AL497" s="269">
        <f t="shared" si="321"/>
        <v>0</v>
      </c>
      <c r="AM497" s="269">
        <f t="shared" si="322"/>
        <v>0</v>
      </c>
      <c r="AN497" s="269">
        <f t="shared" si="323"/>
        <v>0</v>
      </c>
      <c r="AO497" s="269">
        <f t="shared" si="324"/>
        <v>0</v>
      </c>
      <c r="AP497" s="269">
        <f t="shared" si="325"/>
        <v>0</v>
      </c>
      <c r="AQ497" s="269">
        <f t="shared" si="326"/>
        <v>0</v>
      </c>
      <c r="AR497" s="285">
        <f t="shared" si="332"/>
        <v>0</v>
      </c>
      <c r="AS497" s="273">
        <f t="shared" si="327"/>
        <v>0</v>
      </c>
    </row>
    <row r="498" spans="2:45">
      <c r="B498" s="104"/>
      <c r="C498" s="105"/>
      <c r="E498" s="242">
        <f t="shared" si="333"/>
        <v>0</v>
      </c>
      <c r="F498" s="222">
        <f t="shared" si="293"/>
        <v>0</v>
      </c>
      <c r="G498" s="222">
        <f t="shared" si="294"/>
        <v>0</v>
      </c>
      <c r="H498" s="222">
        <f t="shared" si="295"/>
        <v>0</v>
      </c>
      <c r="I498" s="222">
        <f t="shared" si="296"/>
        <v>0</v>
      </c>
      <c r="J498" s="222">
        <f t="shared" si="297"/>
        <v>0</v>
      </c>
      <c r="K498" s="222">
        <f t="shared" si="298"/>
        <v>0</v>
      </c>
      <c r="L498" s="257">
        <f t="shared" si="328"/>
        <v>0</v>
      </c>
      <c r="M498" s="212">
        <f t="shared" si="299"/>
        <v>0</v>
      </c>
      <c r="N498" s="213">
        <f t="shared" si="300"/>
        <v>0</v>
      </c>
      <c r="O498" s="213">
        <f t="shared" si="301"/>
        <v>0</v>
      </c>
      <c r="P498" s="213">
        <f t="shared" si="302"/>
        <v>0</v>
      </c>
      <c r="Q498" s="213">
        <f t="shared" si="303"/>
        <v>0</v>
      </c>
      <c r="R498" s="213">
        <f t="shared" si="304"/>
        <v>0</v>
      </c>
      <c r="S498" s="213">
        <f t="shared" si="305"/>
        <v>0</v>
      </c>
      <c r="T498" s="260">
        <f t="shared" si="329"/>
        <v>0</v>
      </c>
      <c r="U498" s="191">
        <f t="shared" si="306"/>
        <v>0</v>
      </c>
      <c r="V498" s="191">
        <f t="shared" si="307"/>
        <v>0</v>
      </c>
      <c r="W498" s="191">
        <f t="shared" si="308"/>
        <v>0</v>
      </c>
      <c r="X498" s="191">
        <f t="shared" si="309"/>
        <v>0</v>
      </c>
      <c r="Y498" s="191">
        <f t="shared" si="310"/>
        <v>0</v>
      </c>
      <c r="Z498" s="192">
        <f t="shared" si="311"/>
        <v>0</v>
      </c>
      <c r="AA498" s="191">
        <f t="shared" si="312"/>
        <v>0</v>
      </c>
      <c r="AB498" s="280">
        <f t="shared" si="330"/>
        <v>0</v>
      </c>
      <c r="AC498" s="240">
        <f t="shared" si="313"/>
        <v>0</v>
      </c>
      <c r="AD498" s="240">
        <f t="shared" si="314"/>
        <v>0</v>
      </c>
      <c r="AE498" s="240">
        <f t="shared" si="315"/>
        <v>0</v>
      </c>
      <c r="AF498" s="240">
        <f t="shared" si="316"/>
        <v>0</v>
      </c>
      <c r="AG498" s="240">
        <f t="shared" si="317"/>
        <v>0</v>
      </c>
      <c r="AH498" s="240">
        <f t="shared" si="318"/>
        <v>0</v>
      </c>
      <c r="AI498" s="232">
        <f t="shared" si="319"/>
        <v>0</v>
      </c>
      <c r="AJ498" s="283">
        <f t="shared" si="331"/>
        <v>0</v>
      </c>
      <c r="AK498" s="269">
        <f t="shared" si="320"/>
        <v>0</v>
      </c>
      <c r="AL498" s="269">
        <f t="shared" si="321"/>
        <v>0</v>
      </c>
      <c r="AM498" s="269">
        <f t="shared" si="322"/>
        <v>0</v>
      </c>
      <c r="AN498" s="269">
        <f t="shared" si="323"/>
        <v>0</v>
      </c>
      <c r="AO498" s="269">
        <f t="shared" si="324"/>
        <v>0</v>
      </c>
      <c r="AP498" s="269">
        <f t="shared" si="325"/>
        <v>0</v>
      </c>
      <c r="AQ498" s="269">
        <f t="shared" si="326"/>
        <v>0</v>
      </c>
      <c r="AR498" s="285">
        <f t="shared" si="332"/>
        <v>0</v>
      </c>
      <c r="AS498" s="273">
        <f t="shared" si="327"/>
        <v>0</v>
      </c>
    </row>
    <row r="499" spans="2:45">
      <c r="B499" s="104"/>
      <c r="C499" s="105"/>
      <c r="E499" s="242">
        <f t="shared" si="333"/>
        <v>0</v>
      </c>
      <c r="F499" s="222">
        <f t="shared" si="293"/>
        <v>0</v>
      </c>
      <c r="G499" s="222">
        <f t="shared" si="294"/>
        <v>0</v>
      </c>
      <c r="H499" s="222">
        <f t="shared" si="295"/>
        <v>0</v>
      </c>
      <c r="I499" s="222">
        <f t="shared" si="296"/>
        <v>0</v>
      </c>
      <c r="J499" s="222">
        <f t="shared" si="297"/>
        <v>0</v>
      </c>
      <c r="K499" s="222">
        <f t="shared" si="298"/>
        <v>0</v>
      </c>
      <c r="L499" s="257">
        <f t="shared" si="328"/>
        <v>0</v>
      </c>
      <c r="M499" s="212">
        <f t="shared" si="299"/>
        <v>0</v>
      </c>
      <c r="N499" s="213">
        <f t="shared" si="300"/>
        <v>0</v>
      </c>
      <c r="O499" s="213">
        <f t="shared" si="301"/>
        <v>0</v>
      </c>
      <c r="P499" s="213">
        <f t="shared" si="302"/>
        <v>0</v>
      </c>
      <c r="Q499" s="213">
        <f t="shared" si="303"/>
        <v>0</v>
      </c>
      <c r="R499" s="213">
        <f t="shared" si="304"/>
        <v>0</v>
      </c>
      <c r="S499" s="213">
        <f t="shared" si="305"/>
        <v>0</v>
      </c>
      <c r="T499" s="260">
        <f t="shared" si="329"/>
        <v>0</v>
      </c>
      <c r="U499" s="191">
        <f t="shared" si="306"/>
        <v>0</v>
      </c>
      <c r="V499" s="191">
        <f t="shared" si="307"/>
        <v>0</v>
      </c>
      <c r="W499" s="191">
        <f t="shared" si="308"/>
        <v>0</v>
      </c>
      <c r="X499" s="191">
        <f t="shared" si="309"/>
        <v>0</v>
      </c>
      <c r="Y499" s="191">
        <f t="shared" si="310"/>
        <v>0</v>
      </c>
      <c r="Z499" s="192">
        <f t="shared" si="311"/>
        <v>0</v>
      </c>
      <c r="AA499" s="191">
        <f t="shared" si="312"/>
        <v>0</v>
      </c>
      <c r="AB499" s="280">
        <f t="shared" si="330"/>
        <v>0</v>
      </c>
      <c r="AC499" s="240">
        <f t="shared" si="313"/>
        <v>0</v>
      </c>
      <c r="AD499" s="240">
        <f t="shared" si="314"/>
        <v>0</v>
      </c>
      <c r="AE499" s="240">
        <f t="shared" si="315"/>
        <v>0</v>
      </c>
      <c r="AF499" s="240">
        <f t="shared" si="316"/>
        <v>0</v>
      </c>
      <c r="AG499" s="240">
        <f t="shared" si="317"/>
        <v>0</v>
      </c>
      <c r="AH499" s="240">
        <f t="shared" si="318"/>
        <v>0</v>
      </c>
      <c r="AI499" s="232">
        <f t="shared" si="319"/>
        <v>0</v>
      </c>
      <c r="AJ499" s="283">
        <f t="shared" si="331"/>
        <v>0</v>
      </c>
      <c r="AK499" s="269">
        <f t="shared" si="320"/>
        <v>0</v>
      </c>
      <c r="AL499" s="269">
        <f t="shared" si="321"/>
        <v>0</v>
      </c>
      <c r="AM499" s="269">
        <f t="shared" si="322"/>
        <v>0</v>
      </c>
      <c r="AN499" s="269">
        <f t="shared" si="323"/>
        <v>0</v>
      </c>
      <c r="AO499" s="269">
        <f t="shared" si="324"/>
        <v>0</v>
      </c>
      <c r="AP499" s="269">
        <f t="shared" si="325"/>
        <v>0</v>
      </c>
      <c r="AQ499" s="269">
        <f t="shared" si="326"/>
        <v>0</v>
      </c>
      <c r="AR499" s="285">
        <f t="shared" si="332"/>
        <v>0</v>
      </c>
      <c r="AS499" s="273">
        <f t="shared" si="327"/>
        <v>0</v>
      </c>
    </row>
    <row r="500" spans="2:45">
      <c r="B500" s="104"/>
      <c r="C500" s="105"/>
      <c r="E500" s="242">
        <f t="shared" si="333"/>
        <v>0</v>
      </c>
      <c r="F500" s="222">
        <f t="shared" si="293"/>
        <v>0</v>
      </c>
      <c r="G500" s="222">
        <f t="shared" si="294"/>
        <v>0</v>
      </c>
      <c r="H500" s="222">
        <f t="shared" si="295"/>
        <v>0</v>
      </c>
      <c r="I500" s="222">
        <f t="shared" si="296"/>
        <v>0</v>
      </c>
      <c r="J500" s="222">
        <f t="shared" si="297"/>
        <v>0</v>
      </c>
      <c r="K500" s="222">
        <f t="shared" si="298"/>
        <v>0</v>
      </c>
      <c r="L500" s="257">
        <f t="shared" si="328"/>
        <v>0</v>
      </c>
      <c r="M500" s="212">
        <f t="shared" si="299"/>
        <v>0</v>
      </c>
      <c r="N500" s="213">
        <f t="shared" si="300"/>
        <v>0</v>
      </c>
      <c r="O500" s="213">
        <f t="shared" si="301"/>
        <v>0</v>
      </c>
      <c r="P500" s="213">
        <f t="shared" si="302"/>
        <v>0</v>
      </c>
      <c r="Q500" s="213">
        <f t="shared" si="303"/>
        <v>0</v>
      </c>
      <c r="R500" s="213">
        <f t="shared" si="304"/>
        <v>0</v>
      </c>
      <c r="S500" s="213">
        <f t="shared" si="305"/>
        <v>0</v>
      </c>
      <c r="T500" s="260">
        <f t="shared" si="329"/>
        <v>0</v>
      </c>
      <c r="U500" s="191">
        <f t="shared" si="306"/>
        <v>0</v>
      </c>
      <c r="V500" s="191">
        <f t="shared" si="307"/>
        <v>0</v>
      </c>
      <c r="W500" s="191">
        <f t="shared" si="308"/>
        <v>0</v>
      </c>
      <c r="X500" s="191">
        <f t="shared" si="309"/>
        <v>0</v>
      </c>
      <c r="Y500" s="191">
        <f t="shared" si="310"/>
        <v>0</v>
      </c>
      <c r="Z500" s="192">
        <f t="shared" si="311"/>
        <v>0</v>
      </c>
      <c r="AA500" s="191">
        <f t="shared" si="312"/>
        <v>0</v>
      </c>
      <c r="AB500" s="280">
        <f t="shared" si="330"/>
        <v>0</v>
      </c>
      <c r="AC500" s="240">
        <f t="shared" si="313"/>
        <v>0</v>
      </c>
      <c r="AD500" s="240">
        <f t="shared" si="314"/>
        <v>0</v>
      </c>
      <c r="AE500" s="240">
        <f t="shared" si="315"/>
        <v>0</v>
      </c>
      <c r="AF500" s="240">
        <f t="shared" si="316"/>
        <v>0</v>
      </c>
      <c r="AG500" s="240">
        <f t="shared" si="317"/>
        <v>0</v>
      </c>
      <c r="AH500" s="240">
        <f t="shared" si="318"/>
        <v>0</v>
      </c>
      <c r="AI500" s="232">
        <f t="shared" si="319"/>
        <v>0</v>
      </c>
      <c r="AJ500" s="283">
        <f t="shared" si="331"/>
        <v>0</v>
      </c>
      <c r="AK500" s="269">
        <f t="shared" si="320"/>
        <v>0</v>
      </c>
      <c r="AL500" s="269">
        <f t="shared" si="321"/>
        <v>0</v>
      </c>
      <c r="AM500" s="269">
        <f t="shared" si="322"/>
        <v>0</v>
      </c>
      <c r="AN500" s="269">
        <f t="shared" si="323"/>
        <v>0</v>
      </c>
      <c r="AO500" s="269">
        <f t="shared" si="324"/>
        <v>0</v>
      </c>
      <c r="AP500" s="269">
        <f t="shared" si="325"/>
        <v>0</v>
      </c>
      <c r="AQ500" s="269">
        <f t="shared" si="326"/>
        <v>0</v>
      </c>
      <c r="AR500" s="285">
        <f t="shared" si="332"/>
        <v>0</v>
      </c>
      <c r="AS500" s="273">
        <f t="shared" si="327"/>
        <v>0</v>
      </c>
    </row>
    <row r="501" spans="2:45">
      <c r="B501" s="104"/>
      <c r="C501" s="105"/>
      <c r="E501" s="242">
        <f t="shared" si="333"/>
        <v>0</v>
      </c>
      <c r="F501" s="222">
        <f t="shared" si="293"/>
        <v>0</v>
      </c>
      <c r="G501" s="222">
        <f t="shared" si="294"/>
        <v>0</v>
      </c>
      <c r="H501" s="222">
        <f t="shared" si="295"/>
        <v>0</v>
      </c>
      <c r="I501" s="222">
        <f t="shared" si="296"/>
        <v>0</v>
      </c>
      <c r="J501" s="222">
        <f t="shared" si="297"/>
        <v>0</v>
      </c>
      <c r="K501" s="222">
        <f t="shared" si="298"/>
        <v>0</v>
      </c>
      <c r="L501" s="257">
        <f t="shared" si="328"/>
        <v>0</v>
      </c>
      <c r="M501" s="212">
        <f t="shared" si="299"/>
        <v>0</v>
      </c>
      <c r="N501" s="213">
        <f t="shared" si="300"/>
        <v>0</v>
      </c>
      <c r="O501" s="213">
        <f t="shared" si="301"/>
        <v>0</v>
      </c>
      <c r="P501" s="213">
        <f t="shared" si="302"/>
        <v>0</v>
      </c>
      <c r="Q501" s="213">
        <f t="shared" si="303"/>
        <v>0</v>
      </c>
      <c r="R501" s="213">
        <f t="shared" si="304"/>
        <v>0</v>
      </c>
      <c r="S501" s="213">
        <f t="shared" si="305"/>
        <v>0</v>
      </c>
      <c r="T501" s="260">
        <f t="shared" si="329"/>
        <v>0</v>
      </c>
      <c r="U501" s="191">
        <f t="shared" si="306"/>
        <v>0</v>
      </c>
      <c r="V501" s="191">
        <f t="shared" si="307"/>
        <v>0</v>
      </c>
      <c r="W501" s="191">
        <f t="shared" si="308"/>
        <v>0</v>
      </c>
      <c r="X501" s="191">
        <f t="shared" si="309"/>
        <v>0</v>
      </c>
      <c r="Y501" s="191">
        <f t="shared" si="310"/>
        <v>0</v>
      </c>
      <c r="Z501" s="192">
        <f t="shared" si="311"/>
        <v>0</v>
      </c>
      <c r="AA501" s="191">
        <f t="shared" si="312"/>
        <v>0</v>
      </c>
      <c r="AB501" s="280">
        <f t="shared" si="330"/>
        <v>0</v>
      </c>
      <c r="AC501" s="240">
        <f t="shared" si="313"/>
        <v>0</v>
      </c>
      <c r="AD501" s="240">
        <f t="shared" si="314"/>
        <v>0</v>
      </c>
      <c r="AE501" s="240">
        <f t="shared" si="315"/>
        <v>0</v>
      </c>
      <c r="AF501" s="240">
        <f t="shared" si="316"/>
        <v>0</v>
      </c>
      <c r="AG501" s="240">
        <f t="shared" si="317"/>
        <v>0</v>
      </c>
      <c r="AH501" s="240">
        <f t="shared" si="318"/>
        <v>0</v>
      </c>
      <c r="AI501" s="232">
        <f t="shared" si="319"/>
        <v>0</v>
      </c>
      <c r="AJ501" s="283">
        <f t="shared" si="331"/>
        <v>0</v>
      </c>
      <c r="AK501" s="269">
        <f t="shared" si="320"/>
        <v>0</v>
      </c>
      <c r="AL501" s="269">
        <f t="shared" si="321"/>
        <v>0</v>
      </c>
      <c r="AM501" s="269">
        <f t="shared" si="322"/>
        <v>0</v>
      </c>
      <c r="AN501" s="269">
        <f t="shared" si="323"/>
        <v>0</v>
      </c>
      <c r="AO501" s="269">
        <f t="shared" si="324"/>
        <v>0</v>
      </c>
      <c r="AP501" s="269">
        <f t="shared" si="325"/>
        <v>0</v>
      </c>
      <c r="AQ501" s="269">
        <f t="shared" si="326"/>
        <v>0</v>
      </c>
      <c r="AR501" s="285">
        <f t="shared" si="332"/>
        <v>0</v>
      </c>
      <c r="AS501" s="273">
        <f t="shared" si="327"/>
        <v>0</v>
      </c>
    </row>
    <row r="502" spans="2:45">
      <c r="B502" s="104"/>
      <c r="C502" s="105"/>
      <c r="E502" s="242">
        <f t="shared" si="333"/>
        <v>0</v>
      </c>
      <c r="F502" s="222">
        <f t="shared" si="293"/>
        <v>0</v>
      </c>
      <c r="G502" s="222">
        <f t="shared" si="294"/>
        <v>0</v>
      </c>
      <c r="H502" s="222">
        <f t="shared" si="295"/>
        <v>0</v>
      </c>
      <c r="I502" s="222">
        <f t="shared" si="296"/>
        <v>0</v>
      </c>
      <c r="J502" s="222">
        <f t="shared" si="297"/>
        <v>0</v>
      </c>
      <c r="K502" s="222">
        <f t="shared" si="298"/>
        <v>0</v>
      </c>
      <c r="L502" s="257">
        <f t="shared" si="328"/>
        <v>0</v>
      </c>
      <c r="M502" s="212">
        <f t="shared" si="299"/>
        <v>0</v>
      </c>
      <c r="N502" s="213">
        <f t="shared" si="300"/>
        <v>0</v>
      </c>
      <c r="O502" s="213">
        <f t="shared" si="301"/>
        <v>0</v>
      </c>
      <c r="P502" s="213">
        <f t="shared" si="302"/>
        <v>0</v>
      </c>
      <c r="Q502" s="213">
        <f t="shared" si="303"/>
        <v>0</v>
      </c>
      <c r="R502" s="213">
        <f t="shared" si="304"/>
        <v>0</v>
      </c>
      <c r="S502" s="213">
        <f t="shared" si="305"/>
        <v>0</v>
      </c>
      <c r="T502" s="260">
        <f t="shared" si="329"/>
        <v>0</v>
      </c>
      <c r="U502" s="191">
        <f t="shared" si="306"/>
        <v>0</v>
      </c>
      <c r="V502" s="191">
        <f t="shared" si="307"/>
        <v>0</v>
      </c>
      <c r="W502" s="191">
        <f t="shared" si="308"/>
        <v>0</v>
      </c>
      <c r="X502" s="191">
        <f t="shared" si="309"/>
        <v>0</v>
      </c>
      <c r="Y502" s="191">
        <f t="shared" si="310"/>
        <v>0</v>
      </c>
      <c r="Z502" s="192">
        <f t="shared" si="311"/>
        <v>0</v>
      </c>
      <c r="AA502" s="191">
        <f t="shared" si="312"/>
        <v>0</v>
      </c>
      <c r="AB502" s="280">
        <f t="shared" si="330"/>
        <v>0</v>
      </c>
      <c r="AC502" s="240">
        <f t="shared" si="313"/>
        <v>0</v>
      </c>
      <c r="AD502" s="240">
        <f t="shared" si="314"/>
        <v>0</v>
      </c>
      <c r="AE502" s="240">
        <f t="shared" si="315"/>
        <v>0</v>
      </c>
      <c r="AF502" s="240">
        <f t="shared" si="316"/>
        <v>0</v>
      </c>
      <c r="AG502" s="240">
        <f t="shared" si="317"/>
        <v>0</v>
      </c>
      <c r="AH502" s="240">
        <f t="shared" si="318"/>
        <v>0</v>
      </c>
      <c r="AI502" s="232">
        <f t="shared" si="319"/>
        <v>0</v>
      </c>
      <c r="AJ502" s="283">
        <f t="shared" si="331"/>
        <v>0</v>
      </c>
      <c r="AK502" s="269">
        <f t="shared" si="320"/>
        <v>0</v>
      </c>
      <c r="AL502" s="269">
        <f t="shared" si="321"/>
        <v>0</v>
      </c>
      <c r="AM502" s="269">
        <f t="shared" si="322"/>
        <v>0</v>
      </c>
      <c r="AN502" s="269">
        <f t="shared" si="323"/>
        <v>0</v>
      </c>
      <c r="AO502" s="269">
        <f t="shared" si="324"/>
        <v>0</v>
      </c>
      <c r="AP502" s="269">
        <f t="shared" si="325"/>
        <v>0</v>
      </c>
      <c r="AQ502" s="269">
        <f t="shared" si="326"/>
        <v>0</v>
      </c>
      <c r="AR502" s="285">
        <f t="shared" si="332"/>
        <v>0</v>
      </c>
      <c r="AS502" s="273">
        <f t="shared" si="327"/>
        <v>0</v>
      </c>
    </row>
    <row r="503" spans="2:45">
      <c r="B503" s="104"/>
      <c r="C503" s="105"/>
      <c r="E503" s="242">
        <f t="shared" si="333"/>
        <v>0</v>
      </c>
      <c r="F503" s="222">
        <f t="shared" si="293"/>
        <v>0</v>
      </c>
      <c r="G503" s="222">
        <f t="shared" si="294"/>
        <v>0</v>
      </c>
      <c r="H503" s="222">
        <f t="shared" si="295"/>
        <v>0</v>
      </c>
      <c r="I503" s="222">
        <f t="shared" si="296"/>
        <v>0</v>
      </c>
      <c r="J503" s="222">
        <f t="shared" si="297"/>
        <v>0</v>
      </c>
      <c r="K503" s="222">
        <f t="shared" si="298"/>
        <v>0</v>
      </c>
      <c r="L503" s="257">
        <f t="shared" si="328"/>
        <v>0</v>
      </c>
      <c r="M503" s="212">
        <f t="shared" si="299"/>
        <v>0</v>
      </c>
      <c r="N503" s="213">
        <f t="shared" si="300"/>
        <v>0</v>
      </c>
      <c r="O503" s="213">
        <f t="shared" si="301"/>
        <v>0</v>
      </c>
      <c r="P503" s="213">
        <f t="shared" si="302"/>
        <v>0</v>
      </c>
      <c r="Q503" s="213">
        <f t="shared" si="303"/>
        <v>0</v>
      </c>
      <c r="R503" s="213">
        <f t="shared" si="304"/>
        <v>0</v>
      </c>
      <c r="S503" s="213">
        <f t="shared" si="305"/>
        <v>0</v>
      </c>
      <c r="T503" s="260">
        <f t="shared" si="329"/>
        <v>0</v>
      </c>
      <c r="U503" s="191">
        <f t="shared" si="306"/>
        <v>0</v>
      </c>
      <c r="V503" s="191">
        <f t="shared" si="307"/>
        <v>0</v>
      </c>
      <c r="W503" s="191">
        <f t="shared" si="308"/>
        <v>0</v>
      </c>
      <c r="X503" s="191">
        <f t="shared" si="309"/>
        <v>0</v>
      </c>
      <c r="Y503" s="191">
        <f t="shared" si="310"/>
        <v>0</v>
      </c>
      <c r="Z503" s="192">
        <f t="shared" si="311"/>
        <v>0</v>
      </c>
      <c r="AA503" s="191">
        <f t="shared" si="312"/>
        <v>0</v>
      </c>
      <c r="AB503" s="280">
        <f t="shared" si="330"/>
        <v>0</v>
      </c>
      <c r="AC503" s="240">
        <f t="shared" si="313"/>
        <v>0</v>
      </c>
      <c r="AD503" s="240">
        <f t="shared" si="314"/>
        <v>0</v>
      </c>
      <c r="AE503" s="240">
        <f t="shared" si="315"/>
        <v>0</v>
      </c>
      <c r="AF503" s="240">
        <f t="shared" si="316"/>
        <v>0</v>
      </c>
      <c r="AG503" s="240">
        <f t="shared" si="317"/>
        <v>0</v>
      </c>
      <c r="AH503" s="240">
        <f t="shared" si="318"/>
        <v>0</v>
      </c>
      <c r="AI503" s="232">
        <f t="shared" si="319"/>
        <v>0</v>
      </c>
      <c r="AJ503" s="283">
        <f t="shared" si="331"/>
        <v>0</v>
      </c>
      <c r="AK503" s="269">
        <f t="shared" si="320"/>
        <v>0</v>
      </c>
      <c r="AL503" s="269">
        <f t="shared" si="321"/>
        <v>0</v>
      </c>
      <c r="AM503" s="269">
        <f t="shared" si="322"/>
        <v>0</v>
      </c>
      <c r="AN503" s="269">
        <f t="shared" si="323"/>
        <v>0</v>
      </c>
      <c r="AO503" s="269">
        <f t="shared" si="324"/>
        <v>0</v>
      </c>
      <c r="AP503" s="269">
        <f t="shared" si="325"/>
        <v>0</v>
      </c>
      <c r="AQ503" s="269">
        <f t="shared" si="326"/>
        <v>0</v>
      </c>
      <c r="AR503" s="285">
        <f t="shared" si="332"/>
        <v>0</v>
      </c>
      <c r="AS503" s="273">
        <f t="shared" si="327"/>
        <v>0</v>
      </c>
    </row>
    <row r="504" spans="2:45">
      <c r="B504" s="104"/>
      <c r="C504" s="105"/>
      <c r="E504" s="242">
        <f t="shared" si="333"/>
        <v>0</v>
      </c>
      <c r="F504" s="222">
        <f t="shared" si="293"/>
        <v>0</v>
      </c>
      <c r="G504" s="222">
        <f t="shared" si="294"/>
        <v>0</v>
      </c>
      <c r="H504" s="222">
        <f t="shared" si="295"/>
        <v>0</v>
      </c>
      <c r="I504" s="222">
        <f t="shared" si="296"/>
        <v>0</v>
      </c>
      <c r="J504" s="222">
        <f t="shared" si="297"/>
        <v>0</v>
      </c>
      <c r="K504" s="222">
        <f t="shared" si="298"/>
        <v>0</v>
      </c>
      <c r="L504" s="257">
        <f t="shared" si="328"/>
        <v>0</v>
      </c>
      <c r="M504" s="212">
        <f t="shared" si="299"/>
        <v>0</v>
      </c>
      <c r="N504" s="213">
        <f t="shared" si="300"/>
        <v>0</v>
      </c>
      <c r="O504" s="213">
        <f t="shared" si="301"/>
        <v>0</v>
      </c>
      <c r="P504" s="213">
        <f t="shared" si="302"/>
        <v>0</v>
      </c>
      <c r="Q504" s="213">
        <f t="shared" si="303"/>
        <v>0</v>
      </c>
      <c r="R504" s="213">
        <f t="shared" si="304"/>
        <v>0</v>
      </c>
      <c r="S504" s="213">
        <f t="shared" si="305"/>
        <v>0</v>
      </c>
      <c r="T504" s="260">
        <f t="shared" si="329"/>
        <v>0</v>
      </c>
      <c r="U504" s="191">
        <f t="shared" si="306"/>
        <v>0</v>
      </c>
      <c r="V504" s="191">
        <f t="shared" si="307"/>
        <v>0</v>
      </c>
      <c r="W504" s="191">
        <f t="shared" si="308"/>
        <v>0</v>
      </c>
      <c r="X504" s="191">
        <f t="shared" si="309"/>
        <v>0</v>
      </c>
      <c r="Y504" s="191">
        <f t="shared" si="310"/>
        <v>0</v>
      </c>
      <c r="Z504" s="192">
        <f t="shared" si="311"/>
        <v>0</v>
      </c>
      <c r="AA504" s="191">
        <f t="shared" si="312"/>
        <v>0</v>
      </c>
      <c r="AB504" s="280">
        <f t="shared" si="330"/>
        <v>0</v>
      </c>
      <c r="AC504" s="240">
        <f t="shared" si="313"/>
        <v>0</v>
      </c>
      <c r="AD504" s="240">
        <f t="shared" si="314"/>
        <v>0</v>
      </c>
      <c r="AE504" s="240">
        <f t="shared" si="315"/>
        <v>0</v>
      </c>
      <c r="AF504" s="240">
        <f t="shared" si="316"/>
        <v>0</v>
      </c>
      <c r="AG504" s="240">
        <f t="shared" si="317"/>
        <v>0</v>
      </c>
      <c r="AH504" s="240">
        <f t="shared" si="318"/>
        <v>0</v>
      </c>
      <c r="AI504" s="232">
        <f t="shared" si="319"/>
        <v>0</v>
      </c>
      <c r="AJ504" s="283">
        <f t="shared" si="331"/>
        <v>0</v>
      </c>
      <c r="AK504" s="269">
        <f t="shared" si="320"/>
        <v>0</v>
      </c>
      <c r="AL504" s="269">
        <f t="shared" si="321"/>
        <v>0</v>
      </c>
      <c r="AM504" s="269">
        <f t="shared" si="322"/>
        <v>0</v>
      </c>
      <c r="AN504" s="269">
        <f t="shared" si="323"/>
        <v>0</v>
      </c>
      <c r="AO504" s="269">
        <f t="shared" si="324"/>
        <v>0</v>
      </c>
      <c r="AP504" s="269">
        <f t="shared" si="325"/>
        <v>0</v>
      </c>
      <c r="AQ504" s="269">
        <f t="shared" si="326"/>
        <v>0</v>
      </c>
      <c r="AR504" s="285">
        <f t="shared" si="332"/>
        <v>0</v>
      </c>
      <c r="AS504" s="273">
        <f t="shared" si="327"/>
        <v>0</v>
      </c>
    </row>
    <row r="505" spans="2:45">
      <c r="B505" s="104"/>
      <c r="C505" s="105"/>
      <c r="E505" s="242">
        <f t="shared" si="333"/>
        <v>0</v>
      </c>
      <c r="F505" s="222">
        <f t="shared" si="293"/>
        <v>0</v>
      </c>
      <c r="G505" s="222">
        <f t="shared" si="294"/>
        <v>0</v>
      </c>
      <c r="H505" s="222">
        <f t="shared" si="295"/>
        <v>0</v>
      </c>
      <c r="I505" s="222">
        <f t="shared" si="296"/>
        <v>0</v>
      </c>
      <c r="J505" s="222">
        <f t="shared" si="297"/>
        <v>0</v>
      </c>
      <c r="K505" s="222">
        <f t="shared" si="298"/>
        <v>0</v>
      </c>
      <c r="L505" s="257">
        <f t="shared" si="328"/>
        <v>0</v>
      </c>
      <c r="M505" s="212">
        <f t="shared" si="299"/>
        <v>0</v>
      </c>
      <c r="N505" s="213">
        <f t="shared" si="300"/>
        <v>0</v>
      </c>
      <c r="O505" s="213">
        <f t="shared" si="301"/>
        <v>0</v>
      </c>
      <c r="P505" s="213">
        <f t="shared" si="302"/>
        <v>0</v>
      </c>
      <c r="Q505" s="213">
        <f t="shared" si="303"/>
        <v>0</v>
      </c>
      <c r="R505" s="213">
        <f t="shared" si="304"/>
        <v>0</v>
      </c>
      <c r="S505" s="213">
        <f t="shared" si="305"/>
        <v>0</v>
      </c>
      <c r="T505" s="260">
        <f t="shared" si="329"/>
        <v>0</v>
      </c>
      <c r="U505" s="191">
        <f t="shared" si="306"/>
        <v>0</v>
      </c>
      <c r="V505" s="191">
        <f t="shared" si="307"/>
        <v>0</v>
      </c>
      <c r="W505" s="191">
        <f t="shared" si="308"/>
        <v>0</v>
      </c>
      <c r="X505" s="191">
        <f t="shared" si="309"/>
        <v>0</v>
      </c>
      <c r="Y505" s="191">
        <f t="shared" si="310"/>
        <v>0</v>
      </c>
      <c r="Z505" s="192">
        <f t="shared" si="311"/>
        <v>0</v>
      </c>
      <c r="AA505" s="191">
        <f t="shared" si="312"/>
        <v>0</v>
      </c>
      <c r="AB505" s="280">
        <f t="shared" si="330"/>
        <v>0</v>
      </c>
      <c r="AC505" s="240">
        <f t="shared" si="313"/>
        <v>0</v>
      </c>
      <c r="AD505" s="240">
        <f t="shared" si="314"/>
        <v>0</v>
      </c>
      <c r="AE505" s="240">
        <f t="shared" si="315"/>
        <v>0</v>
      </c>
      <c r="AF505" s="240">
        <f t="shared" si="316"/>
        <v>0</v>
      </c>
      <c r="AG505" s="240">
        <f t="shared" si="317"/>
        <v>0</v>
      </c>
      <c r="AH505" s="240">
        <f t="shared" si="318"/>
        <v>0</v>
      </c>
      <c r="AI505" s="232">
        <f t="shared" si="319"/>
        <v>0</v>
      </c>
      <c r="AJ505" s="283">
        <f t="shared" si="331"/>
        <v>0</v>
      </c>
      <c r="AK505" s="269">
        <f t="shared" si="320"/>
        <v>0</v>
      </c>
      <c r="AL505" s="269">
        <f t="shared" si="321"/>
        <v>0</v>
      </c>
      <c r="AM505" s="269">
        <f t="shared" si="322"/>
        <v>0</v>
      </c>
      <c r="AN505" s="269">
        <f t="shared" si="323"/>
        <v>0</v>
      </c>
      <c r="AO505" s="269">
        <f t="shared" si="324"/>
        <v>0</v>
      </c>
      <c r="AP505" s="269">
        <f t="shared" si="325"/>
        <v>0</v>
      </c>
      <c r="AQ505" s="269">
        <f t="shared" si="326"/>
        <v>0</v>
      </c>
      <c r="AR505" s="285">
        <f t="shared" si="332"/>
        <v>0</v>
      </c>
      <c r="AS505" s="273">
        <f t="shared" si="327"/>
        <v>0</v>
      </c>
    </row>
    <row r="506" spans="2:45">
      <c r="B506" s="104"/>
      <c r="C506" s="105"/>
      <c r="E506" s="242">
        <f t="shared" si="333"/>
        <v>0</v>
      </c>
      <c r="F506" s="222">
        <f t="shared" si="293"/>
        <v>0</v>
      </c>
      <c r="G506" s="222">
        <f t="shared" si="294"/>
        <v>0</v>
      </c>
      <c r="H506" s="222">
        <f t="shared" si="295"/>
        <v>0</v>
      </c>
      <c r="I506" s="222">
        <f t="shared" si="296"/>
        <v>0</v>
      </c>
      <c r="J506" s="222">
        <f t="shared" si="297"/>
        <v>0</v>
      </c>
      <c r="K506" s="222">
        <f t="shared" si="298"/>
        <v>0</v>
      </c>
      <c r="L506" s="257">
        <f t="shared" si="328"/>
        <v>0</v>
      </c>
      <c r="M506" s="212">
        <f t="shared" si="299"/>
        <v>0</v>
      </c>
      <c r="N506" s="213">
        <f t="shared" si="300"/>
        <v>0</v>
      </c>
      <c r="O506" s="213">
        <f t="shared" si="301"/>
        <v>0</v>
      </c>
      <c r="P506" s="213">
        <f t="shared" si="302"/>
        <v>0</v>
      </c>
      <c r="Q506" s="213">
        <f t="shared" si="303"/>
        <v>0</v>
      </c>
      <c r="R506" s="213">
        <f t="shared" si="304"/>
        <v>0</v>
      </c>
      <c r="S506" s="213">
        <f t="shared" si="305"/>
        <v>0</v>
      </c>
      <c r="T506" s="260">
        <f t="shared" si="329"/>
        <v>0</v>
      </c>
      <c r="U506" s="191">
        <f t="shared" si="306"/>
        <v>0</v>
      </c>
      <c r="V506" s="191">
        <f t="shared" si="307"/>
        <v>0</v>
      </c>
      <c r="W506" s="191">
        <f t="shared" si="308"/>
        <v>0</v>
      </c>
      <c r="X506" s="191">
        <f t="shared" si="309"/>
        <v>0</v>
      </c>
      <c r="Y506" s="191">
        <f t="shared" si="310"/>
        <v>0</v>
      </c>
      <c r="Z506" s="192">
        <f t="shared" si="311"/>
        <v>0</v>
      </c>
      <c r="AA506" s="191">
        <f t="shared" si="312"/>
        <v>0</v>
      </c>
      <c r="AB506" s="280">
        <f t="shared" si="330"/>
        <v>0</v>
      </c>
      <c r="AC506" s="240">
        <f t="shared" si="313"/>
        <v>0</v>
      </c>
      <c r="AD506" s="240">
        <f t="shared" si="314"/>
        <v>0</v>
      </c>
      <c r="AE506" s="240">
        <f t="shared" si="315"/>
        <v>0</v>
      </c>
      <c r="AF506" s="240">
        <f t="shared" si="316"/>
        <v>0</v>
      </c>
      <c r="AG506" s="240">
        <f t="shared" si="317"/>
        <v>0</v>
      </c>
      <c r="AH506" s="240">
        <f t="shared" si="318"/>
        <v>0</v>
      </c>
      <c r="AI506" s="232">
        <f t="shared" si="319"/>
        <v>0</v>
      </c>
      <c r="AJ506" s="283">
        <f t="shared" si="331"/>
        <v>0</v>
      </c>
      <c r="AK506" s="269">
        <f t="shared" si="320"/>
        <v>0</v>
      </c>
      <c r="AL506" s="269">
        <f t="shared" si="321"/>
        <v>0</v>
      </c>
      <c r="AM506" s="269">
        <f t="shared" si="322"/>
        <v>0</v>
      </c>
      <c r="AN506" s="269">
        <f t="shared" si="323"/>
        <v>0</v>
      </c>
      <c r="AO506" s="269">
        <f t="shared" si="324"/>
        <v>0</v>
      </c>
      <c r="AP506" s="269">
        <f t="shared" si="325"/>
        <v>0</v>
      </c>
      <c r="AQ506" s="269">
        <f t="shared" si="326"/>
        <v>0</v>
      </c>
      <c r="AR506" s="285">
        <f t="shared" si="332"/>
        <v>0</v>
      </c>
      <c r="AS506" s="273">
        <f t="shared" si="327"/>
        <v>0</v>
      </c>
    </row>
    <row r="507" spans="2:45">
      <c r="B507" s="104"/>
      <c r="C507" s="105"/>
      <c r="E507" s="242">
        <f t="shared" si="333"/>
        <v>0</v>
      </c>
      <c r="F507" s="222">
        <f t="shared" si="293"/>
        <v>0</v>
      </c>
      <c r="G507" s="222">
        <f t="shared" si="294"/>
        <v>0</v>
      </c>
      <c r="H507" s="222">
        <f t="shared" si="295"/>
        <v>0</v>
      </c>
      <c r="I507" s="222">
        <f t="shared" si="296"/>
        <v>0</v>
      </c>
      <c r="J507" s="222">
        <f t="shared" si="297"/>
        <v>0</v>
      </c>
      <c r="K507" s="222">
        <f t="shared" si="298"/>
        <v>0</v>
      </c>
      <c r="L507" s="257">
        <f t="shared" si="328"/>
        <v>0</v>
      </c>
      <c r="M507" s="212">
        <f t="shared" si="299"/>
        <v>0</v>
      </c>
      <c r="N507" s="213">
        <f t="shared" si="300"/>
        <v>0</v>
      </c>
      <c r="O507" s="213">
        <f t="shared" si="301"/>
        <v>0</v>
      </c>
      <c r="P507" s="213">
        <f t="shared" si="302"/>
        <v>0</v>
      </c>
      <c r="Q507" s="213">
        <f t="shared" si="303"/>
        <v>0</v>
      </c>
      <c r="R507" s="213">
        <f t="shared" si="304"/>
        <v>0</v>
      </c>
      <c r="S507" s="213">
        <f t="shared" si="305"/>
        <v>0</v>
      </c>
      <c r="T507" s="260">
        <f t="shared" si="329"/>
        <v>0</v>
      </c>
      <c r="U507" s="191">
        <f t="shared" si="306"/>
        <v>0</v>
      </c>
      <c r="V507" s="191">
        <f t="shared" si="307"/>
        <v>0</v>
      </c>
      <c r="W507" s="191">
        <f t="shared" si="308"/>
        <v>0</v>
      </c>
      <c r="X507" s="191">
        <f t="shared" si="309"/>
        <v>0</v>
      </c>
      <c r="Y507" s="191">
        <f t="shared" si="310"/>
        <v>0</v>
      </c>
      <c r="Z507" s="192">
        <f t="shared" si="311"/>
        <v>0</v>
      </c>
      <c r="AA507" s="191">
        <f t="shared" si="312"/>
        <v>0</v>
      </c>
      <c r="AB507" s="280">
        <f t="shared" si="330"/>
        <v>0</v>
      </c>
      <c r="AC507" s="240">
        <f t="shared" si="313"/>
        <v>0</v>
      </c>
      <c r="AD507" s="240">
        <f t="shared" si="314"/>
        <v>0</v>
      </c>
      <c r="AE507" s="240">
        <f t="shared" si="315"/>
        <v>0</v>
      </c>
      <c r="AF507" s="240">
        <f t="shared" si="316"/>
        <v>0</v>
      </c>
      <c r="AG507" s="240">
        <f t="shared" si="317"/>
        <v>0</v>
      </c>
      <c r="AH507" s="240">
        <f t="shared" si="318"/>
        <v>0</v>
      </c>
      <c r="AI507" s="232">
        <f t="shared" si="319"/>
        <v>0</v>
      </c>
      <c r="AJ507" s="283">
        <f t="shared" si="331"/>
        <v>0</v>
      </c>
      <c r="AK507" s="269">
        <f t="shared" si="320"/>
        <v>0</v>
      </c>
      <c r="AL507" s="269">
        <f t="shared" si="321"/>
        <v>0</v>
      </c>
      <c r="AM507" s="269">
        <f t="shared" si="322"/>
        <v>0</v>
      </c>
      <c r="AN507" s="269">
        <f t="shared" si="323"/>
        <v>0</v>
      </c>
      <c r="AO507" s="269">
        <f t="shared" si="324"/>
        <v>0</v>
      </c>
      <c r="AP507" s="269">
        <f t="shared" si="325"/>
        <v>0</v>
      </c>
      <c r="AQ507" s="269">
        <f t="shared" si="326"/>
        <v>0</v>
      </c>
      <c r="AR507" s="285">
        <f t="shared" si="332"/>
        <v>0</v>
      </c>
      <c r="AS507" s="273">
        <f t="shared" si="327"/>
        <v>0</v>
      </c>
    </row>
    <row r="508" spans="2:45">
      <c r="B508" s="104"/>
      <c r="C508" s="105"/>
      <c r="E508" s="242">
        <f t="shared" si="333"/>
        <v>0</v>
      </c>
      <c r="F508" s="222">
        <f t="shared" si="293"/>
        <v>0</v>
      </c>
      <c r="G508" s="222">
        <f t="shared" si="294"/>
        <v>0</v>
      </c>
      <c r="H508" s="222">
        <f t="shared" si="295"/>
        <v>0</v>
      </c>
      <c r="I508" s="222">
        <f t="shared" si="296"/>
        <v>0</v>
      </c>
      <c r="J508" s="222">
        <f t="shared" si="297"/>
        <v>0</v>
      </c>
      <c r="K508" s="222">
        <f t="shared" si="298"/>
        <v>0</v>
      </c>
      <c r="L508" s="257">
        <f t="shared" si="328"/>
        <v>0</v>
      </c>
      <c r="M508" s="212">
        <f t="shared" si="299"/>
        <v>0</v>
      </c>
      <c r="N508" s="213">
        <f t="shared" si="300"/>
        <v>0</v>
      </c>
      <c r="O508" s="213">
        <f t="shared" si="301"/>
        <v>0</v>
      </c>
      <c r="P508" s="213">
        <f t="shared" si="302"/>
        <v>0</v>
      </c>
      <c r="Q508" s="213">
        <f t="shared" si="303"/>
        <v>0</v>
      </c>
      <c r="R508" s="213">
        <f t="shared" si="304"/>
        <v>0</v>
      </c>
      <c r="S508" s="213">
        <f t="shared" si="305"/>
        <v>0</v>
      </c>
      <c r="T508" s="260">
        <f t="shared" si="329"/>
        <v>0</v>
      </c>
      <c r="U508" s="191">
        <f t="shared" si="306"/>
        <v>0</v>
      </c>
      <c r="V508" s="191">
        <f t="shared" si="307"/>
        <v>0</v>
      </c>
      <c r="W508" s="191">
        <f t="shared" si="308"/>
        <v>0</v>
      </c>
      <c r="X508" s="191">
        <f t="shared" si="309"/>
        <v>0</v>
      </c>
      <c r="Y508" s="191">
        <f t="shared" si="310"/>
        <v>0</v>
      </c>
      <c r="Z508" s="192">
        <f t="shared" si="311"/>
        <v>0</v>
      </c>
      <c r="AA508" s="191">
        <f t="shared" si="312"/>
        <v>0</v>
      </c>
      <c r="AB508" s="280">
        <f t="shared" si="330"/>
        <v>0</v>
      </c>
      <c r="AC508" s="240">
        <f t="shared" si="313"/>
        <v>0</v>
      </c>
      <c r="AD508" s="240">
        <f t="shared" si="314"/>
        <v>0</v>
      </c>
      <c r="AE508" s="240">
        <f t="shared" si="315"/>
        <v>0</v>
      </c>
      <c r="AF508" s="240">
        <f t="shared" si="316"/>
        <v>0</v>
      </c>
      <c r="AG508" s="240">
        <f t="shared" si="317"/>
        <v>0</v>
      </c>
      <c r="AH508" s="240">
        <f t="shared" si="318"/>
        <v>0</v>
      </c>
      <c r="AI508" s="232">
        <f t="shared" si="319"/>
        <v>0</v>
      </c>
      <c r="AJ508" s="283">
        <f t="shared" si="331"/>
        <v>0</v>
      </c>
      <c r="AK508" s="269">
        <f t="shared" si="320"/>
        <v>0</v>
      </c>
      <c r="AL508" s="269">
        <f t="shared" si="321"/>
        <v>0</v>
      </c>
      <c r="AM508" s="269">
        <f t="shared" si="322"/>
        <v>0</v>
      </c>
      <c r="AN508" s="269">
        <f t="shared" si="323"/>
        <v>0</v>
      </c>
      <c r="AO508" s="269">
        <f t="shared" si="324"/>
        <v>0</v>
      </c>
      <c r="AP508" s="269">
        <f t="shared" si="325"/>
        <v>0</v>
      </c>
      <c r="AQ508" s="269">
        <f t="shared" si="326"/>
        <v>0</v>
      </c>
      <c r="AR508" s="285">
        <f t="shared" si="332"/>
        <v>0</v>
      </c>
      <c r="AS508" s="273">
        <f t="shared" si="327"/>
        <v>0</v>
      </c>
    </row>
    <row r="509" spans="2:45">
      <c r="B509" s="104"/>
      <c r="C509" s="105"/>
      <c r="E509" s="242">
        <f t="shared" si="333"/>
        <v>0</v>
      </c>
      <c r="F509" s="222">
        <f t="shared" si="293"/>
        <v>0</v>
      </c>
      <c r="G509" s="222">
        <f t="shared" si="294"/>
        <v>0</v>
      </c>
      <c r="H509" s="222">
        <f t="shared" si="295"/>
        <v>0</v>
      </c>
      <c r="I509" s="222">
        <f t="shared" si="296"/>
        <v>0</v>
      </c>
      <c r="J509" s="222">
        <f t="shared" si="297"/>
        <v>0</v>
      </c>
      <c r="K509" s="222">
        <f t="shared" si="298"/>
        <v>0</v>
      </c>
      <c r="L509" s="257">
        <f t="shared" si="328"/>
        <v>0</v>
      </c>
      <c r="M509" s="212">
        <f t="shared" si="299"/>
        <v>0</v>
      </c>
      <c r="N509" s="213">
        <f t="shared" si="300"/>
        <v>0</v>
      </c>
      <c r="O509" s="213">
        <f t="shared" si="301"/>
        <v>0</v>
      </c>
      <c r="P509" s="213">
        <f t="shared" si="302"/>
        <v>0</v>
      </c>
      <c r="Q509" s="213">
        <f t="shared" si="303"/>
        <v>0</v>
      </c>
      <c r="R509" s="213">
        <f t="shared" si="304"/>
        <v>0</v>
      </c>
      <c r="S509" s="213">
        <f t="shared" si="305"/>
        <v>0</v>
      </c>
      <c r="T509" s="260">
        <f t="shared" si="329"/>
        <v>0</v>
      </c>
      <c r="U509" s="191">
        <f t="shared" si="306"/>
        <v>0</v>
      </c>
      <c r="V509" s="191">
        <f t="shared" si="307"/>
        <v>0</v>
      </c>
      <c r="W509" s="191">
        <f t="shared" si="308"/>
        <v>0</v>
      </c>
      <c r="X509" s="191">
        <f t="shared" si="309"/>
        <v>0</v>
      </c>
      <c r="Y509" s="191">
        <f t="shared" si="310"/>
        <v>0</v>
      </c>
      <c r="Z509" s="192">
        <f t="shared" si="311"/>
        <v>0</v>
      </c>
      <c r="AA509" s="191">
        <f t="shared" si="312"/>
        <v>0</v>
      </c>
      <c r="AB509" s="280">
        <f t="shared" si="330"/>
        <v>0</v>
      </c>
      <c r="AC509" s="240">
        <f t="shared" si="313"/>
        <v>0</v>
      </c>
      <c r="AD509" s="240">
        <f t="shared" si="314"/>
        <v>0</v>
      </c>
      <c r="AE509" s="240">
        <f t="shared" si="315"/>
        <v>0</v>
      </c>
      <c r="AF509" s="240">
        <f t="shared" si="316"/>
        <v>0</v>
      </c>
      <c r="AG509" s="240">
        <f t="shared" si="317"/>
        <v>0</v>
      </c>
      <c r="AH509" s="240">
        <f t="shared" si="318"/>
        <v>0</v>
      </c>
      <c r="AI509" s="232">
        <f t="shared" si="319"/>
        <v>0</v>
      </c>
      <c r="AJ509" s="283">
        <f t="shared" si="331"/>
        <v>0</v>
      </c>
      <c r="AK509" s="269">
        <f t="shared" si="320"/>
        <v>0</v>
      </c>
      <c r="AL509" s="269">
        <f t="shared" si="321"/>
        <v>0</v>
      </c>
      <c r="AM509" s="269">
        <f t="shared" si="322"/>
        <v>0</v>
      </c>
      <c r="AN509" s="269">
        <f t="shared" si="323"/>
        <v>0</v>
      </c>
      <c r="AO509" s="269">
        <f t="shared" si="324"/>
        <v>0</v>
      </c>
      <c r="AP509" s="269">
        <f t="shared" si="325"/>
        <v>0</v>
      </c>
      <c r="AQ509" s="269">
        <f t="shared" si="326"/>
        <v>0</v>
      </c>
      <c r="AR509" s="285">
        <f t="shared" si="332"/>
        <v>0</v>
      </c>
      <c r="AS509" s="273">
        <f t="shared" si="327"/>
        <v>0</v>
      </c>
    </row>
    <row r="510" spans="2:45">
      <c r="B510" s="104"/>
      <c r="C510" s="105"/>
      <c r="E510" s="242">
        <f t="shared" si="333"/>
        <v>0</v>
      </c>
      <c r="F510" s="222">
        <f t="shared" si="293"/>
        <v>0</v>
      </c>
      <c r="G510" s="222">
        <f t="shared" si="294"/>
        <v>0</v>
      </c>
      <c r="H510" s="222">
        <f t="shared" si="295"/>
        <v>0</v>
      </c>
      <c r="I510" s="222">
        <f t="shared" si="296"/>
        <v>0</v>
      </c>
      <c r="J510" s="222">
        <f t="shared" si="297"/>
        <v>0</v>
      </c>
      <c r="K510" s="222">
        <f t="shared" si="298"/>
        <v>0</v>
      </c>
      <c r="L510" s="257">
        <f t="shared" si="328"/>
        <v>0</v>
      </c>
      <c r="M510" s="212">
        <f t="shared" si="299"/>
        <v>0</v>
      </c>
      <c r="N510" s="213">
        <f t="shared" si="300"/>
        <v>0</v>
      </c>
      <c r="O510" s="213">
        <f t="shared" si="301"/>
        <v>0</v>
      </c>
      <c r="P510" s="213">
        <f t="shared" si="302"/>
        <v>0</v>
      </c>
      <c r="Q510" s="213">
        <f t="shared" si="303"/>
        <v>0</v>
      </c>
      <c r="R510" s="213">
        <f t="shared" si="304"/>
        <v>0</v>
      </c>
      <c r="S510" s="213">
        <f t="shared" si="305"/>
        <v>0</v>
      </c>
      <c r="T510" s="260">
        <f t="shared" si="329"/>
        <v>0</v>
      </c>
      <c r="U510" s="191">
        <f t="shared" si="306"/>
        <v>0</v>
      </c>
      <c r="V510" s="191">
        <f t="shared" si="307"/>
        <v>0</v>
      </c>
      <c r="W510" s="191">
        <f t="shared" si="308"/>
        <v>0</v>
      </c>
      <c r="X510" s="191">
        <f t="shared" si="309"/>
        <v>0</v>
      </c>
      <c r="Y510" s="191">
        <f t="shared" si="310"/>
        <v>0</v>
      </c>
      <c r="Z510" s="192">
        <f t="shared" si="311"/>
        <v>0</v>
      </c>
      <c r="AA510" s="191">
        <f t="shared" si="312"/>
        <v>0</v>
      </c>
      <c r="AB510" s="280">
        <f t="shared" si="330"/>
        <v>0</v>
      </c>
      <c r="AC510" s="240">
        <f t="shared" si="313"/>
        <v>0</v>
      </c>
      <c r="AD510" s="240">
        <f t="shared" si="314"/>
        <v>0</v>
      </c>
      <c r="AE510" s="240">
        <f t="shared" si="315"/>
        <v>0</v>
      </c>
      <c r="AF510" s="240">
        <f t="shared" si="316"/>
        <v>0</v>
      </c>
      <c r="AG510" s="240">
        <f t="shared" si="317"/>
        <v>0</v>
      </c>
      <c r="AH510" s="240">
        <f t="shared" si="318"/>
        <v>0</v>
      </c>
      <c r="AI510" s="232">
        <f t="shared" si="319"/>
        <v>0</v>
      </c>
      <c r="AJ510" s="283">
        <f t="shared" si="331"/>
        <v>0</v>
      </c>
      <c r="AK510" s="269">
        <f t="shared" si="320"/>
        <v>0</v>
      </c>
      <c r="AL510" s="269">
        <f t="shared" si="321"/>
        <v>0</v>
      </c>
      <c r="AM510" s="269">
        <f t="shared" si="322"/>
        <v>0</v>
      </c>
      <c r="AN510" s="269">
        <f t="shared" si="323"/>
        <v>0</v>
      </c>
      <c r="AO510" s="269">
        <f t="shared" si="324"/>
        <v>0</v>
      </c>
      <c r="AP510" s="269">
        <f t="shared" si="325"/>
        <v>0</v>
      </c>
      <c r="AQ510" s="269">
        <f t="shared" si="326"/>
        <v>0</v>
      </c>
      <c r="AR510" s="285">
        <f t="shared" si="332"/>
        <v>0</v>
      </c>
      <c r="AS510" s="273">
        <f t="shared" si="327"/>
        <v>0</v>
      </c>
    </row>
    <row r="511" spans="2:45">
      <c r="B511" s="104"/>
      <c r="C511" s="105"/>
      <c r="E511" s="242">
        <f t="shared" si="333"/>
        <v>0</v>
      </c>
      <c r="F511" s="222">
        <f t="shared" si="293"/>
        <v>0</v>
      </c>
      <c r="G511" s="222">
        <f t="shared" si="294"/>
        <v>0</v>
      </c>
      <c r="H511" s="222">
        <f t="shared" si="295"/>
        <v>0</v>
      </c>
      <c r="I511" s="222">
        <f t="shared" si="296"/>
        <v>0</v>
      </c>
      <c r="J511" s="222">
        <f t="shared" si="297"/>
        <v>0</v>
      </c>
      <c r="K511" s="222">
        <f t="shared" si="298"/>
        <v>0</v>
      </c>
      <c r="L511" s="257">
        <f t="shared" si="328"/>
        <v>0</v>
      </c>
      <c r="M511" s="212">
        <f t="shared" si="299"/>
        <v>0</v>
      </c>
      <c r="N511" s="213">
        <f t="shared" si="300"/>
        <v>0</v>
      </c>
      <c r="O511" s="213">
        <f t="shared" si="301"/>
        <v>0</v>
      </c>
      <c r="P511" s="213">
        <f t="shared" si="302"/>
        <v>0</v>
      </c>
      <c r="Q511" s="213">
        <f t="shared" si="303"/>
        <v>0</v>
      </c>
      <c r="R511" s="213">
        <f t="shared" si="304"/>
        <v>0</v>
      </c>
      <c r="S511" s="213">
        <f t="shared" si="305"/>
        <v>0</v>
      </c>
      <c r="T511" s="260">
        <f t="shared" si="329"/>
        <v>0</v>
      </c>
      <c r="U511" s="191">
        <f t="shared" si="306"/>
        <v>0</v>
      </c>
      <c r="V511" s="191">
        <f t="shared" si="307"/>
        <v>0</v>
      </c>
      <c r="W511" s="191">
        <f t="shared" si="308"/>
        <v>0</v>
      </c>
      <c r="X511" s="191">
        <f t="shared" si="309"/>
        <v>0</v>
      </c>
      <c r="Y511" s="191">
        <f t="shared" si="310"/>
        <v>0</v>
      </c>
      <c r="Z511" s="192">
        <f t="shared" si="311"/>
        <v>0</v>
      </c>
      <c r="AA511" s="191">
        <f t="shared" si="312"/>
        <v>0</v>
      </c>
      <c r="AB511" s="280">
        <f t="shared" si="330"/>
        <v>0</v>
      </c>
      <c r="AC511" s="240">
        <f t="shared" si="313"/>
        <v>0</v>
      </c>
      <c r="AD511" s="240">
        <f t="shared" si="314"/>
        <v>0</v>
      </c>
      <c r="AE511" s="240">
        <f t="shared" si="315"/>
        <v>0</v>
      </c>
      <c r="AF511" s="240">
        <f t="shared" si="316"/>
        <v>0</v>
      </c>
      <c r="AG511" s="240">
        <f t="shared" si="317"/>
        <v>0</v>
      </c>
      <c r="AH511" s="240">
        <f t="shared" si="318"/>
        <v>0</v>
      </c>
      <c r="AI511" s="232">
        <f t="shared" si="319"/>
        <v>0</v>
      </c>
      <c r="AJ511" s="283">
        <f t="shared" si="331"/>
        <v>0</v>
      </c>
      <c r="AK511" s="269">
        <f t="shared" si="320"/>
        <v>0</v>
      </c>
      <c r="AL511" s="269">
        <f t="shared" si="321"/>
        <v>0</v>
      </c>
      <c r="AM511" s="269">
        <f t="shared" si="322"/>
        <v>0</v>
      </c>
      <c r="AN511" s="269">
        <f t="shared" si="323"/>
        <v>0</v>
      </c>
      <c r="AO511" s="269">
        <f t="shared" si="324"/>
        <v>0</v>
      </c>
      <c r="AP511" s="269">
        <f t="shared" si="325"/>
        <v>0</v>
      </c>
      <c r="AQ511" s="269">
        <f t="shared" si="326"/>
        <v>0</v>
      </c>
      <c r="AR511" s="285">
        <f t="shared" si="332"/>
        <v>0</v>
      </c>
      <c r="AS511" s="273">
        <f t="shared" si="327"/>
        <v>0</v>
      </c>
    </row>
    <row r="512" spans="2:45">
      <c r="B512" s="104"/>
      <c r="C512" s="105"/>
      <c r="E512" s="242">
        <f t="shared" si="333"/>
        <v>0</v>
      </c>
      <c r="F512" s="222">
        <f t="shared" si="293"/>
        <v>0</v>
      </c>
      <c r="G512" s="222">
        <f t="shared" si="294"/>
        <v>0</v>
      </c>
      <c r="H512" s="222">
        <f t="shared" si="295"/>
        <v>0</v>
      </c>
      <c r="I512" s="222">
        <f t="shared" si="296"/>
        <v>0</v>
      </c>
      <c r="J512" s="222">
        <f t="shared" si="297"/>
        <v>0</v>
      </c>
      <c r="K512" s="222">
        <f t="shared" si="298"/>
        <v>0</v>
      </c>
      <c r="L512" s="257">
        <f t="shared" si="328"/>
        <v>0</v>
      </c>
      <c r="M512" s="212">
        <f t="shared" si="299"/>
        <v>0</v>
      </c>
      <c r="N512" s="213">
        <f t="shared" si="300"/>
        <v>0</v>
      </c>
      <c r="O512" s="213">
        <f t="shared" si="301"/>
        <v>0</v>
      </c>
      <c r="P512" s="213">
        <f t="shared" si="302"/>
        <v>0</v>
      </c>
      <c r="Q512" s="213">
        <f t="shared" si="303"/>
        <v>0</v>
      </c>
      <c r="R512" s="213">
        <f t="shared" si="304"/>
        <v>0</v>
      </c>
      <c r="S512" s="213">
        <f t="shared" si="305"/>
        <v>0</v>
      </c>
      <c r="T512" s="260">
        <f t="shared" si="329"/>
        <v>0</v>
      </c>
      <c r="U512" s="191">
        <f t="shared" si="306"/>
        <v>0</v>
      </c>
      <c r="V512" s="191">
        <f t="shared" si="307"/>
        <v>0</v>
      </c>
      <c r="W512" s="191">
        <f t="shared" si="308"/>
        <v>0</v>
      </c>
      <c r="X512" s="191">
        <f t="shared" si="309"/>
        <v>0</v>
      </c>
      <c r="Y512" s="191">
        <f t="shared" si="310"/>
        <v>0</v>
      </c>
      <c r="Z512" s="192">
        <f t="shared" si="311"/>
        <v>0</v>
      </c>
      <c r="AA512" s="191">
        <f t="shared" si="312"/>
        <v>0</v>
      </c>
      <c r="AB512" s="280">
        <f t="shared" si="330"/>
        <v>0</v>
      </c>
      <c r="AC512" s="240">
        <f t="shared" si="313"/>
        <v>0</v>
      </c>
      <c r="AD512" s="240">
        <f t="shared" si="314"/>
        <v>0</v>
      </c>
      <c r="AE512" s="240">
        <f t="shared" si="315"/>
        <v>0</v>
      </c>
      <c r="AF512" s="240">
        <f t="shared" si="316"/>
        <v>0</v>
      </c>
      <c r="AG512" s="240">
        <f t="shared" si="317"/>
        <v>0</v>
      </c>
      <c r="AH512" s="240">
        <f t="shared" si="318"/>
        <v>0</v>
      </c>
      <c r="AI512" s="232">
        <f t="shared" si="319"/>
        <v>0</v>
      </c>
      <c r="AJ512" s="283">
        <f t="shared" si="331"/>
        <v>0</v>
      </c>
      <c r="AK512" s="269">
        <f t="shared" si="320"/>
        <v>0</v>
      </c>
      <c r="AL512" s="269">
        <f t="shared" si="321"/>
        <v>0</v>
      </c>
      <c r="AM512" s="269">
        <f t="shared" si="322"/>
        <v>0</v>
      </c>
      <c r="AN512" s="269">
        <f t="shared" si="323"/>
        <v>0</v>
      </c>
      <c r="AO512" s="269">
        <f t="shared" si="324"/>
        <v>0</v>
      </c>
      <c r="AP512" s="269">
        <f t="shared" si="325"/>
        <v>0</v>
      </c>
      <c r="AQ512" s="269">
        <f t="shared" si="326"/>
        <v>0</v>
      </c>
      <c r="AR512" s="285">
        <f t="shared" si="332"/>
        <v>0</v>
      </c>
      <c r="AS512" s="273">
        <f t="shared" si="327"/>
        <v>0</v>
      </c>
    </row>
    <row r="513" spans="2:45">
      <c r="B513" s="104"/>
      <c r="C513" s="105"/>
      <c r="E513" s="242">
        <f t="shared" si="333"/>
        <v>0</v>
      </c>
      <c r="F513" s="222">
        <f t="shared" si="293"/>
        <v>0</v>
      </c>
      <c r="G513" s="222">
        <f t="shared" si="294"/>
        <v>0</v>
      </c>
      <c r="H513" s="222">
        <f t="shared" si="295"/>
        <v>0</v>
      </c>
      <c r="I513" s="222">
        <f t="shared" si="296"/>
        <v>0</v>
      </c>
      <c r="J513" s="222">
        <f t="shared" si="297"/>
        <v>0</v>
      </c>
      <c r="K513" s="222">
        <f t="shared" si="298"/>
        <v>0</v>
      </c>
      <c r="L513" s="257">
        <f t="shared" si="328"/>
        <v>0</v>
      </c>
      <c r="M513" s="212">
        <f t="shared" si="299"/>
        <v>0</v>
      </c>
      <c r="N513" s="213">
        <f t="shared" si="300"/>
        <v>0</v>
      </c>
      <c r="O513" s="213">
        <f t="shared" si="301"/>
        <v>0</v>
      </c>
      <c r="P513" s="213">
        <f t="shared" si="302"/>
        <v>0</v>
      </c>
      <c r="Q513" s="213">
        <f t="shared" si="303"/>
        <v>0</v>
      </c>
      <c r="R513" s="213">
        <f t="shared" si="304"/>
        <v>0</v>
      </c>
      <c r="S513" s="213">
        <f t="shared" si="305"/>
        <v>0</v>
      </c>
      <c r="T513" s="260">
        <f t="shared" si="329"/>
        <v>0</v>
      </c>
      <c r="U513" s="191">
        <f t="shared" si="306"/>
        <v>0</v>
      </c>
      <c r="V513" s="191">
        <f t="shared" si="307"/>
        <v>0</v>
      </c>
      <c r="W513" s="191">
        <f t="shared" si="308"/>
        <v>0</v>
      </c>
      <c r="X513" s="191">
        <f t="shared" si="309"/>
        <v>0</v>
      </c>
      <c r="Y513" s="191">
        <f t="shared" si="310"/>
        <v>0</v>
      </c>
      <c r="Z513" s="192">
        <f t="shared" si="311"/>
        <v>0</v>
      </c>
      <c r="AA513" s="191">
        <f t="shared" si="312"/>
        <v>0</v>
      </c>
      <c r="AB513" s="280">
        <f t="shared" si="330"/>
        <v>0</v>
      </c>
      <c r="AC513" s="240">
        <f t="shared" si="313"/>
        <v>0</v>
      </c>
      <c r="AD513" s="240">
        <f t="shared" si="314"/>
        <v>0</v>
      </c>
      <c r="AE513" s="240">
        <f t="shared" si="315"/>
        <v>0</v>
      </c>
      <c r="AF513" s="240">
        <f t="shared" si="316"/>
        <v>0</v>
      </c>
      <c r="AG513" s="240">
        <f t="shared" si="317"/>
        <v>0</v>
      </c>
      <c r="AH513" s="240">
        <f t="shared" si="318"/>
        <v>0</v>
      </c>
      <c r="AI513" s="232">
        <f t="shared" si="319"/>
        <v>0</v>
      </c>
      <c r="AJ513" s="283">
        <f t="shared" si="331"/>
        <v>0</v>
      </c>
      <c r="AK513" s="269">
        <f t="shared" si="320"/>
        <v>0</v>
      </c>
      <c r="AL513" s="269">
        <f t="shared" si="321"/>
        <v>0</v>
      </c>
      <c r="AM513" s="269">
        <f t="shared" si="322"/>
        <v>0</v>
      </c>
      <c r="AN513" s="269">
        <f t="shared" si="323"/>
        <v>0</v>
      </c>
      <c r="AO513" s="269">
        <f t="shared" si="324"/>
        <v>0</v>
      </c>
      <c r="AP513" s="269">
        <f t="shared" si="325"/>
        <v>0</v>
      </c>
      <c r="AQ513" s="269">
        <f t="shared" si="326"/>
        <v>0</v>
      </c>
      <c r="AR513" s="285">
        <f t="shared" si="332"/>
        <v>0</v>
      </c>
      <c r="AS513" s="273">
        <f t="shared" si="327"/>
        <v>0</v>
      </c>
    </row>
    <row r="514" spans="2:45">
      <c r="B514" s="104"/>
      <c r="C514" s="105"/>
      <c r="E514" s="242">
        <f t="shared" si="333"/>
        <v>0</v>
      </c>
      <c r="F514" s="222">
        <f t="shared" si="293"/>
        <v>0</v>
      </c>
      <c r="G514" s="222">
        <f t="shared" si="294"/>
        <v>0</v>
      </c>
      <c r="H514" s="222">
        <f t="shared" si="295"/>
        <v>0</v>
      </c>
      <c r="I514" s="222">
        <f t="shared" si="296"/>
        <v>0</v>
      </c>
      <c r="J514" s="222">
        <f t="shared" si="297"/>
        <v>0</v>
      </c>
      <c r="K514" s="222">
        <f t="shared" si="298"/>
        <v>0</v>
      </c>
      <c r="L514" s="257">
        <f t="shared" si="328"/>
        <v>0</v>
      </c>
      <c r="M514" s="212">
        <f t="shared" si="299"/>
        <v>0</v>
      </c>
      <c r="N514" s="213">
        <f t="shared" si="300"/>
        <v>0</v>
      </c>
      <c r="O514" s="213">
        <f t="shared" si="301"/>
        <v>0</v>
      </c>
      <c r="P514" s="213">
        <f t="shared" si="302"/>
        <v>0</v>
      </c>
      <c r="Q514" s="213">
        <f t="shared" si="303"/>
        <v>0</v>
      </c>
      <c r="R514" s="213">
        <f t="shared" si="304"/>
        <v>0</v>
      </c>
      <c r="S514" s="213">
        <f t="shared" si="305"/>
        <v>0</v>
      </c>
      <c r="T514" s="260">
        <f t="shared" si="329"/>
        <v>0</v>
      </c>
      <c r="U514" s="191">
        <f t="shared" si="306"/>
        <v>0</v>
      </c>
      <c r="V514" s="191">
        <f t="shared" si="307"/>
        <v>0</v>
      </c>
      <c r="W514" s="191">
        <f t="shared" si="308"/>
        <v>0</v>
      </c>
      <c r="X514" s="191">
        <f t="shared" si="309"/>
        <v>0</v>
      </c>
      <c r="Y514" s="191">
        <f t="shared" si="310"/>
        <v>0</v>
      </c>
      <c r="Z514" s="192">
        <f t="shared" si="311"/>
        <v>0</v>
      </c>
      <c r="AA514" s="191">
        <f t="shared" si="312"/>
        <v>0</v>
      </c>
      <c r="AB514" s="280">
        <f t="shared" si="330"/>
        <v>0</v>
      </c>
      <c r="AC514" s="240">
        <f t="shared" si="313"/>
        <v>0</v>
      </c>
      <c r="AD514" s="240">
        <f t="shared" si="314"/>
        <v>0</v>
      </c>
      <c r="AE514" s="240">
        <f t="shared" si="315"/>
        <v>0</v>
      </c>
      <c r="AF514" s="240">
        <f t="shared" si="316"/>
        <v>0</v>
      </c>
      <c r="AG514" s="240">
        <f t="shared" si="317"/>
        <v>0</v>
      </c>
      <c r="AH514" s="240">
        <f t="shared" si="318"/>
        <v>0</v>
      </c>
      <c r="AI514" s="232">
        <f t="shared" si="319"/>
        <v>0</v>
      </c>
      <c r="AJ514" s="283">
        <f t="shared" si="331"/>
        <v>0</v>
      </c>
      <c r="AK514" s="269">
        <f t="shared" si="320"/>
        <v>0</v>
      </c>
      <c r="AL514" s="269">
        <f t="shared" si="321"/>
        <v>0</v>
      </c>
      <c r="AM514" s="269">
        <f t="shared" si="322"/>
        <v>0</v>
      </c>
      <c r="AN514" s="269">
        <f t="shared" si="323"/>
        <v>0</v>
      </c>
      <c r="AO514" s="269">
        <f t="shared" si="324"/>
        <v>0</v>
      </c>
      <c r="AP514" s="269">
        <f t="shared" si="325"/>
        <v>0</v>
      </c>
      <c r="AQ514" s="269">
        <f t="shared" si="326"/>
        <v>0</v>
      </c>
      <c r="AR514" s="285">
        <f t="shared" si="332"/>
        <v>0</v>
      </c>
      <c r="AS514" s="273">
        <f t="shared" si="327"/>
        <v>0</v>
      </c>
    </row>
    <row r="515" spans="2:45">
      <c r="B515" s="104"/>
      <c r="C515" s="105"/>
      <c r="E515" s="242">
        <f t="shared" si="333"/>
        <v>0</v>
      </c>
      <c r="F515" s="222">
        <f t="shared" si="293"/>
        <v>0</v>
      </c>
      <c r="G515" s="222">
        <f t="shared" si="294"/>
        <v>0</v>
      </c>
      <c r="H515" s="222">
        <f t="shared" si="295"/>
        <v>0</v>
      </c>
      <c r="I515" s="222">
        <f t="shared" si="296"/>
        <v>0</v>
      </c>
      <c r="J515" s="222">
        <f t="shared" si="297"/>
        <v>0</v>
      </c>
      <c r="K515" s="222">
        <f t="shared" si="298"/>
        <v>0</v>
      </c>
      <c r="L515" s="257">
        <f t="shared" si="328"/>
        <v>0</v>
      </c>
      <c r="M515" s="212">
        <f t="shared" si="299"/>
        <v>0</v>
      </c>
      <c r="N515" s="213">
        <f t="shared" si="300"/>
        <v>0</v>
      </c>
      <c r="O515" s="213">
        <f t="shared" si="301"/>
        <v>0</v>
      </c>
      <c r="P515" s="213">
        <f t="shared" si="302"/>
        <v>0</v>
      </c>
      <c r="Q515" s="213">
        <f t="shared" si="303"/>
        <v>0</v>
      </c>
      <c r="R515" s="213">
        <f t="shared" si="304"/>
        <v>0</v>
      </c>
      <c r="S515" s="213">
        <f t="shared" si="305"/>
        <v>0</v>
      </c>
      <c r="T515" s="260">
        <f t="shared" si="329"/>
        <v>0</v>
      </c>
      <c r="U515" s="191">
        <f t="shared" si="306"/>
        <v>0</v>
      </c>
      <c r="V515" s="191">
        <f t="shared" si="307"/>
        <v>0</v>
      </c>
      <c r="W515" s="191">
        <f t="shared" si="308"/>
        <v>0</v>
      </c>
      <c r="X515" s="191">
        <f t="shared" si="309"/>
        <v>0</v>
      </c>
      <c r="Y515" s="191">
        <f t="shared" si="310"/>
        <v>0</v>
      </c>
      <c r="Z515" s="192">
        <f t="shared" si="311"/>
        <v>0</v>
      </c>
      <c r="AA515" s="191">
        <f t="shared" si="312"/>
        <v>0</v>
      </c>
      <c r="AB515" s="280">
        <f t="shared" si="330"/>
        <v>0</v>
      </c>
      <c r="AC515" s="240">
        <f t="shared" si="313"/>
        <v>0</v>
      </c>
      <c r="AD515" s="240">
        <f t="shared" si="314"/>
        <v>0</v>
      </c>
      <c r="AE515" s="240">
        <f t="shared" si="315"/>
        <v>0</v>
      </c>
      <c r="AF515" s="240">
        <f t="shared" si="316"/>
        <v>0</v>
      </c>
      <c r="AG515" s="240">
        <f t="shared" si="317"/>
        <v>0</v>
      </c>
      <c r="AH515" s="240">
        <f t="shared" si="318"/>
        <v>0</v>
      </c>
      <c r="AI515" s="232">
        <f t="shared" si="319"/>
        <v>0</v>
      </c>
      <c r="AJ515" s="283">
        <f t="shared" si="331"/>
        <v>0</v>
      </c>
      <c r="AK515" s="269">
        <f t="shared" si="320"/>
        <v>0</v>
      </c>
      <c r="AL515" s="269">
        <f t="shared" si="321"/>
        <v>0</v>
      </c>
      <c r="AM515" s="269">
        <f t="shared" si="322"/>
        <v>0</v>
      </c>
      <c r="AN515" s="269">
        <f t="shared" si="323"/>
        <v>0</v>
      </c>
      <c r="AO515" s="269">
        <f t="shared" si="324"/>
        <v>0</v>
      </c>
      <c r="AP515" s="269">
        <f t="shared" si="325"/>
        <v>0</v>
      </c>
      <c r="AQ515" s="269">
        <f t="shared" si="326"/>
        <v>0</v>
      </c>
      <c r="AR515" s="285">
        <f t="shared" si="332"/>
        <v>0</v>
      </c>
      <c r="AS515" s="273">
        <f t="shared" si="327"/>
        <v>0</v>
      </c>
    </row>
    <row r="516" spans="2:45">
      <c r="B516" s="104"/>
      <c r="C516" s="105"/>
      <c r="E516" s="242">
        <f t="shared" si="333"/>
        <v>0</v>
      </c>
      <c r="F516" s="222">
        <f t="shared" si="293"/>
        <v>0</v>
      </c>
      <c r="G516" s="222">
        <f t="shared" si="294"/>
        <v>0</v>
      </c>
      <c r="H516" s="222">
        <f t="shared" si="295"/>
        <v>0</v>
      </c>
      <c r="I516" s="222">
        <f t="shared" si="296"/>
        <v>0</v>
      </c>
      <c r="J516" s="222">
        <f t="shared" si="297"/>
        <v>0</v>
      </c>
      <c r="K516" s="222">
        <f t="shared" si="298"/>
        <v>0</v>
      </c>
      <c r="L516" s="257">
        <f t="shared" si="328"/>
        <v>0</v>
      </c>
      <c r="M516" s="212">
        <f t="shared" si="299"/>
        <v>0</v>
      </c>
      <c r="N516" s="213">
        <f t="shared" si="300"/>
        <v>0</v>
      </c>
      <c r="O516" s="213">
        <f t="shared" si="301"/>
        <v>0</v>
      </c>
      <c r="P516" s="213">
        <f t="shared" si="302"/>
        <v>0</v>
      </c>
      <c r="Q516" s="213">
        <f t="shared" si="303"/>
        <v>0</v>
      </c>
      <c r="R516" s="213">
        <f t="shared" si="304"/>
        <v>0</v>
      </c>
      <c r="S516" s="213">
        <f t="shared" si="305"/>
        <v>0</v>
      </c>
      <c r="T516" s="260">
        <f t="shared" si="329"/>
        <v>0</v>
      </c>
      <c r="U516" s="191">
        <f t="shared" si="306"/>
        <v>0</v>
      </c>
      <c r="V516" s="191">
        <f t="shared" si="307"/>
        <v>0</v>
      </c>
      <c r="W516" s="191">
        <f t="shared" si="308"/>
        <v>0</v>
      </c>
      <c r="X516" s="191">
        <f t="shared" si="309"/>
        <v>0</v>
      </c>
      <c r="Y516" s="191">
        <f t="shared" si="310"/>
        <v>0</v>
      </c>
      <c r="Z516" s="192">
        <f t="shared" si="311"/>
        <v>0</v>
      </c>
      <c r="AA516" s="191">
        <f t="shared" si="312"/>
        <v>0</v>
      </c>
      <c r="AB516" s="280">
        <f t="shared" si="330"/>
        <v>0</v>
      </c>
      <c r="AC516" s="240">
        <f t="shared" si="313"/>
        <v>0</v>
      </c>
      <c r="AD516" s="240">
        <f t="shared" si="314"/>
        <v>0</v>
      </c>
      <c r="AE516" s="240">
        <f t="shared" si="315"/>
        <v>0</v>
      </c>
      <c r="AF516" s="240">
        <f t="shared" si="316"/>
        <v>0</v>
      </c>
      <c r="AG516" s="240">
        <f t="shared" si="317"/>
        <v>0</v>
      </c>
      <c r="AH516" s="240">
        <f t="shared" si="318"/>
        <v>0</v>
      </c>
      <c r="AI516" s="232">
        <f t="shared" si="319"/>
        <v>0</v>
      </c>
      <c r="AJ516" s="283">
        <f t="shared" si="331"/>
        <v>0</v>
      </c>
      <c r="AK516" s="269">
        <f t="shared" si="320"/>
        <v>0</v>
      </c>
      <c r="AL516" s="269">
        <f t="shared" si="321"/>
        <v>0</v>
      </c>
      <c r="AM516" s="269">
        <f t="shared" si="322"/>
        <v>0</v>
      </c>
      <c r="AN516" s="269">
        <f t="shared" si="323"/>
        <v>0</v>
      </c>
      <c r="AO516" s="269">
        <f t="shared" si="324"/>
        <v>0</v>
      </c>
      <c r="AP516" s="269">
        <f t="shared" si="325"/>
        <v>0</v>
      </c>
      <c r="AQ516" s="269">
        <f t="shared" si="326"/>
        <v>0</v>
      </c>
      <c r="AR516" s="285">
        <f t="shared" si="332"/>
        <v>0</v>
      </c>
      <c r="AS516" s="273">
        <f t="shared" si="327"/>
        <v>0</v>
      </c>
    </row>
    <row r="517" spans="2:45">
      <c r="B517" s="104"/>
      <c r="C517" s="105"/>
      <c r="E517" s="242">
        <f t="shared" si="333"/>
        <v>0</v>
      </c>
      <c r="F517" s="222">
        <f t="shared" ref="F517:F553" si="334">K517*$F$3</f>
        <v>0</v>
      </c>
      <c r="G517" s="222">
        <f t="shared" ref="G517:G553" si="335">K517*$G$2</f>
        <v>0</v>
      </c>
      <c r="H517" s="222">
        <f t="shared" ref="H517:H553" si="336">K517*$H$2</f>
        <v>0</v>
      </c>
      <c r="I517" s="222">
        <f t="shared" ref="I517:I553" si="337">K517*$I$2</f>
        <v>0</v>
      </c>
      <c r="J517" s="222">
        <f t="shared" ref="J517:J553" si="338">K517*$J$2</f>
        <v>0</v>
      </c>
      <c r="K517" s="222">
        <f t="shared" ref="K517:K553" si="339">E517*$J$1</f>
        <v>0</v>
      </c>
      <c r="L517" s="257">
        <f t="shared" si="328"/>
        <v>0</v>
      </c>
      <c r="M517" s="212">
        <f t="shared" ref="M517:M553" si="340">S517*$M$3</f>
        <v>0</v>
      </c>
      <c r="N517" s="213">
        <f t="shared" ref="N517:N553" si="341">S517*$N$2</f>
        <v>0</v>
      </c>
      <c r="O517" s="213">
        <f t="shared" ref="O517:O553" si="342">S517*$O$2</f>
        <v>0</v>
      </c>
      <c r="P517" s="213">
        <f t="shared" ref="P517:P553" si="343">S517*$P$2</f>
        <v>0</v>
      </c>
      <c r="Q517" s="213">
        <f t="shared" ref="Q517:Q553" si="344">S517*$Q$2</f>
        <v>0</v>
      </c>
      <c r="R517" s="213">
        <f t="shared" ref="R517:R553" si="345">S517*$R$3</f>
        <v>0</v>
      </c>
      <c r="S517" s="213">
        <f t="shared" ref="S517:S553" si="346">E517*$S$1</f>
        <v>0</v>
      </c>
      <c r="T517" s="260">
        <f t="shared" si="329"/>
        <v>0</v>
      </c>
      <c r="U517" s="191">
        <f t="shared" ref="U517:U553" si="347">AA517*$U$3</f>
        <v>0</v>
      </c>
      <c r="V517" s="191">
        <f t="shared" ref="V517:V553" si="348">AA517*$V$3</f>
        <v>0</v>
      </c>
      <c r="W517" s="191">
        <f t="shared" ref="W517:W553" si="349">AA517*$W$3</f>
        <v>0</v>
      </c>
      <c r="X517" s="191">
        <f t="shared" ref="X517:X553" si="350">AA517*$X$3</f>
        <v>0</v>
      </c>
      <c r="Y517" s="191">
        <f t="shared" ref="Y517:Y553" si="351">AA517*$Y$3</f>
        <v>0</v>
      </c>
      <c r="Z517" s="192">
        <f t="shared" ref="Z517:Z553" si="352">AA517*$Z$3</f>
        <v>0</v>
      </c>
      <c r="AA517" s="191">
        <f t="shared" ref="AA517:AA553" si="353">E517*$AA$1</f>
        <v>0</v>
      </c>
      <c r="AB517" s="280">
        <f t="shared" si="330"/>
        <v>0</v>
      </c>
      <c r="AC517" s="240">
        <f t="shared" ref="AC517:AC553" si="354">AI517*$AC$3</f>
        <v>0</v>
      </c>
      <c r="AD517" s="240">
        <f t="shared" ref="AD517:AD553" si="355">AI517*$AD$3</f>
        <v>0</v>
      </c>
      <c r="AE517" s="240">
        <f t="shared" ref="AE517:AE553" si="356">AI517*$AE$3</f>
        <v>0</v>
      </c>
      <c r="AF517" s="240">
        <f t="shared" ref="AF517:AF553" si="357">AI517*$AF$3</f>
        <v>0</v>
      </c>
      <c r="AG517" s="240">
        <f t="shared" ref="AG517:AG553" si="358">AI517*$AG$3</f>
        <v>0</v>
      </c>
      <c r="AH517" s="240">
        <f t="shared" ref="AH517:AH553" si="359">AI517*$AH$3</f>
        <v>0</v>
      </c>
      <c r="AI517" s="232">
        <f t="shared" ref="AI517:AI553" si="360">E517*$AI$1</f>
        <v>0</v>
      </c>
      <c r="AJ517" s="283">
        <f t="shared" si="331"/>
        <v>0</v>
      </c>
      <c r="AK517" s="269">
        <f t="shared" ref="AK517:AK553" si="361">AQ517*$AK$3</f>
        <v>0</v>
      </c>
      <c r="AL517" s="269">
        <f t="shared" ref="AL517:AL553" si="362">AQ517*$AL$3</f>
        <v>0</v>
      </c>
      <c r="AM517" s="269">
        <f t="shared" ref="AM517:AM553" si="363">AQ517*$AM$3</f>
        <v>0</v>
      </c>
      <c r="AN517" s="269">
        <f t="shared" ref="AN517:AN553" si="364">AQ517*$AN$3</f>
        <v>0</v>
      </c>
      <c r="AO517" s="269">
        <f t="shared" ref="AO517:AO553" si="365">AQ517*$AO$3</f>
        <v>0</v>
      </c>
      <c r="AP517" s="269">
        <f t="shared" ref="AP517:AP553" si="366">AQ517*$AP$3</f>
        <v>0</v>
      </c>
      <c r="AQ517" s="269">
        <f t="shared" ref="AQ517:AQ553" si="367">E517*$AQ$1</f>
        <v>0</v>
      </c>
      <c r="AR517" s="285">
        <f t="shared" si="332"/>
        <v>0</v>
      </c>
      <c r="AS517" s="273">
        <f t="shared" ref="AS517:AS553" si="368">L517/1.21</f>
        <v>0</v>
      </c>
    </row>
    <row r="518" spans="2:45">
      <c r="B518" s="104"/>
      <c r="C518" s="105"/>
      <c r="E518" s="242">
        <f t="shared" si="333"/>
        <v>0</v>
      </c>
      <c r="F518" s="222">
        <f t="shared" si="334"/>
        <v>0</v>
      </c>
      <c r="G518" s="222">
        <f t="shared" si="335"/>
        <v>0</v>
      </c>
      <c r="H518" s="222">
        <f t="shared" si="336"/>
        <v>0</v>
      </c>
      <c r="I518" s="222">
        <f t="shared" si="337"/>
        <v>0</v>
      </c>
      <c r="J518" s="222">
        <f t="shared" si="338"/>
        <v>0</v>
      </c>
      <c r="K518" s="222">
        <f t="shared" si="339"/>
        <v>0</v>
      </c>
      <c r="L518" s="257">
        <f t="shared" ref="L518:L553" si="369">F518+H518+J518+E518</f>
        <v>0</v>
      </c>
      <c r="M518" s="212">
        <f t="shared" si="340"/>
        <v>0</v>
      </c>
      <c r="N518" s="213">
        <f t="shared" si="341"/>
        <v>0</v>
      </c>
      <c r="O518" s="213">
        <f t="shared" si="342"/>
        <v>0</v>
      </c>
      <c r="P518" s="213">
        <f t="shared" si="343"/>
        <v>0</v>
      </c>
      <c r="Q518" s="213">
        <f t="shared" si="344"/>
        <v>0</v>
      </c>
      <c r="R518" s="213">
        <f t="shared" si="345"/>
        <v>0</v>
      </c>
      <c r="S518" s="213">
        <f t="shared" si="346"/>
        <v>0</v>
      </c>
      <c r="T518" s="260">
        <f t="shared" ref="T518:T553" si="370">R518+Q518+O518+M518+E518</f>
        <v>0</v>
      </c>
      <c r="U518" s="191">
        <f t="shared" si="347"/>
        <v>0</v>
      </c>
      <c r="V518" s="191">
        <f t="shared" si="348"/>
        <v>0</v>
      </c>
      <c r="W518" s="191">
        <f t="shared" si="349"/>
        <v>0</v>
      </c>
      <c r="X518" s="191">
        <f t="shared" si="350"/>
        <v>0</v>
      </c>
      <c r="Y518" s="191">
        <f t="shared" si="351"/>
        <v>0</v>
      </c>
      <c r="Z518" s="192">
        <f t="shared" si="352"/>
        <v>0</v>
      </c>
      <c r="AA518" s="191">
        <f t="shared" si="353"/>
        <v>0</v>
      </c>
      <c r="AB518" s="280">
        <f t="shared" ref="AB518:AB553" si="371">U518+W518+Y518+Z518+E518</f>
        <v>0</v>
      </c>
      <c r="AC518" s="240">
        <f t="shared" si="354"/>
        <v>0</v>
      </c>
      <c r="AD518" s="240">
        <f t="shared" si="355"/>
        <v>0</v>
      </c>
      <c r="AE518" s="240">
        <f t="shared" si="356"/>
        <v>0</v>
      </c>
      <c r="AF518" s="240">
        <f t="shared" si="357"/>
        <v>0</v>
      </c>
      <c r="AG518" s="240">
        <f t="shared" si="358"/>
        <v>0</v>
      </c>
      <c r="AH518" s="240">
        <f t="shared" si="359"/>
        <v>0</v>
      </c>
      <c r="AI518" s="232">
        <f t="shared" si="360"/>
        <v>0</v>
      </c>
      <c r="AJ518" s="283">
        <f t="shared" ref="AJ518:AJ553" si="372">AC518+AE518+AG518+AH518+E518</f>
        <v>0</v>
      </c>
      <c r="AK518" s="269">
        <f t="shared" si="361"/>
        <v>0</v>
      </c>
      <c r="AL518" s="269">
        <f t="shared" si="362"/>
        <v>0</v>
      </c>
      <c r="AM518" s="269">
        <f t="shared" si="363"/>
        <v>0</v>
      </c>
      <c r="AN518" s="269">
        <f t="shared" si="364"/>
        <v>0</v>
      </c>
      <c r="AO518" s="269">
        <f t="shared" si="365"/>
        <v>0</v>
      </c>
      <c r="AP518" s="269">
        <f t="shared" si="366"/>
        <v>0</v>
      </c>
      <c r="AQ518" s="269">
        <f t="shared" si="367"/>
        <v>0</v>
      </c>
      <c r="AR518" s="285">
        <f t="shared" ref="AR518:AR553" si="373">AK518+AM518+AO518+AP518+E518</f>
        <v>0</v>
      </c>
      <c r="AS518" s="273">
        <f t="shared" si="368"/>
        <v>0</v>
      </c>
    </row>
    <row r="519" spans="2:45">
      <c r="B519" s="104"/>
      <c r="C519" s="105"/>
      <c r="E519" s="242">
        <f t="shared" si="333"/>
        <v>0</v>
      </c>
      <c r="F519" s="222">
        <f t="shared" si="334"/>
        <v>0</v>
      </c>
      <c r="G519" s="222">
        <f t="shared" si="335"/>
        <v>0</v>
      </c>
      <c r="H519" s="222">
        <f t="shared" si="336"/>
        <v>0</v>
      </c>
      <c r="I519" s="222">
        <f t="shared" si="337"/>
        <v>0</v>
      </c>
      <c r="J519" s="222">
        <f t="shared" si="338"/>
        <v>0</v>
      </c>
      <c r="K519" s="222">
        <f t="shared" si="339"/>
        <v>0</v>
      </c>
      <c r="L519" s="257">
        <f t="shared" si="369"/>
        <v>0</v>
      </c>
      <c r="M519" s="212">
        <f t="shared" si="340"/>
        <v>0</v>
      </c>
      <c r="N519" s="213">
        <f t="shared" si="341"/>
        <v>0</v>
      </c>
      <c r="O519" s="213">
        <f t="shared" si="342"/>
        <v>0</v>
      </c>
      <c r="P519" s="213">
        <f t="shared" si="343"/>
        <v>0</v>
      </c>
      <c r="Q519" s="213">
        <f t="shared" si="344"/>
        <v>0</v>
      </c>
      <c r="R519" s="213">
        <f t="shared" si="345"/>
        <v>0</v>
      </c>
      <c r="S519" s="213">
        <f t="shared" si="346"/>
        <v>0</v>
      </c>
      <c r="T519" s="260">
        <f t="shared" si="370"/>
        <v>0</v>
      </c>
      <c r="U519" s="191">
        <f t="shared" si="347"/>
        <v>0</v>
      </c>
      <c r="V519" s="191">
        <f t="shared" si="348"/>
        <v>0</v>
      </c>
      <c r="W519" s="191">
        <f t="shared" si="349"/>
        <v>0</v>
      </c>
      <c r="X519" s="191">
        <f t="shared" si="350"/>
        <v>0</v>
      </c>
      <c r="Y519" s="191">
        <f t="shared" si="351"/>
        <v>0</v>
      </c>
      <c r="Z519" s="192">
        <f t="shared" si="352"/>
        <v>0</v>
      </c>
      <c r="AA519" s="191">
        <f t="shared" si="353"/>
        <v>0</v>
      </c>
      <c r="AB519" s="280">
        <f t="shared" si="371"/>
        <v>0</v>
      </c>
      <c r="AC519" s="240">
        <f t="shared" si="354"/>
        <v>0</v>
      </c>
      <c r="AD519" s="240">
        <f t="shared" si="355"/>
        <v>0</v>
      </c>
      <c r="AE519" s="240">
        <f t="shared" si="356"/>
        <v>0</v>
      </c>
      <c r="AF519" s="240">
        <f t="shared" si="357"/>
        <v>0</v>
      </c>
      <c r="AG519" s="240">
        <f t="shared" si="358"/>
        <v>0</v>
      </c>
      <c r="AH519" s="240">
        <f t="shared" si="359"/>
        <v>0</v>
      </c>
      <c r="AI519" s="232">
        <f t="shared" si="360"/>
        <v>0</v>
      </c>
      <c r="AJ519" s="283">
        <f t="shared" si="372"/>
        <v>0</v>
      </c>
      <c r="AK519" s="269">
        <f t="shared" si="361"/>
        <v>0</v>
      </c>
      <c r="AL519" s="269">
        <f t="shared" si="362"/>
        <v>0</v>
      </c>
      <c r="AM519" s="269">
        <f t="shared" si="363"/>
        <v>0</v>
      </c>
      <c r="AN519" s="269">
        <f t="shared" si="364"/>
        <v>0</v>
      </c>
      <c r="AO519" s="269">
        <f t="shared" si="365"/>
        <v>0</v>
      </c>
      <c r="AP519" s="269">
        <f t="shared" si="366"/>
        <v>0</v>
      </c>
      <c r="AQ519" s="269">
        <f t="shared" si="367"/>
        <v>0</v>
      </c>
      <c r="AR519" s="285">
        <f t="shared" si="373"/>
        <v>0</v>
      </c>
      <c r="AS519" s="273">
        <f t="shared" si="368"/>
        <v>0</v>
      </c>
    </row>
    <row r="520" spans="2:45">
      <c r="B520" s="104"/>
      <c r="C520" s="105"/>
      <c r="E520" s="242">
        <f t="shared" si="333"/>
        <v>0</v>
      </c>
      <c r="F520" s="222">
        <f t="shared" si="334"/>
        <v>0</v>
      </c>
      <c r="G520" s="222">
        <f t="shared" si="335"/>
        <v>0</v>
      </c>
      <c r="H520" s="222">
        <f t="shared" si="336"/>
        <v>0</v>
      </c>
      <c r="I520" s="222">
        <f t="shared" si="337"/>
        <v>0</v>
      </c>
      <c r="J520" s="222">
        <f t="shared" si="338"/>
        <v>0</v>
      </c>
      <c r="K520" s="222">
        <f t="shared" si="339"/>
        <v>0</v>
      </c>
      <c r="L520" s="257">
        <f t="shared" si="369"/>
        <v>0</v>
      </c>
      <c r="M520" s="212">
        <f t="shared" si="340"/>
        <v>0</v>
      </c>
      <c r="N520" s="213">
        <f t="shared" si="341"/>
        <v>0</v>
      </c>
      <c r="O520" s="213">
        <f t="shared" si="342"/>
        <v>0</v>
      </c>
      <c r="P520" s="213">
        <f t="shared" si="343"/>
        <v>0</v>
      </c>
      <c r="Q520" s="213">
        <f t="shared" si="344"/>
        <v>0</v>
      </c>
      <c r="R520" s="213">
        <f t="shared" si="345"/>
        <v>0</v>
      </c>
      <c r="S520" s="213">
        <f t="shared" si="346"/>
        <v>0</v>
      </c>
      <c r="T520" s="260">
        <f t="shared" si="370"/>
        <v>0</v>
      </c>
      <c r="U520" s="191">
        <f t="shared" si="347"/>
        <v>0</v>
      </c>
      <c r="V520" s="191">
        <f t="shared" si="348"/>
        <v>0</v>
      </c>
      <c r="W520" s="191">
        <f t="shared" si="349"/>
        <v>0</v>
      </c>
      <c r="X520" s="191">
        <f t="shared" si="350"/>
        <v>0</v>
      </c>
      <c r="Y520" s="191">
        <f t="shared" si="351"/>
        <v>0</v>
      </c>
      <c r="Z520" s="192">
        <f t="shared" si="352"/>
        <v>0</v>
      </c>
      <c r="AA520" s="191">
        <f t="shared" si="353"/>
        <v>0</v>
      </c>
      <c r="AB520" s="280">
        <f t="shared" si="371"/>
        <v>0</v>
      </c>
      <c r="AC520" s="240">
        <f t="shared" si="354"/>
        <v>0</v>
      </c>
      <c r="AD520" s="240">
        <f t="shared" si="355"/>
        <v>0</v>
      </c>
      <c r="AE520" s="240">
        <f t="shared" si="356"/>
        <v>0</v>
      </c>
      <c r="AF520" s="240">
        <f t="shared" si="357"/>
        <v>0</v>
      </c>
      <c r="AG520" s="240">
        <f t="shared" si="358"/>
        <v>0</v>
      </c>
      <c r="AH520" s="240">
        <f t="shared" si="359"/>
        <v>0</v>
      </c>
      <c r="AI520" s="232">
        <f t="shared" si="360"/>
        <v>0</v>
      </c>
      <c r="AJ520" s="283">
        <f t="shared" si="372"/>
        <v>0</v>
      </c>
      <c r="AK520" s="269">
        <f t="shared" si="361"/>
        <v>0</v>
      </c>
      <c r="AL520" s="269">
        <f t="shared" si="362"/>
        <v>0</v>
      </c>
      <c r="AM520" s="269">
        <f t="shared" si="363"/>
        <v>0</v>
      </c>
      <c r="AN520" s="269">
        <f t="shared" si="364"/>
        <v>0</v>
      </c>
      <c r="AO520" s="269">
        <f t="shared" si="365"/>
        <v>0</v>
      </c>
      <c r="AP520" s="269">
        <f t="shared" si="366"/>
        <v>0</v>
      </c>
      <c r="AQ520" s="269">
        <f t="shared" si="367"/>
        <v>0</v>
      </c>
      <c r="AR520" s="285">
        <f t="shared" si="373"/>
        <v>0</v>
      </c>
      <c r="AS520" s="273">
        <f t="shared" si="368"/>
        <v>0</v>
      </c>
    </row>
    <row r="521" spans="2:45">
      <c r="B521" s="104"/>
      <c r="C521" s="105"/>
      <c r="E521" s="242">
        <f t="shared" si="333"/>
        <v>0</v>
      </c>
      <c r="F521" s="222">
        <f t="shared" si="334"/>
        <v>0</v>
      </c>
      <c r="G521" s="222">
        <f t="shared" si="335"/>
        <v>0</v>
      </c>
      <c r="H521" s="222">
        <f t="shared" si="336"/>
        <v>0</v>
      </c>
      <c r="I521" s="222">
        <f t="shared" si="337"/>
        <v>0</v>
      </c>
      <c r="J521" s="222">
        <f t="shared" si="338"/>
        <v>0</v>
      </c>
      <c r="K521" s="222">
        <f t="shared" si="339"/>
        <v>0</v>
      </c>
      <c r="L521" s="257">
        <f t="shared" si="369"/>
        <v>0</v>
      </c>
      <c r="M521" s="212">
        <f t="shared" si="340"/>
        <v>0</v>
      </c>
      <c r="N521" s="213">
        <f t="shared" si="341"/>
        <v>0</v>
      </c>
      <c r="O521" s="213">
        <f t="shared" si="342"/>
        <v>0</v>
      </c>
      <c r="P521" s="213">
        <f t="shared" si="343"/>
        <v>0</v>
      </c>
      <c r="Q521" s="213">
        <f t="shared" si="344"/>
        <v>0</v>
      </c>
      <c r="R521" s="213">
        <f t="shared" si="345"/>
        <v>0</v>
      </c>
      <c r="S521" s="213">
        <f t="shared" si="346"/>
        <v>0</v>
      </c>
      <c r="T521" s="260">
        <f t="shared" si="370"/>
        <v>0</v>
      </c>
      <c r="U521" s="191">
        <f t="shared" si="347"/>
        <v>0</v>
      </c>
      <c r="V521" s="191">
        <f t="shared" si="348"/>
        <v>0</v>
      </c>
      <c r="W521" s="191">
        <f t="shared" si="349"/>
        <v>0</v>
      </c>
      <c r="X521" s="191">
        <f t="shared" si="350"/>
        <v>0</v>
      </c>
      <c r="Y521" s="191">
        <f t="shared" si="351"/>
        <v>0</v>
      </c>
      <c r="Z521" s="192">
        <f t="shared" si="352"/>
        <v>0</v>
      </c>
      <c r="AA521" s="191">
        <f t="shared" si="353"/>
        <v>0</v>
      </c>
      <c r="AB521" s="280">
        <f t="shared" si="371"/>
        <v>0</v>
      </c>
      <c r="AC521" s="240">
        <f t="shared" si="354"/>
        <v>0</v>
      </c>
      <c r="AD521" s="240">
        <f t="shared" si="355"/>
        <v>0</v>
      </c>
      <c r="AE521" s="240">
        <f t="shared" si="356"/>
        <v>0</v>
      </c>
      <c r="AF521" s="240">
        <f t="shared" si="357"/>
        <v>0</v>
      </c>
      <c r="AG521" s="240">
        <f t="shared" si="358"/>
        <v>0</v>
      </c>
      <c r="AH521" s="240">
        <f t="shared" si="359"/>
        <v>0</v>
      </c>
      <c r="AI521" s="232">
        <f t="shared" si="360"/>
        <v>0</v>
      </c>
      <c r="AJ521" s="283">
        <f t="shared" si="372"/>
        <v>0</v>
      </c>
      <c r="AK521" s="269">
        <f t="shared" si="361"/>
        <v>0</v>
      </c>
      <c r="AL521" s="269">
        <f t="shared" si="362"/>
        <v>0</v>
      </c>
      <c r="AM521" s="269">
        <f t="shared" si="363"/>
        <v>0</v>
      </c>
      <c r="AN521" s="269">
        <f t="shared" si="364"/>
        <v>0</v>
      </c>
      <c r="AO521" s="269">
        <f t="shared" si="365"/>
        <v>0</v>
      </c>
      <c r="AP521" s="269">
        <f t="shared" si="366"/>
        <v>0</v>
      </c>
      <c r="AQ521" s="269">
        <f t="shared" si="367"/>
        <v>0</v>
      </c>
      <c r="AR521" s="285">
        <f t="shared" si="373"/>
        <v>0</v>
      </c>
      <c r="AS521" s="273">
        <f t="shared" si="368"/>
        <v>0</v>
      </c>
    </row>
    <row r="522" spans="2:45">
      <c r="B522" s="104"/>
      <c r="C522" s="105"/>
      <c r="E522" s="242">
        <f t="shared" si="333"/>
        <v>0</v>
      </c>
      <c r="F522" s="222">
        <f t="shared" si="334"/>
        <v>0</v>
      </c>
      <c r="G522" s="222">
        <f t="shared" si="335"/>
        <v>0</v>
      </c>
      <c r="H522" s="222">
        <f t="shared" si="336"/>
        <v>0</v>
      </c>
      <c r="I522" s="222">
        <f t="shared" si="337"/>
        <v>0</v>
      </c>
      <c r="J522" s="222">
        <f t="shared" si="338"/>
        <v>0</v>
      </c>
      <c r="K522" s="222">
        <f t="shared" si="339"/>
        <v>0</v>
      </c>
      <c r="L522" s="257">
        <f t="shared" si="369"/>
        <v>0</v>
      </c>
      <c r="M522" s="212">
        <f t="shared" si="340"/>
        <v>0</v>
      </c>
      <c r="N522" s="213">
        <f t="shared" si="341"/>
        <v>0</v>
      </c>
      <c r="O522" s="213">
        <f t="shared" si="342"/>
        <v>0</v>
      </c>
      <c r="P522" s="213">
        <f t="shared" si="343"/>
        <v>0</v>
      </c>
      <c r="Q522" s="213">
        <f t="shared" si="344"/>
        <v>0</v>
      </c>
      <c r="R522" s="213">
        <f t="shared" si="345"/>
        <v>0</v>
      </c>
      <c r="S522" s="213">
        <f t="shared" si="346"/>
        <v>0</v>
      </c>
      <c r="T522" s="260">
        <f t="shared" si="370"/>
        <v>0</v>
      </c>
      <c r="U522" s="191">
        <f t="shared" si="347"/>
        <v>0</v>
      </c>
      <c r="V522" s="191">
        <f t="shared" si="348"/>
        <v>0</v>
      </c>
      <c r="W522" s="191">
        <f t="shared" si="349"/>
        <v>0</v>
      </c>
      <c r="X522" s="191">
        <f t="shared" si="350"/>
        <v>0</v>
      </c>
      <c r="Y522" s="191">
        <f t="shared" si="351"/>
        <v>0</v>
      </c>
      <c r="Z522" s="192">
        <f t="shared" si="352"/>
        <v>0</v>
      </c>
      <c r="AA522" s="191">
        <f t="shared" si="353"/>
        <v>0</v>
      </c>
      <c r="AB522" s="280">
        <f t="shared" si="371"/>
        <v>0</v>
      </c>
      <c r="AC522" s="240">
        <f t="shared" si="354"/>
        <v>0</v>
      </c>
      <c r="AD522" s="240">
        <f t="shared" si="355"/>
        <v>0</v>
      </c>
      <c r="AE522" s="240">
        <f t="shared" si="356"/>
        <v>0</v>
      </c>
      <c r="AF522" s="240">
        <f t="shared" si="357"/>
        <v>0</v>
      </c>
      <c r="AG522" s="240">
        <f t="shared" si="358"/>
        <v>0</v>
      </c>
      <c r="AH522" s="240">
        <f t="shared" si="359"/>
        <v>0</v>
      </c>
      <c r="AI522" s="232">
        <f t="shared" si="360"/>
        <v>0</v>
      </c>
      <c r="AJ522" s="283">
        <f t="shared" si="372"/>
        <v>0</v>
      </c>
      <c r="AK522" s="269">
        <f t="shared" si="361"/>
        <v>0</v>
      </c>
      <c r="AL522" s="269">
        <f t="shared" si="362"/>
        <v>0</v>
      </c>
      <c r="AM522" s="269">
        <f t="shared" si="363"/>
        <v>0</v>
      </c>
      <c r="AN522" s="269">
        <f t="shared" si="364"/>
        <v>0</v>
      </c>
      <c r="AO522" s="269">
        <f t="shared" si="365"/>
        <v>0</v>
      </c>
      <c r="AP522" s="269">
        <f t="shared" si="366"/>
        <v>0</v>
      </c>
      <c r="AQ522" s="269">
        <f t="shared" si="367"/>
        <v>0</v>
      </c>
      <c r="AR522" s="285">
        <f t="shared" si="373"/>
        <v>0</v>
      </c>
      <c r="AS522" s="273">
        <f t="shared" si="368"/>
        <v>0</v>
      </c>
    </row>
    <row r="523" spans="2:45">
      <c r="B523" s="104"/>
      <c r="C523" s="105"/>
      <c r="E523" s="242">
        <f t="shared" si="333"/>
        <v>0</v>
      </c>
      <c r="F523" s="222">
        <f t="shared" si="334"/>
        <v>0</v>
      </c>
      <c r="G523" s="222">
        <f t="shared" si="335"/>
        <v>0</v>
      </c>
      <c r="H523" s="222">
        <f t="shared" si="336"/>
        <v>0</v>
      </c>
      <c r="I523" s="222">
        <f t="shared" si="337"/>
        <v>0</v>
      </c>
      <c r="J523" s="222">
        <f t="shared" si="338"/>
        <v>0</v>
      </c>
      <c r="K523" s="222">
        <f t="shared" si="339"/>
        <v>0</v>
      </c>
      <c r="L523" s="257">
        <f t="shared" si="369"/>
        <v>0</v>
      </c>
      <c r="M523" s="212">
        <f t="shared" si="340"/>
        <v>0</v>
      </c>
      <c r="N523" s="213">
        <f t="shared" si="341"/>
        <v>0</v>
      </c>
      <c r="O523" s="213">
        <f t="shared" si="342"/>
        <v>0</v>
      </c>
      <c r="P523" s="213">
        <f t="shared" si="343"/>
        <v>0</v>
      </c>
      <c r="Q523" s="213">
        <f t="shared" si="344"/>
        <v>0</v>
      </c>
      <c r="R523" s="213">
        <f t="shared" si="345"/>
        <v>0</v>
      </c>
      <c r="S523" s="213">
        <f t="shared" si="346"/>
        <v>0</v>
      </c>
      <c r="T523" s="260">
        <f t="shared" si="370"/>
        <v>0</v>
      </c>
      <c r="U523" s="191">
        <f t="shared" si="347"/>
        <v>0</v>
      </c>
      <c r="V523" s="191">
        <f t="shared" si="348"/>
        <v>0</v>
      </c>
      <c r="W523" s="191">
        <f t="shared" si="349"/>
        <v>0</v>
      </c>
      <c r="X523" s="191">
        <f t="shared" si="350"/>
        <v>0</v>
      </c>
      <c r="Y523" s="191">
        <f t="shared" si="351"/>
        <v>0</v>
      </c>
      <c r="Z523" s="192">
        <f t="shared" si="352"/>
        <v>0</v>
      </c>
      <c r="AA523" s="191">
        <f t="shared" si="353"/>
        <v>0</v>
      </c>
      <c r="AB523" s="280">
        <f t="shared" si="371"/>
        <v>0</v>
      </c>
      <c r="AC523" s="240">
        <f t="shared" si="354"/>
        <v>0</v>
      </c>
      <c r="AD523" s="240">
        <f t="shared" si="355"/>
        <v>0</v>
      </c>
      <c r="AE523" s="240">
        <f t="shared" si="356"/>
        <v>0</v>
      </c>
      <c r="AF523" s="240">
        <f t="shared" si="357"/>
        <v>0</v>
      </c>
      <c r="AG523" s="240">
        <f t="shared" si="358"/>
        <v>0</v>
      </c>
      <c r="AH523" s="240">
        <f t="shared" si="359"/>
        <v>0</v>
      </c>
      <c r="AI523" s="232">
        <f t="shared" si="360"/>
        <v>0</v>
      </c>
      <c r="AJ523" s="283">
        <f t="shared" si="372"/>
        <v>0</v>
      </c>
      <c r="AK523" s="269">
        <f t="shared" si="361"/>
        <v>0</v>
      </c>
      <c r="AL523" s="269">
        <f t="shared" si="362"/>
        <v>0</v>
      </c>
      <c r="AM523" s="269">
        <f t="shared" si="363"/>
        <v>0</v>
      </c>
      <c r="AN523" s="269">
        <f t="shared" si="364"/>
        <v>0</v>
      </c>
      <c r="AO523" s="269">
        <f t="shared" si="365"/>
        <v>0</v>
      </c>
      <c r="AP523" s="269">
        <f t="shared" si="366"/>
        <v>0</v>
      </c>
      <c r="AQ523" s="269">
        <f t="shared" si="367"/>
        <v>0</v>
      </c>
      <c r="AR523" s="285">
        <f t="shared" si="373"/>
        <v>0</v>
      </c>
      <c r="AS523" s="273">
        <f t="shared" si="368"/>
        <v>0</v>
      </c>
    </row>
    <row r="524" spans="2:45">
      <c r="B524" s="104"/>
      <c r="C524" s="105"/>
      <c r="E524" s="242">
        <f t="shared" si="333"/>
        <v>0</v>
      </c>
      <c r="F524" s="222">
        <f t="shared" si="334"/>
        <v>0</v>
      </c>
      <c r="G524" s="222">
        <f t="shared" si="335"/>
        <v>0</v>
      </c>
      <c r="H524" s="222">
        <f t="shared" si="336"/>
        <v>0</v>
      </c>
      <c r="I524" s="222">
        <f t="shared" si="337"/>
        <v>0</v>
      </c>
      <c r="J524" s="222">
        <f t="shared" si="338"/>
        <v>0</v>
      </c>
      <c r="K524" s="222">
        <f t="shared" si="339"/>
        <v>0</v>
      </c>
      <c r="L524" s="257">
        <f t="shared" si="369"/>
        <v>0</v>
      </c>
      <c r="M524" s="212">
        <f t="shared" si="340"/>
        <v>0</v>
      </c>
      <c r="N524" s="213">
        <f t="shared" si="341"/>
        <v>0</v>
      </c>
      <c r="O524" s="213">
        <f t="shared" si="342"/>
        <v>0</v>
      </c>
      <c r="P524" s="213">
        <f t="shared" si="343"/>
        <v>0</v>
      </c>
      <c r="Q524" s="213">
        <f t="shared" si="344"/>
        <v>0</v>
      </c>
      <c r="R524" s="213">
        <f t="shared" si="345"/>
        <v>0</v>
      </c>
      <c r="S524" s="213">
        <f t="shared" si="346"/>
        <v>0</v>
      </c>
      <c r="T524" s="260">
        <f t="shared" si="370"/>
        <v>0</v>
      </c>
      <c r="U524" s="191">
        <f t="shared" si="347"/>
        <v>0</v>
      </c>
      <c r="V524" s="191">
        <f t="shared" si="348"/>
        <v>0</v>
      </c>
      <c r="W524" s="191">
        <f t="shared" si="349"/>
        <v>0</v>
      </c>
      <c r="X524" s="191">
        <f t="shared" si="350"/>
        <v>0</v>
      </c>
      <c r="Y524" s="191">
        <f t="shared" si="351"/>
        <v>0</v>
      </c>
      <c r="Z524" s="192">
        <f t="shared" si="352"/>
        <v>0</v>
      </c>
      <c r="AA524" s="191">
        <f t="shared" si="353"/>
        <v>0</v>
      </c>
      <c r="AB524" s="280">
        <f t="shared" si="371"/>
        <v>0</v>
      </c>
      <c r="AC524" s="240">
        <f t="shared" si="354"/>
        <v>0</v>
      </c>
      <c r="AD524" s="240">
        <f t="shared" si="355"/>
        <v>0</v>
      </c>
      <c r="AE524" s="240">
        <f t="shared" si="356"/>
        <v>0</v>
      </c>
      <c r="AF524" s="240">
        <f t="shared" si="357"/>
        <v>0</v>
      </c>
      <c r="AG524" s="240">
        <f t="shared" si="358"/>
        <v>0</v>
      </c>
      <c r="AH524" s="240">
        <f t="shared" si="359"/>
        <v>0</v>
      </c>
      <c r="AI524" s="232">
        <f t="shared" si="360"/>
        <v>0</v>
      </c>
      <c r="AJ524" s="283">
        <f t="shared" si="372"/>
        <v>0</v>
      </c>
      <c r="AK524" s="269">
        <f t="shared" si="361"/>
        <v>0</v>
      </c>
      <c r="AL524" s="269">
        <f t="shared" si="362"/>
        <v>0</v>
      </c>
      <c r="AM524" s="269">
        <f t="shared" si="363"/>
        <v>0</v>
      </c>
      <c r="AN524" s="269">
        <f t="shared" si="364"/>
        <v>0</v>
      </c>
      <c r="AO524" s="269">
        <f t="shared" si="365"/>
        <v>0</v>
      </c>
      <c r="AP524" s="269">
        <f t="shared" si="366"/>
        <v>0</v>
      </c>
      <c r="AQ524" s="269">
        <f t="shared" si="367"/>
        <v>0</v>
      </c>
      <c r="AR524" s="285">
        <f t="shared" si="373"/>
        <v>0</v>
      </c>
      <c r="AS524" s="273">
        <f t="shared" si="368"/>
        <v>0</v>
      </c>
    </row>
    <row r="525" spans="2:45">
      <c r="B525" s="104"/>
      <c r="C525" s="105"/>
      <c r="E525" s="242">
        <f t="shared" si="333"/>
        <v>0</v>
      </c>
      <c r="F525" s="222">
        <f t="shared" si="334"/>
        <v>0</v>
      </c>
      <c r="G525" s="222">
        <f t="shared" si="335"/>
        <v>0</v>
      </c>
      <c r="H525" s="222">
        <f t="shared" si="336"/>
        <v>0</v>
      </c>
      <c r="I525" s="222">
        <f t="shared" si="337"/>
        <v>0</v>
      </c>
      <c r="J525" s="222">
        <f t="shared" si="338"/>
        <v>0</v>
      </c>
      <c r="K525" s="222">
        <f t="shared" si="339"/>
        <v>0</v>
      </c>
      <c r="L525" s="257">
        <f t="shared" si="369"/>
        <v>0</v>
      </c>
      <c r="M525" s="212">
        <f t="shared" si="340"/>
        <v>0</v>
      </c>
      <c r="N525" s="213">
        <f t="shared" si="341"/>
        <v>0</v>
      </c>
      <c r="O525" s="213">
        <f t="shared" si="342"/>
        <v>0</v>
      </c>
      <c r="P525" s="213">
        <f t="shared" si="343"/>
        <v>0</v>
      </c>
      <c r="Q525" s="213">
        <f t="shared" si="344"/>
        <v>0</v>
      </c>
      <c r="R525" s="213">
        <f t="shared" si="345"/>
        <v>0</v>
      </c>
      <c r="S525" s="213">
        <f t="shared" si="346"/>
        <v>0</v>
      </c>
      <c r="T525" s="260">
        <f t="shared" si="370"/>
        <v>0</v>
      </c>
      <c r="U525" s="191">
        <f t="shared" si="347"/>
        <v>0</v>
      </c>
      <c r="V525" s="191">
        <f t="shared" si="348"/>
        <v>0</v>
      </c>
      <c r="W525" s="191">
        <f t="shared" si="349"/>
        <v>0</v>
      </c>
      <c r="X525" s="191">
        <f t="shared" si="350"/>
        <v>0</v>
      </c>
      <c r="Y525" s="191">
        <f t="shared" si="351"/>
        <v>0</v>
      </c>
      <c r="Z525" s="192">
        <f t="shared" si="352"/>
        <v>0</v>
      </c>
      <c r="AA525" s="191">
        <f t="shared" si="353"/>
        <v>0</v>
      </c>
      <c r="AB525" s="280">
        <f t="shared" si="371"/>
        <v>0</v>
      </c>
      <c r="AC525" s="240">
        <f t="shared" si="354"/>
        <v>0</v>
      </c>
      <c r="AD525" s="240">
        <f t="shared" si="355"/>
        <v>0</v>
      </c>
      <c r="AE525" s="240">
        <f t="shared" si="356"/>
        <v>0</v>
      </c>
      <c r="AF525" s="240">
        <f t="shared" si="357"/>
        <v>0</v>
      </c>
      <c r="AG525" s="240">
        <f t="shared" si="358"/>
        <v>0</v>
      </c>
      <c r="AH525" s="240">
        <f t="shared" si="359"/>
        <v>0</v>
      </c>
      <c r="AI525" s="232">
        <f t="shared" si="360"/>
        <v>0</v>
      </c>
      <c r="AJ525" s="283">
        <f t="shared" si="372"/>
        <v>0</v>
      </c>
      <c r="AK525" s="269">
        <f t="shared" si="361"/>
        <v>0</v>
      </c>
      <c r="AL525" s="269">
        <f t="shared" si="362"/>
        <v>0</v>
      </c>
      <c r="AM525" s="269">
        <f t="shared" si="363"/>
        <v>0</v>
      </c>
      <c r="AN525" s="269">
        <f t="shared" si="364"/>
        <v>0</v>
      </c>
      <c r="AO525" s="269">
        <f t="shared" si="365"/>
        <v>0</v>
      </c>
      <c r="AP525" s="269">
        <f t="shared" si="366"/>
        <v>0</v>
      </c>
      <c r="AQ525" s="269">
        <f t="shared" si="367"/>
        <v>0</v>
      </c>
      <c r="AR525" s="285">
        <f t="shared" si="373"/>
        <v>0</v>
      </c>
      <c r="AS525" s="273">
        <f t="shared" si="368"/>
        <v>0</v>
      </c>
    </row>
    <row r="526" spans="2:45">
      <c r="B526" s="104"/>
      <c r="C526" s="105"/>
      <c r="E526" s="242">
        <f t="shared" si="333"/>
        <v>0</v>
      </c>
      <c r="F526" s="222">
        <f t="shared" si="334"/>
        <v>0</v>
      </c>
      <c r="G526" s="222">
        <f t="shared" si="335"/>
        <v>0</v>
      </c>
      <c r="H526" s="222">
        <f t="shared" si="336"/>
        <v>0</v>
      </c>
      <c r="I526" s="222">
        <f t="shared" si="337"/>
        <v>0</v>
      </c>
      <c r="J526" s="222">
        <f t="shared" si="338"/>
        <v>0</v>
      </c>
      <c r="K526" s="222">
        <f t="shared" si="339"/>
        <v>0</v>
      </c>
      <c r="L526" s="257">
        <f t="shared" si="369"/>
        <v>0</v>
      </c>
      <c r="M526" s="212">
        <f t="shared" si="340"/>
        <v>0</v>
      </c>
      <c r="N526" s="213">
        <f t="shared" si="341"/>
        <v>0</v>
      </c>
      <c r="O526" s="213">
        <f t="shared" si="342"/>
        <v>0</v>
      </c>
      <c r="P526" s="213">
        <f t="shared" si="343"/>
        <v>0</v>
      </c>
      <c r="Q526" s="213">
        <f t="shared" si="344"/>
        <v>0</v>
      </c>
      <c r="R526" s="213">
        <f t="shared" si="345"/>
        <v>0</v>
      </c>
      <c r="S526" s="213">
        <f t="shared" si="346"/>
        <v>0</v>
      </c>
      <c r="T526" s="260">
        <f t="shared" si="370"/>
        <v>0</v>
      </c>
      <c r="U526" s="191">
        <f t="shared" si="347"/>
        <v>0</v>
      </c>
      <c r="V526" s="191">
        <f t="shared" si="348"/>
        <v>0</v>
      </c>
      <c r="W526" s="191">
        <f t="shared" si="349"/>
        <v>0</v>
      </c>
      <c r="X526" s="191">
        <f t="shared" si="350"/>
        <v>0</v>
      </c>
      <c r="Y526" s="191">
        <f t="shared" si="351"/>
        <v>0</v>
      </c>
      <c r="Z526" s="192">
        <f t="shared" si="352"/>
        <v>0</v>
      </c>
      <c r="AA526" s="191">
        <f t="shared" si="353"/>
        <v>0</v>
      </c>
      <c r="AB526" s="280">
        <f t="shared" si="371"/>
        <v>0</v>
      </c>
      <c r="AC526" s="240">
        <f t="shared" si="354"/>
        <v>0</v>
      </c>
      <c r="AD526" s="240">
        <f t="shared" si="355"/>
        <v>0</v>
      </c>
      <c r="AE526" s="240">
        <f t="shared" si="356"/>
        <v>0</v>
      </c>
      <c r="AF526" s="240">
        <f t="shared" si="357"/>
        <v>0</v>
      </c>
      <c r="AG526" s="240">
        <f t="shared" si="358"/>
        <v>0</v>
      </c>
      <c r="AH526" s="240">
        <f t="shared" si="359"/>
        <v>0</v>
      </c>
      <c r="AI526" s="232">
        <f t="shared" si="360"/>
        <v>0</v>
      </c>
      <c r="AJ526" s="283">
        <f t="shared" si="372"/>
        <v>0</v>
      </c>
      <c r="AK526" s="269">
        <f t="shared" si="361"/>
        <v>0</v>
      </c>
      <c r="AL526" s="269">
        <f t="shared" si="362"/>
        <v>0</v>
      </c>
      <c r="AM526" s="269">
        <f t="shared" si="363"/>
        <v>0</v>
      </c>
      <c r="AN526" s="269">
        <f t="shared" si="364"/>
        <v>0</v>
      </c>
      <c r="AO526" s="269">
        <f t="shared" si="365"/>
        <v>0</v>
      </c>
      <c r="AP526" s="269">
        <f t="shared" si="366"/>
        <v>0</v>
      </c>
      <c r="AQ526" s="269">
        <f t="shared" si="367"/>
        <v>0</v>
      </c>
      <c r="AR526" s="285">
        <f t="shared" si="373"/>
        <v>0</v>
      </c>
      <c r="AS526" s="273">
        <f t="shared" si="368"/>
        <v>0</v>
      </c>
    </row>
    <row r="527" spans="2:45">
      <c r="B527" s="104"/>
      <c r="C527" s="105"/>
      <c r="E527" s="242">
        <f t="shared" si="333"/>
        <v>0</v>
      </c>
      <c r="F527" s="222">
        <f t="shared" si="334"/>
        <v>0</v>
      </c>
      <c r="G527" s="222">
        <f t="shared" si="335"/>
        <v>0</v>
      </c>
      <c r="H527" s="222">
        <f t="shared" si="336"/>
        <v>0</v>
      </c>
      <c r="I527" s="222">
        <f t="shared" si="337"/>
        <v>0</v>
      </c>
      <c r="J527" s="222">
        <f t="shared" si="338"/>
        <v>0</v>
      </c>
      <c r="K527" s="222">
        <f t="shared" si="339"/>
        <v>0</v>
      </c>
      <c r="L527" s="257">
        <f t="shared" si="369"/>
        <v>0</v>
      </c>
      <c r="M527" s="212">
        <f t="shared" si="340"/>
        <v>0</v>
      </c>
      <c r="N527" s="213">
        <f t="shared" si="341"/>
        <v>0</v>
      </c>
      <c r="O527" s="213">
        <f t="shared" si="342"/>
        <v>0</v>
      </c>
      <c r="P527" s="213">
        <f t="shared" si="343"/>
        <v>0</v>
      </c>
      <c r="Q527" s="213">
        <f t="shared" si="344"/>
        <v>0</v>
      </c>
      <c r="R527" s="213">
        <f t="shared" si="345"/>
        <v>0</v>
      </c>
      <c r="S527" s="213">
        <f t="shared" si="346"/>
        <v>0</v>
      </c>
      <c r="T527" s="260">
        <f t="shared" si="370"/>
        <v>0</v>
      </c>
      <c r="U527" s="191">
        <f t="shared" si="347"/>
        <v>0</v>
      </c>
      <c r="V527" s="191">
        <f t="shared" si="348"/>
        <v>0</v>
      </c>
      <c r="W527" s="191">
        <f t="shared" si="349"/>
        <v>0</v>
      </c>
      <c r="X527" s="191">
        <f t="shared" si="350"/>
        <v>0</v>
      </c>
      <c r="Y527" s="191">
        <f t="shared" si="351"/>
        <v>0</v>
      </c>
      <c r="Z527" s="192">
        <f t="shared" si="352"/>
        <v>0</v>
      </c>
      <c r="AA527" s="191">
        <f t="shared" si="353"/>
        <v>0</v>
      </c>
      <c r="AB527" s="280">
        <f t="shared" si="371"/>
        <v>0</v>
      </c>
      <c r="AC527" s="240">
        <f t="shared" si="354"/>
        <v>0</v>
      </c>
      <c r="AD527" s="240">
        <f t="shared" si="355"/>
        <v>0</v>
      </c>
      <c r="AE527" s="240">
        <f t="shared" si="356"/>
        <v>0</v>
      </c>
      <c r="AF527" s="240">
        <f t="shared" si="357"/>
        <v>0</v>
      </c>
      <c r="AG527" s="240">
        <f t="shared" si="358"/>
        <v>0</v>
      </c>
      <c r="AH527" s="240">
        <f t="shared" si="359"/>
        <v>0</v>
      </c>
      <c r="AI527" s="232">
        <f t="shared" si="360"/>
        <v>0</v>
      </c>
      <c r="AJ527" s="283">
        <f t="shared" si="372"/>
        <v>0</v>
      </c>
      <c r="AK527" s="269">
        <f t="shared" si="361"/>
        <v>0</v>
      </c>
      <c r="AL527" s="269">
        <f t="shared" si="362"/>
        <v>0</v>
      </c>
      <c r="AM527" s="269">
        <f t="shared" si="363"/>
        <v>0</v>
      </c>
      <c r="AN527" s="269">
        <f t="shared" si="364"/>
        <v>0</v>
      </c>
      <c r="AO527" s="269">
        <f t="shared" si="365"/>
        <v>0</v>
      </c>
      <c r="AP527" s="269">
        <f t="shared" si="366"/>
        <v>0</v>
      </c>
      <c r="AQ527" s="269">
        <f t="shared" si="367"/>
        <v>0</v>
      </c>
      <c r="AR527" s="285">
        <f t="shared" si="373"/>
        <v>0</v>
      </c>
      <c r="AS527" s="273">
        <f t="shared" si="368"/>
        <v>0</v>
      </c>
    </row>
    <row r="528" spans="2:45">
      <c r="B528" s="104"/>
      <c r="C528" s="105"/>
      <c r="E528" s="242">
        <f t="shared" si="333"/>
        <v>0</v>
      </c>
      <c r="F528" s="222">
        <f t="shared" si="334"/>
        <v>0</v>
      </c>
      <c r="G528" s="222">
        <f t="shared" si="335"/>
        <v>0</v>
      </c>
      <c r="H528" s="222">
        <f t="shared" si="336"/>
        <v>0</v>
      </c>
      <c r="I528" s="222">
        <f t="shared" si="337"/>
        <v>0</v>
      </c>
      <c r="J528" s="222">
        <f t="shared" si="338"/>
        <v>0</v>
      </c>
      <c r="K528" s="222">
        <f t="shared" si="339"/>
        <v>0</v>
      </c>
      <c r="L528" s="257">
        <f t="shared" si="369"/>
        <v>0</v>
      </c>
      <c r="M528" s="212">
        <f t="shared" si="340"/>
        <v>0</v>
      </c>
      <c r="N528" s="213">
        <f t="shared" si="341"/>
        <v>0</v>
      </c>
      <c r="O528" s="213">
        <f t="shared" si="342"/>
        <v>0</v>
      </c>
      <c r="P528" s="213">
        <f t="shared" si="343"/>
        <v>0</v>
      </c>
      <c r="Q528" s="213">
        <f t="shared" si="344"/>
        <v>0</v>
      </c>
      <c r="R528" s="213">
        <f t="shared" si="345"/>
        <v>0</v>
      </c>
      <c r="S528" s="213">
        <f t="shared" si="346"/>
        <v>0</v>
      </c>
      <c r="T528" s="260">
        <f t="shared" si="370"/>
        <v>0</v>
      </c>
      <c r="U528" s="191">
        <f t="shared" si="347"/>
        <v>0</v>
      </c>
      <c r="V528" s="191">
        <f t="shared" si="348"/>
        <v>0</v>
      </c>
      <c r="W528" s="191">
        <f t="shared" si="349"/>
        <v>0</v>
      </c>
      <c r="X528" s="191">
        <f t="shared" si="350"/>
        <v>0</v>
      </c>
      <c r="Y528" s="191">
        <f t="shared" si="351"/>
        <v>0</v>
      </c>
      <c r="Z528" s="192">
        <f t="shared" si="352"/>
        <v>0</v>
      </c>
      <c r="AA528" s="191">
        <f t="shared" si="353"/>
        <v>0</v>
      </c>
      <c r="AB528" s="280">
        <f t="shared" si="371"/>
        <v>0</v>
      </c>
      <c r="AC528" s="240">
        <f t="shared" si="354"/>
        <v>0</v>
      </c>
      <c r="AD528" s="240">
        <f t="shared" si="355"/>
        <v>0</v>
      </c>
      <c r="AE528" s="240">
        <f t="shared" si="356"/>
        <v>0</v>
      </c>
      <c r="AF528" s="240">
        <f t="shared" si="357"/>
        <v>0</v>
      </c>
      <c r="AG528" s="240">
        <f t="shared" si="358"/>
        <v>0</v>
      </c>
      <c r="AH528" s="240">
        <f t="shared" si="359"/>
        <v>0</v>
      </c>
      <c r="AI528" s="232">
        <f t="shared" si="360"/>
        <v>0</v>
      </c>
      <c r="AJ528" s="283">
        <f t="shared" si="372"/>
        <v>0</v>
      </c>
      <c r="AK528" s="269">
        <f t="shared" si="361"/>
        <v>0</v>
      </c>
      <c r="AL528" s="269">
        <f t="shared" si="362"/>
        <v>0</v>
      </c>
      <c r="AM528" s="269">
        <f t="shared" si="363"/>
        <v>0</v>
      </c>
      <c r="AN528" s="269">
        <f t="shared" si="364"/>
        <v>0</v>
      </c>
      <c r="AO528" s="269">
        <f t="shared" si="365"/>
        <v>0</v>
      </c>
      <c r="AP528" s="269">
        <f t="shared" si="366"/>
        <v>0</v>
      </c>
      <c r="AQ528" s="269">
        <f t="shared" si="367"/>
        <v>0</v>
      </c>
      <c r="AR528" s="285">
        <f t="shared" si="373"/>
        <v>0</v>
      </c>
      <c r="AS528" s="273">
        <f t="shared" si="368"/>
        <v>0</v>
      </c>
    </row>
    <row r="529" spans="2:45">
      <c r="B529" s="104"/>
      <c r="C529" s="105"/>
      <c r="E529" s="242">
        <f t="shared" si="333"/>
        <v>0</v>
      </c>
      <c r="F529" s="222">
        <f t="shared" si="334"/>
        <v>0</v>
      </c>
      <c r="G529" s="222">
        <f t="shared" si="335"/>
        <v>0</v>
      </c>
      <c r="H529" s="222">
        <f t="shared" si="336"/>
        <v>0</v>
      </c>
      <c r="I529" s="222">
        <f t="shared" si="337"/>
        <v>0</v>
      </c>
      <c r="J529" s="222">
        <f t="shared" si="338"/>
        <v>0</v>
      </c>
      <c r="K529" s="222">
        <f t="shared" si="339"/>
        <v>0</v>
      </c>
      <c r="L529" s="257">
        <f t="shared" si="369"/>
        <v>0</v>
      </c>
      <c r="M529" s="212">
        <f t="shared" si="340"/>
        <v>0</v>
      </c>
      <c r="N529" s="213">
        <f t="shared" si="341"/>
        <v>0</v>
      </c>
      <c r="O529" s="213">
        <f t="shared" si="342"/>
        <v>0</v>
      </c>
      <c r="P529" s="213">
        <f t="shared" si="343"/>
        <v>0</v>
      </c>
      <c r="Q529" s="213">
        <f t="shared" si="344"/>
        <v>0</v>
      </c>
      <c r="R529" s="213">
        <f t="shared" si="345"/>
        <v>0</v>
      </c>
      <c r="S529" s="213">
        <f t="shared" si="346"/>
        <v>0</v>
      </c>
      <c r="T529" s="260">
        <f t="shared" si="370"/>
        <v>0</v>
      </c>
      <c r="U529" s="191">
        <f t="shared" si="347"/>
        <v>0</v>
      </c>
      <c r="V529" s="191">
        <f t="shared" si="348"/>
        <v>0</v>
      </c>
      <c r="W529" s="191">
        <f t="shared" si="349"/>
        <v>0</v>
      </c>
      <c r="X529" s="191">
        <f t="shared" si="350"/>
        <v>0</v>
      </c>
      <c r="Y529" s="191">
        <f t="shared" si="351"/>
        <v>0</v>
      </c>
      <c r="Z529" s="192">
        <f t="shared" si="352"/>
        <v>0</v>
      </c>
      <c r="AA529" s="191">
        <f t="shared" si="353"/>
        <v>0</v>
      </c>
      <c r="AB529" s="280">
        <f t="shared" si="371"/>
        <v>0</v>
      </c>
      <c r="AC529" s="240">
        <f t="shared" si="354"/>
        <v>0</v>
      </c>
      <c r="AD529" s="240">
        <f t="shared" si="355"/>
        <v>0</v>
      </c>
      <c r="AE529" s="240">
        <f t="shared" si="356"/>
        <v>0</v>
      </c>
      <c r="AF529" s="240">
        <f t="shared" si="357"/>
        <v>0</v>
      </c>
      <c r="AG529" s="240">
        <f t="shared" si="358"/>
        <v>0</v>
      </c>
      <c r="AH529" s="240">
        <f t="shared" si="359"/>
        <v>0</v>
      </c>
      <c r="AI529" s="232">
        <f t="shared" si="360"/>
        <v>0</v>
      </c>
      <c r="AJ529" s="283">
        <f t="shared" si="372"/>
        <v>0</v>
      </c>
      <c r="AK529" s="269">
        <f t="shared" si="361"/>
        <v>0</v>
      </c>
      <c r="AL529" s="269">
        <f t="shared" si="362"/>
        <v>0</v>
      </c>
      <c r="AM529" s="269">
        <f t="shared" si="363"/>
        <v>0</v>
      </c>
      <c r="AN529" s="269">
        <f t="shared" si="364"/>
        <v>0</v>
      </c>
      <c r="AO529" s="269">
        <f t="shared" si="365"/>
        <v>0</v>
      </c>
      <c r="AP529" s="269">
        <f t="shared" si="366"/>
        <v>0</v>
      </c>
      <c r="AQ529" s="269">
        <f t="shared" si="367"/>
        <v>0</v>
      </c>
      <c r="AR529" s="285">
        <f t="shared" si="373"/>
        <v>0</v>
      </c>
      <c r="AS529" s="273">
        <f t="shared" si="368"/>
        <v>0</v>
      </c>
    </row>
    <row r="530" spans="2:45">
      <c r="B530" s="104"/>
      <c r="C530" s="105"/>
      <c r="E530" s="242">
        <f t="shared" si="333"/>
        <v>0</v>
      </c>
      <c r="F530" s="222">
        <f t="shared" si="334"/>
        <v>0</v>
      </c>
      <c r="G530" s="222">
        <f t="shared" si="335"/>
        <v>0</v>
      </c>
      <c r="H530" s="222">
        <f t="shared" si="336"/>
        <v>0</v>
      </c>
      <c r="I530" s="222">
        <f t="shared" si="337"/>
        <v>0</v>
      </c>
      <c r="J530" s="222">
        <f t="shared" si="338"/>
        <v>0</v>
      </c>
      <c r="K530" s="222">
        <f t="shared" si="339"/>
        <v>0</v>
      </c>
      <c r="L530" s="257">
        <f t="shared" si="369"/>
        <v>0</v>
      </c>
      <c r="M530" s="212">
        <f t="shared" si="340"/>
        <v>0</v>
      </c>
      <c r="N530" s="213">
        <f t="shared" si="341"/>
        <v>0</v>
      </c>
      <c r="O530" s="213">
        <f t="shared" si="342"/>
        <v>0</v>
      </c>
      <c r="P530" s="213">
        <f t="shared" si="343"/>
        <v>0</v>
      </c>
      <c r="Q530" s="213">
        <f t="shared" si="344"/>
        <v>0</v>
      </c>
      <c r="R530" s="213">
        <f t="shared" si="345"/>
        <v>0</v>
      </c>
      <c r="S530" s="213">
        <f t="shared" si="346"/>
        <v>0</v>
      </c>
      <c r="T530" s="260">
        <f t="shared" si="370"/>
        <v>0</v>
      </c>
      <c r="U530" s="191">
        <f t="shared" si="347"/>
        <v>0</v>
      </c>
      <c r="V530" s="191">
        <f t="shared" si="348"/>
        <v>0</v>
      </c>
      <c r="W530" s="191">
        <f t="shared" si="349"/>
        <v>0</v>
      </c>
      <c r="X530" s="191">
        <f t="shared" si="350"/>
        <v>0</v>
      </c>
      <c r="Y530" s="191">
        <f t="shared" si="351"/>
        <v>0</v>
      </c>
      <c r="Z530" s="192">
        <f t="shared" si="352"/>
        <v>0</v>
      </c>
      <c r="AA530" s="191">
        <f t="shared" si="353"/>
        <v>0</v>
      </c>
      <c r="AB530" s="280">
        <f t="shared" si="371"/>
        <v>0</v>
      </c>
      <c r="AC530" s="240">
        <f t="shared" si="354"/>
        <v>0</v>
      </c>
      <c r="AD530" s="240">
        <f t="shared" si="355"/>
        <v>0</v>
      </c>
      <c r="AE530" s="240">
        <f t="shared" si="356"/>
        <v>0</v>
      </c>
      <c r="AF530" s="240">
        <f t="shared" si="357"/>
        <v>0</v>
      </c>
      <c r="AG530" s="240">
        <f t="shared" si="358"/>
        <v>0</v>
      </c>
      <c r="AH530" s="240">
        <f t="shared" si="359"/>
        <v>0</v>
      </c>
      <c r="AI530" s="232">
        <f t="shared" si="360"/>
        <v>0</v>
      </c>
      <c r="AJ530" s="283">
        <f t="shared" si="372"/>
        <v>0</v>
      </c>
      <c r="AK530" s="269">
        <f t="shared" si="361"/>
        <v>0</v>
      </c>
      <c r="AL530" s="269">
        <f t="shared" si="362"/>
        <v>0</v>
      </c>
      <c r="AM530" s="269">
        <f t="shared" si="363"/>
        <v>0</v>
      </c>
      <c r="AN530" s="269">
        <f t="shared" si="364"/>
        <v>0</v>
      </c>
      <c r="AO530" s="269">
        <f t="shared" si="365"/>
        <v>0</v>
      </c>
      <c r="AP530" s="269">
        <f t="shared" si="366"/>
        <v>0</v>
      </c>
      <c r="AQ530" s="269">
        <f t="shared" si="367"/>
        <v>0</v>
      </c>
      <c r="AR530" s="285">
        <f t="shared" si="373"/>
        <v>0</v>
      </c>
      <c r="AS530" s="273">
        <f t="shared" si="368"/>
        <v>0</v>
      </c>
    </row>
    <row r="531" spans="2:45">
      <c r="B531" s="104"/>
      <c r="C531" s="105"/>
      <c r="E531" s="242">
        <f t="shared" si="333"/>
        <v>0</v>
      </c>
      <c r="F531" s="222">
        <f t="shared" si="334"/>
        <v>0</v>
      </c>
      <c r="G531" s="222">
        <f t="shared" si="335"/>
        <v>0</v>
      </c>
      <c r="H531" s="222">
        <f t="shared" si="336"/>
        <v>0</v>
      </c>
      <c r="I531" s="222">
        <f t="shared" si="337"/>
        <v>0</v>
      </c>
      <c r="J531" s="222">
        <f t="shared" si="338"/>
        <v>0</v>
      </c>
      <c r="K531" s="222">
        <f t="shared" si="339"/>
        <v>0</v>
      </c>
      <c r="L531" s="257">
        <f t="shared" si="369"/>
        <v>0</v>
      </c>
      <c r="M531" s="212">
        <f t="shared" si="340"/>
        <v>0</v>
      </c>
      <c r="N531" s="213">
        <f t="shared" si="341"/>
        <v>0</v>
      </c>
      <c r="O531" s="213">
        <f t="shared" si="342"/>
        <v>0</v>
      </c>
      <c r="P531" s="213">
        <f t="shared" si="343"/>
        <v>0</v>
      </c>
      <c r="Q531" s="213">
        <f t="shared" si="344"/>
        <v>0</v>
      </c>
      <c r="R531" s="213">
        <f t="shared" si="345"/>
        <v>0</v>
      </c>
      <c r="S531" s="213">
        <f t="shared" si="346"/>
        <v>0</v>
      </c>
      <c r="T531" s="260">
        <f t="shared" si="370"/>
        <v>0</v>
      </c>
      <c r="U531" s="191">
        <f t="shared" si="347"/>
        <v>0</v>
      </c>
      <c r="V531" s="191">
        <f t="shared" si="348"/>
        <v>0</v>
      </c>
      <c r="W531" s="191">
        <f t="shared" si="349"/>
        <v>0</v>
      </c>
      <c r="X531" s="191">
        <f t="shared" si="350"/>
        <v>0</v>
      </c>
      <c r="Y531" s="191">
        <f t="shared" si="351"/>
        <v>0</v>
      </c>
      <c r="Z531" s="192">
        <f t="shared" si="352"/>
        <v>0</v>
      </c>
      <c r="AA531" s="191">
        <f t="shared" si="353"/>
        <v>0</v>
      </c>
      <c r="AB531" s="280">
        <f t="shared" si="371"/>
        <v>0</v>
      </c>
      <c r="AC531" s="240">
        <f t="shared" si="354"/>
        <v>0</v>
      </c>
      <c r="AD531" s="240">
        <f t="shared" si="355"/>
        <v>0</v>
      </c>
      <c r="AE531" s="240">
        <f t="shared" si="356"/>
        <v>0</v>
      </c>
      <c r="AF531" s="240">
        <f t="shared" si="357"/>
        <v>0</v>
      </c>
      <c r="AG531" s="240">
        <f t="shared" si="358"/>
        <v>0</v>
      </c>
      <c r="AH531" s="240">
        <f t="shared" si="359"/>
        <v>0</v>
      </c>
      <c r="AI531" s="232">
        <f t="shared" si="360"/>
        <v>0</v>
      </c>
      <c r="AJ531" s="283">
        <f t="shared" si="372"/>
        <v>0</v>
      </c>
      <c r="AK531" s="269">
        <f t="shared" si="361"/>
        <v>0</v>
      </c>
      <c r="AL531" s="269">
        <f t="shared" si="362"/>
        <v>0</v>
      </c>
      <c r="AM531" s="269">
        <f t="shared" si="363"/>
        <v>0</v>
      </c>
      <c r="AN531" s="269">
        <f t="shared" si="364"/>
        <v>0</v>
      </c>
      <c r="AO531" s="269">
        <f t="shared" si="365"/>
        <v>0</v>
      </c>
      <c r="AP531" s="269">
        <f t="shared" si="366"/>
        <v>0</v>
      </c>
      <c r="AQ531" s="269">
        <f t="shared" si="367"/>
        <v>0</v>
      </c>
      <c r="AR531" s="285">
        <f t="shared" si="373"/>
        <v>0</v>
      </c>
      <c r="AS531" s="273">
        <f t="shared" si="368"/>
        <v>0</v>
      </c>
    </row>
    <row r="532" spans="2:45">
      <c r="B532" s="104"/>
      <c r="C532" s="105"/>
      <c r="E532" s="242">
        <f t="shared" si="333"/>
        <v>0</v>
      </c>
      <c r="F532" s="222">
        <f t="shared" si="334"/>
        <v>0</v>
      </c>
      <c r="G532" s="222">
        <f t="shared" si="335"/>
        <v>0</v>
      </c>
      <c r="H532" s="222">
        <f t="shared" si="336"/>
        <v>0</v>
      </c>
      <c r="I532" s="222">
        <f t="shared" si="337"/>
        <v>0</v>
      </c>
      <c r="J532" s="222">
        <f t="shared" si="338"/>
        <v>0</v>
      </c>
      <c r="K532" s="222">
        <f t="shared" si="339"/>
        <v>0</v>
      </c>
      <c r="L532" s="257">
        <f t="shared" si="369"/>
        <v>0</v>
      </c>
      <c r="M532" s="212">
        <f t="shared" si="340"/>
        <v>0</v>
      </c>
      <c r="N532" s="213">
        <f t="shared" si="341"/>
        <v>0</v>
      </c>
      <c r="O532" s="213">
        <f t="shared" si="342"/>
        <v>0</v>
      </c>
      <c r="P532" s="213">
        <f t="shared" si="343"/>
        <v>0</v>
      </c>
      <c r="Q532" s="213">
        <f t="shared" si="344"/>
        <v>0</v>
      </c>
      <c r="R532" s="213">
        <f t="shared" si="345"/>
        <v>0</v>
      </c>
      <c r="S532" s="213">
        <f t="shared" si="346"/>
        <v>0</v>
      </c>
      <c r="T532" s="260">
        <f t="shared" si="370"/>
        <v>0</v>
      </c>
      <c r="U532" s="191">
        <f t="shared" si="347"/>
        <v>0</v>
      </c>
      <c r="V532" s="191">
        <f t="shared" si="348"/>
        <v>0</v>
      </c>
      <c r="W532" s="191">
        <f t="shared" si="349"/>
        <v>0</v>
      </c>
      <c r="X532" s="191">
        <f t="shared" si="350"/>
        <v>0</v>
      </c>
      <c r="Y532" s="191">
        <f t="shared" si="351"/>
        <v>0</v>
      </c>
      <c r="Z532" s="192">
        <f t="shared" si="352"/>
        <v>0</v>
      </c>
      <c r="AA532" s="191">
        <f t="shared" si="353"/>
        <v>0</v>
      </c>
      <c r="AB532" s="280">
        <f t="shared" si="371"/>
        <v>0</v>
      </c>
      <c r="AC532" s="240">
        <f t="shared" si="354"/>
        <v>0</v>
      </c>
      <c r="AD532" s="240">
        <f t="shared" si="355"/>
        <v>0</v>
      </c>
      <c r="AE532" s="240">
        <f t="shared" si="356"/>
        <v>0</v>
      </c>
      <c r="AF532" s="240">
        <f t="shared" si="357"/>
        <v>0</v>
      </c>
      <c r="AG532" s="240">
        <f t="shared" si="358"/>
        <v>0</v>
      </c>
      <c r="AH532" s="240">
        <f t="shared" si="359"/>
        <v>0</v>
      </c>
      <c r="AI532" s="232">
        <f t="shared" si="360"/>
        <v>0</v>
      </c>
      <c r="AJ532" s="283">
        <f t="shared" si="372"/>
        <v>0</v>
      </c>
      <c r="AK532" s="269">
        <f t="shared" si="361"/>
        <v>0</v>
      </c>
      <c r="AL532" s="269">
        <f t="shared" si="362"/>
        <v>0</v>
      </c>
      <c r="AM532" s="269">
        <f t="shared" si="363"/>
        <v>0</v>
      </c>
      <c r="AN532" s="269">
        <f t="shared" si="364"/>
        <v>0</v>
      </c>
      <c r="AO532" s="269">
        <f t="shared" si="365"/>
        <v>0</v>
      </c>
      <c r="AP532" s="269">
        <f t="shared" si="366"/>
        <v>0</v>
      </c>
      <c r="AQ532" s="269">
        <f t="shared" si="367"/>
        <v>0</v>
      </c>
      <c r="AR532" s="285">
        <f t="shared" si="373"/>
        <v>0</v>
      </c>
      <c r="AS532" s="273">
        <f t="shared" si="368"/>
        <v>0</v>
      </c>
    </row>
    <row r="533" spans="2:45">
      <c r="B533" s="104"/>
      <c r="C533" s="105"/>
      <c r="E533" s="242">
        <f t="shared" si="333"/>
        <v>0</v>
      </c>
      <c r="F533" s="222">
        <f t="shared" si="334"/>
        <v>0</v>
      </c>
      <c r="G533" s="222">
        <f t="shared" si="335"/>
        <v>0</v>
      </c>
      <c r="H533" s="222">
        <f t="shared" si="336"/>
        <v>0</v>
      </c>
      <c r="I533" s="222">
        <f t="shared" si="337"/>
        <v>0</v>
      </c>
      <c r="J533" s="222">
        <f t="shared" si="338"/>
        <v>0</v>
      </c>
      <c r="K533" s="222">
        <f t="shared" si="339"/>
        <v>0</v>
      </c>
      <c r="L533" s="257">
        <f t="shared" si="369"/>
        <v>0</v>
      </c>
      <c r="M533" s="212">
        <f t="shared" si="340"/>
        <v>0</v>
      </c>
      <c r="N533" s="213">
        <f t="shared" si="341"/>
        <v>0</v>
      </c>
      <c r="O533" s="213">
        <f t="shared" si="342"/>
        <v>0</v>
      </c>
      <c r="P533" s="213">
        <f t="shared" si="343"/>
        <v>0</v>
      </c>
      <c r="Q533" s="213">
        <f t="shared" si="344"/>
        <v>0</v>
      </c>
      <c r="R533" s="213">
        <f t="shared" si="345"/>
        <v>0</v>
      </c>
      <c r="S533" s="213">
        <f t="shared" si="346"/>
        <v>0</v>
      </c>
      <c r="T533" s="260">
        <f t="shared" si="370"/>
        <v>0</v>
      </c>
      <c r="U533" s="191">
        <f t="shared" si="347"/>
        <v>0</v>
      </c>
      <c r="V533" s="191">
        <f t="shared" si="348"/>
        <v>0</v>
      </c>
      <c r="W533" s="191">
        <f t="shared" si="349"/>
        <v>0</v>
      </c>
      <c r="X533" s="191">
        <f t="shared" si="350"/>
        <v>0</v>
      </c>
      <c r="Y533" s="191">
        <f t="shared" si="351"/>
        <v>0</v>
      </c>
      <c r="Z533" s="192">
        <f t="shared" si="352"/>
        <v>0</v>
      </c>
      <c r="AA533" s="191">
        <f t="shared" si="353"/>
        <v>0</v>
      </c>
      <c r="AB533" s="280">
        <f t="shared" si="371"/>
        <v>0</v>
      </c>
      <c r="AC533" s="240">
        <f t="shared" si="354"/>
        <v>0</v>
      </c>
      <c r="AD533" s="240">
        <f t="shared" si="355"/>
        <v>0</v>
      </c>
      <c r="AE533" s="240">
        <f t="shared" si="356"/>
        <v>0</v>
      </c>
      <c r="AF533" s="240">
        <f t="shared" si="357"/>
        <v>0</v>
      </c>
      <c r="AG533" s="240">
        <f t="shared" si="358"/>
        <v>0</v>
      </c>
      <c r="AH533" s="240">
        <f t="shared" si="359"/>
        <v>0</v>
      </c>
      <c r="AI533" s="232">
        <f t="shared" si="360"/>
        <v>0</v>
      </c>
      <c r="AJ533" s="283">
        <f t="shared" si="372"/>
        <v>0</v>
      </c>
      <c r="AK533" s="269">
        <f t="shared" si="361"/>
        <v>0</v>
      </c>
      <c r="AL533" s="269">
        <f t="shared" si="362"/>
        <v>0</v>
      </c>
      <c r="AM533" s="269">
        <f t="shared" si="363"/>
        <v>0</v>
      </c>
      <c r="AN533" s="269">
        <f t="shared" si="364"/>
        <v>0</v>
      </c>
      <c r="AO533" s="269">
        <f t="shared" si="365"/>
        <v>0</v>
      </c>
      <c r="AP533" s="269">
        <f t="shared" si="366"/>
        <v>0</v>
      </c>
      <c r="AQ533" s="269">
        <f t="shared" si="367"/>
        <v>0</v>
      </c>
      <c r="AR533" s="285">
        <f t="shared" si="373"/>
        <v>0</v>
      </c>
      <c r="AS533" s="273">
        <f t="shared" si="368"/>
        <v>0</v>
      </c>
    </row>
    <row r="534" spans="2:45">
      <c r="B534" s="104"/>
      <c r="C534" s="105"/>
      <c r="E534" s="242">
        <f t="shared" si="333"/>
        <v>0</v>
      </c>
      <c r="F534" s="222">
        <f t="shared" si="334"/>
        <v>0</v>
      </c>
      <c r="G534" s="222">
        <f t="shared" si="335"/>
        <v>0</v>
      </c>
      <c r="H534" s="222">
        <f t="shared" si="336"/>
        <v>0</v>
      </c>
      <c r="I534" s="222">
        <f t="shared" si="337"/>
        <v>0</v>
      </c>
      <c r="J534" s="222">
        <f t="shared" si="338"/>
        <v>0</v>
      </c>
      <c r="K534" s="222">
        <f t="shared" si="339"/>
        <v>0</v>
      </c>
      <c r="L534" s="257">
        <f t="shared" si="369"/>
        <v>0</v>
      </c>
      <c r="M534" s="212">
        <f t="shared" si="340"/>
        <v>0</v>
      </c>
      <c r="N534" s="213">
        <f t="shared" si="341"/>
        <v>0</v>
      </c>
      <c r="O534" s="213">
        <f t="shared" si="342"/>
        <v>0</v>
      </c>
      <c r="P534" s="213">
        <f t="shared" si="343"/>
        <v>0</v>
      </c>
      <c r="Q534" s="213">
        <f t="shared" si="344"/>
        <v>0</v>
      </c>
      <c r="R534" s="213">
        <f t="shared" si="345"/>
        <v>0</v>
      </c>
      <c r="S534" s="213">
        <f t="shared" si="346"/>
        <v>0</v>
      </c>
      <c r="T534" s="260">
        <f t="shared" si="370"/>
        <v>0</v>
      </c>
      <c r="U534" s="191">
        <f t="shared" si="347"/>
        <v>0</v>
      </c>
      <c r="V534" s="191">
        <f t="shared" si="348"/>
        <v>0</v>
      </c>
      <c r="W534" s="191">
        <f t="shared" si="349"/>
        <v>0</v>
      </c>
      <c r="X534" s="191">
        <f t="shared" si="350"/>
        <v>0</v>
      </c>
      <c r="Y534" s="191">
        <f t="shared" si="351"/>
        <v>0</v>
      </c>
      <c r="Z534" s="192">
        <f t="shared" si="352"/>
        <v>0</v>
      </c>
      <c r="AA534" s="191">
        <f t="shared" si="353"/>
        <v>0</v>
      </c>
      <c r="AB534" s="280">
        <f t="shared" si="371"/>
        <v>0</v>
      </c>
      <c r="AC534" s="240">
        <f t="shared" si="354"/>
        <v>0</v>
      </c>
      <c r="AD534" s="240">
        <f t="shared" si="355"/>
        <v>0</v>
      </c>
      <c r="AE534" s="240">
        <f t="shared" si="356"/>
        <v>0</v>
      </c>
      <c r="AF534" s="240">
        <f t="shared" si="357"/>
        <v>0</v>
      </c>
      <c r="AG534" s="240">
        <f t="shared" si="358"/>
        <v>0</v>
      </c>
      <c r="AH534" s="240">
        <f t="shared" si="359"/>
        <v>0</v>
      </c>
      <c r="AI534" s="232">
        <f t="shared" si="360"/>
        <v>0</v>
      </c>
      <c r="AJ534" s="283">
        <f t="shared" si="372"/>
        <v>0</v>
      </c>
      <c r="AK534" s="269">
        <f t="shared" si="361"/>
        <v>0</v>
      </c>
      <c r="AL534" s="269">
        <f t="shared" si="362"/>
        <v>0</v>
      </c>
      <c r="AM534" s="269">
        <f t="shared" si="363"/>
        <v>0</v>
      </c>
      <c r="AN534" s="269">
        <f t="shared" si="364"/>
        <v>0</v>
      </c>
      <c r="AO534" s="269">
        <f t="shared" si="365"/>
        <v>0</v>
      </c>
      <c r="AP534" s="269">
        <f t="shared" si="366"/>
        <v>0</v>
      </c>
      <c r="AQ534" s="269">
        <f t="shared" si="367"/>
        <v>0</v>
      </c>
      <c r="AR534" s="285">
        <f t="shared" si="373"/>
        <v>0</v>
      </c>
      <c r="AS534" s="273">
        <f t="shared" si="368"/>
        <v>0</v>
      </c>
    </row>
    <row r="535" spans="2:45">
      <c r="B535" s="104"/>
      <c r="C535" s="105"/>
      <c r="E535" s="242">
        <f t="shared" si="333"/>
        <v>0</v>
      </c>
      <c r="F535" s="222">
        <f t="shared" si="334"/>
        <v>0</v>
      </c>
      <c r="G535" s="222">
        <f t="shared" si="335"/>
        <v>0</v>
      </c>
      <c r="H535" s="222">
        <f t="shared" si="336"/>
        <v>0</v>
      </c>
      <c r="I535" s="222">
        <f t="shared" si="337"/>
        <v>0</v>
      </c>
      <c r="J535" s="222">
        <f t="shared" si="338"/>
        <v>0</v>
      </c>
      <c r="K535" s="222">
        <f t="shared" si="339"/>
        <v>0</v>
      </c>
      <c r="L535" s="257">
        <f t="shared" si="369"/>
        <v>0</v>
      </c>
      <c r="M535" s="212">
        <f t="shared" si="340"/>
        <v>0</v>
      </c>
      <c r="N535" s="213">
        <f t="shared" si="341"/>
        <v>0</v>
      </c>
      <c r="O535" s="213">
        <f t="shared" si="342"/>
        <v>0</v>
      </c>
      <c r="P535" s="213">
        <f t="shared" si="343"/>
        <v>0</v>
      </c>
      <c r="Q535" s="213">
        <f t="shared" si="344"/>
        <v>0</v>
      </c>
      <c r="R535" s="213">
        <f t="shared" si="345"/>
        <v>0</v>
      </c>
      <c r="S535" s="213">
        <f t="shared" si="346"/>
        <v>0</v>
      </c>
      <c r="T535" s="260">
        <f t="shared" si="370"/>
        <v>0</v>
      </c>
      <c r="U535" s="191">
        <f t="shared" si="347"/>
        <v>0</v>
      </c>
      <c r="V535" s="191">
        <f t="shared" si="348"/>
        <v>0</v>
      </c>
      <c r="W535" s="191">
        <f t="shared" si="349"/>
        <v>0</v>
      </c>
      <c r="X535" s="191">
        <f t="shared" si="350"/>
        <v>0</v>
      </c>
      <c r="Y535" s="191">
        <f t="shared" si="351"/>
        <v>0</v>
      </c>
      <c r="Z535" s="192">
        <f t="shared" si="352"/>
        <v>0</v>
      </c>
      <c r="AA535" s="191">
        <f t="shared" si="353"/>
        <v>0</v>
      </c>
      <c r="AB535" s="280">
        <f t="shared" si="371"/>
        <v>0</v>
      </c>
      <c r="AC535" s="240">
        <f t="shared" si="354"/>
        <v>0</v>
      </c>
      <c r="AD535" s="240">
        <f t="shared" si="355"/>
        <v>0</v>
      </c>
      <c r="AE535" s="240">
        <f t="shared" si="356"/>
        <v>0</v>
      </c>
      <c r="AF535" s="240">
        <f t="shared" si="357"/>
        <v>0</v>
      </c>
      <c r="AG535" s="240">
        <f t="shared" si="358"/>
        <v>0</v>
      </c>
      <c r="AH535" s="240">
        <f t="shared" si="359"/>
        <v>0</v>
      </c>
      <c r="AI535" s="232">
        <f t="shared" si="360"/>
        <v>0</v>
      </c>
      <c r="AJ535" s="283">
        <f t="shared" si="372"/>
        <v>0</v>
      </c>
      <c r="AK535" s="269">
        <f t="shared" si="361"/>
        <v>0</v>
      </c>
      <c r="AL535" s="269">
        <f t="shared" si="362"/>
        <v>0</v>
      </c>
      <c r="AM535" s="269">
        <f t="shared" si="363"/>
        <v>0</v>
      </c>
      <c r="AN535" s="269">
        <f t="shared" si="364"/>
        <v>0</v>
      </c>
      <c r="AO535" s="269">
        <f t="shared" si="365"/>
        <v>0</v>
      </c>
      <c r="AP535" s="269">
        <f t="shared" si="366"/>
        <v>0</v>
      </c>
      <c r="AQ535" s="269">
        <f t="shared" si="367"/>
        <v>0</v>
      </c>
      <c r="AR535" s="285">
        <f t="shared" si="373"/>
        <v>0</v>
      </c>
      <c r="AS535" s="273">
        <f t="shared" si="368"/>
        <v>0</v>
      </c>
    </row>
    <row r="536" spans="2:45">
      <c r="B536" s="104"/>
      <c r="C536" s="105"/>
      <c r="E536" s="242">
        <f t="shared" si="333"/>
        <v>0</v>
      </c>
      <c r="F536" s="222">
        <f t="shared" si="334"/>
        <v>0</v>
      </c>
      <c r="G536" s="222">
        <f t="shared" si="335"/>
        <v>0</v>
      </c>
      <c r="H536" s="222">
        <f t="shared" si="336"/>
        <v>0</v>
      </c>
      <c r="I536" s="222">
        <f t="shared" si="337"/>
        <v>0</v>
      </c>
      <c r="J536" s="222">
        <f t="shared" si="338"/>
        <v>0</v>
      </c>
      <c r="K536" s="222">
        <f t="shared" si="339"/>
        <v>0</v>
      </c>
      <c r="L536" s="257">
        <f t="shared" si="369"/>
        <v>0</v>
      </c>
      <c r="M536" s="212">
        <f t="shared" si="340"/>
        <v>0</v>
      </c>
      <c r="N536" s="213">
        <f t="shared" si="341"/>
        <v>0</v>
      </c>
      <c r="O536" s="213">
        <f t="shared" si="342"/>
        <v>0</v>
      </c>
      <c r="P536" s="213">
        <f t="shared" si="343"/>
        <v>0</v>
      </c>
      <c r="Q536" s="213">
        <f t="shared" si="344"/>
        <v>0</v>
      </c>
      <c r="R536" s="213">
        <f t="shared" si="345"/>
        <v>0</v>
      </c>
      <c r="S536" s="213">
        <f t="shared" si="346"/>
        <v>0</v>
      </c>
      <c r="T536" s="260">
        <f t="shared" si="370"/>
        <v>0</v>
      </c>
      <c r="U536" s="191">
        <f t="shared" si="347"/>
        <v>0</v>
      </c>
      <c r="V536" s="191">
        <f t="shared" si="348"/>
        <v>0</v>
      </c>
      <c r="W536" s="191">
        <f t="shared" si="349"/>
        <v>0</v>
      </c>
      <c r="X536" s="191">
        <f t="shared" si="350"/>
        <v>0</v>
      </c>
      <c r="Y536" s="191">
        <f t="shared" si="351"/>
        <v>0</v>
      </c>
      <c r="Z536" s="192">
        <f t="shared" si="352"/>
        <v>0</v>
      </c>
      <c r="AA536" s="191">
        <f t="shared" si="353"/>
        <v>0</v>
      </c>
      <c r="AB536" s="280">
        <f t="shared" si="371"/>
        <v>0</v>
      </c>
      <c r="AC536" s="240">
        <f t="shared" si="354"/>
        <v>0</v>
      </c>
      <c r="AD536" s="240">
        <f t="shared" si="355"/>
        <v>0</v>
      </c>
      <c r="AE536" s="240">
        <f t="shared" si="356"/>
        <v>0</v>
      </c>
      <c r="AF536" s="240">
        <f t="shared" si="357"/>
        <v>0</v>
      </c>
      <c r="AG536" s="240">
        <f t="shared" si="358"/>
        <v>0</v>
      </c>
      <c r="AH536" s="240">
        <f t="shared" si="359"/>
        <v>0</v>
      </c>
      <c r="AI536" s="232">
        <f t="shared" si="360"/>
        <v>0</v>
      </c>
      <c r="AJ536" s="283">
        <f t="shared" si="372"/>
        <v>0</v>
      </c>
      <c r="AK536" s="269">
        <f t="shared" si="361"/>
        <v>0</v>
      </c>
      <c r="AL536" s="269">
        <f t="shared" si="362"/>
        <v>0</v>
      </c>
      <c r="AM536" s="269">
        <f t="shared" si="363"/>
        <v>0</v>
      </c>
      <c r="AN536" s="269">
        <f t="shared" si="364"/>
        <v>0</v>
      </c>
      <c r="AO536" s="269">
        <f t="shared" si="365"/>
        <v>0</v>
      </c>
      <c r="AP536" s="269">
        <f t="shared" si="366"/>
        <v>0</v>
      </c>
      <c r="AQ536" s="269">
        <f t="shared" si="367"/>
        <v>0</v>
      </c>
      <c r="AR536" s="285">
        <f t="shared" si="373"/>
        <v>0</v>
      </c>
      <c r="AS536" s="273">
        <f t="shared" si="368"/>
        <v>0</v>
      </c>
    </row>
    <row r="537" spans="2:45">
      <c r="B537" s="104"/>
      <c r="C537" s="105"/>
      <c r="E537" s="242">
        <f t="shared" si="333"/>
        <v>0</v>
      </c>
      <c r="F537" s="222">
        <f t="shared" si="334"/>
        <v>0</v>
      </c>
      <c r="G537" s="222">
        <f t="shared" si="335"/>
        <v>0</v>
      </c>
      <c r="H537" s="222">
        <f t="shared" si="336"/>
        <v>0</v>
      </c>
      <c r="I537" s="222">
        <f t="shared" si="337"/>
        <v>0</v>
      </c>
      <c r="J537" s="222">
        <f t="shared" si="338"/>
        <v>0</v>
      </c>
      <c r="K537" s="222">
        <f t="shared" si="339"/>
        <v>0</v>
      </c>
      <c r="L537" s="257">
        <f t="shared" si="369"/>
        <v>0</v>
      </c>
      <c r="M537" s="212">
        <f t="shared" si="340"/>
        <v>0</v>
      </c>
      <c r="N537" s="213">
        <f t="shared" si="341"/>
        <v>0</v>
      </c>
      <c r="O537" s="213">
        <f t="shared" si="342"/>
        <v>0</v>
      </c>
      <c r="P537" s="213">
        <f t="shared" si="343"/>
        <v>0</v>
      </c>
      <c r="Q537" s="213">
        <f t="shared" si="344"/>
        <v>0</v>
      </c>
      <c r="R537" s="213">
        <f t="shared" si="345"/>
        <v>0</v>
      </c>
      <c r="S537" s="213">
        <f t="shared" si="346"/>
        <v>0</v>
      </c>
      <c r="T537" s="260">
        <f t="shared" si="370"/>
        <v>0</v>
      </c>
      <c r="U537" s="191">
        <f t="shared" si="347"/>
        <v>0</v>
      </c>
      <c r="V537" s="191">
        <f t="shared" si="348"/>
        <v>0</v>
      </c>
      <c r="W537" s="191">
        <f t="shared" si="349"/>
        <v>0</v>
      </c>
      <c r="X537" s="191">
        <f t="shared" si="350"/>
        <v>0</v>
      </c>
      <c r="Y537" s="191">
        <f t="shared" si="351"/>
        <v>0</v>
      </c>
      <c r="Z537" s="192">
        <f t="shared" si="352"/>
        <v>0</v>
      </c>
      <c r="AA537" s="191">
        <f t="shared" si="353"/>
        <v>0</v>
      </c>
      <c r="AB537" s="280">
        <f t="shared" si="371"/>
        <v>0</v>
      </c>
      <c r="AC537" s="240">
        <f t="shared" si="354"/>
        <v>0</v>
      </c>
      <c r="AD537" s="240">
        <f t="shared" si="355"/>
        <v>0</v>
      </c>
      <c r="AE537" s="240">
        <f t="shared" si="356"/>
        <v>0</v>
      </c>
      <c r="AF537" s="240">
        <f t="shared" si="357"/>
        <v>0</v>
      </c>
      <c r="AG537" s="240">
        <f t="shared" si="358"/>
        <v>0</v>
      </c>
      <c r="AH537" s="240">
        <f t="shared" si="359"/>
        <v>0</v>
      </c>
      <c r="AI537" s="232">
        <f t="shared" si="360"/>
        <v>0</v>
      </c>
      <c r="AJ537" s="283">
        <f t="shared" si="372"/>
        <v>0</v>
      </c>
      <c r="AK537" s="269">
        <f t="shared" si="361"/>
        <v>0</v>
      </c>
      <c r="AL537" s="269">
        <f t="shared" si="362"/>
        <v>0</v>
      </c>
      <c r="AM537" s="269">
        <f t="shared" si="363"/>
        <v>0</v>
      </c>
      <c r="AN537" s="269">
        <f t="shared" si="364"/>
        <v>0</v>
      </c>
      <c r="AO537" s="269">
        <f t="shared" si="365"/>
        <v>0</v>
      </c>
      <c r="AP537" s="269">
        <f t="shared" si="366"/>
        <v>0</v>
      </c>
      <c r="AQ537" s="269">
        <f t="shared" si="367"/>
        <v>0</v>
      </c>
      <c r="AR537" s="285">
        <f t="shared" si="373"/>
        <v>0</v>
      </c>
      <c r="AS537" s="273">
        <f t="shared" si="368"/>
        <v>0</v>
      </c>
    </row>
    <row r="538" spans="2:45">
      <c r="B538" s="104"/>
      <c r="C538" s="105"/>
      <c r="E538" s="242">
        <f t="shared" si="333"/>
        <v>0</v>
      </c>
      <c r="F538" s="222">
        <f t="shared" si="334"/>
        <v>0</v>
      </c>
      <c r="G538" s="222">
        <f t="shared" si="335"/>
        <v>0</v>
      </c>
      <c r="H538" s="222">
        <f t="shared" si="336"/>
        <v>0</v>
      </c>
      <c r="I538" s="222">
        <f t="shared" si="337"/>
        <v>0</v>
      </c>
      <c r="J538" s="222">
        <f t="shared" si="338"/>
        <v>0</v>
      </c>
      <c r="K538" s="222">
        <f t="shared" si="339"/>
        <v>0</v>
      </c>
      <c r="L538" s="257">
        <f t="shared" si="369"/>
        <v>0</v>
      </c>
      <c r="M538" s="212">
        <f t="shared" si="340"/>
        <v>0</v>
      </c>
      <c r="N538" s="213">
        <f t="shared" si="341"/>
        <v>0</v>
      </c>
      <c r="O538" s="213">
        <f t="shared" si="342"/>
        <v>0</v>
      </c>
      <c r="P538" s="213">
        <f t="shared" si="343"/>
        <v>0</v>
      </c>
      <c r="Q538" s="213">
        <f t="shared" si="344"/>
        <v>0</v>
      </c>
      <c r="R538" s="213">
        <f t="shared" si="345"/>
        <v>0</v>
      </c>
      <c r="S538" s="213">
        <f t="shared" si="346"/>
        <v>0</v>
      </c>
      <c r="T538" s="260">
        <f t="shared" si="370"/>
        <v>0</v>
      </c>
      <c r="U538" s="191">
        <f t="shared" si="347"/>
        <v>0</v>
      </c>
      <c r="V538" s="191">
        <f t="shared" si="348"/>
        <v>0</v>
      </c>
      <c r="W538" s="191">
        <f t="shared" si="349"/>
        <v>0</v>
      </c>
      <c r="X538" s="191">
        <f t="shared" si="350"/>
        <v>0</v>
      </c>
      <c r="Y538" s="191">
        <f t="shared" si="351"/>
        <v>0</v>
      </c>
      <c r="Z538" s="192">
        <f t="shared" si="352"/>
        <v>0</v>
      </c>
      <c r="AA538" s="191">
        <f t="shared" si="353"/>
        <v>0</v>
      </c>
      <c r="AB538" s="280">
        <f t="shared" si="371"/>
        <v>0</v>
      </c>
      <c r="AC538" s="240">
        <f t="shared" si="354"/>
        <v>0</v>
      </c>
      <c r="AD538" s="240">
        <f t="shared" si="355"/>
        <v>0</v>
      </c>
      <c r="AE538" s="240">
        <f t="shared" si="356"/>
        <v>0</v>
      </c>
      <c r="AF538" s="240">
        <f t="shared" si="357"/>
        <v>0</v>
      </c>
      <c r="AG538" s="240">
        <f t="shared" si="358"/>
        <v>0</v>
      </c>
      <c r="AH538" s="240">
        <f t="shared" si="359"/>
        <v>0</v>
      </c>
      <c r="AI538" s="232">
        <f t="shared" si="360"/>
        <v>0</v>
      </c>
      <c r="AJ538" s="283">
        <f t="shared" si="372"/>
        <v>0</v>
      </c>
      <c r="AK538" s="269">
        <f t="shared" si="361"/>
        <v>0</v>
      </c>
      <c r="AL538" s="269">
        <f t="shared" si="362"/>
        <v>0</v>
      </c>
      <c r="AM538" s="269">
        <f t="shared" si="363"/>
        <v>0</v>
      </c>
      <c r="AN538" s="269">
        <f t="shared" si="364"/>
        <v>0</v>
      </c>
      <c r="AO538" s="269">
        <f t="shared" si="365"/>
        <v>0</v>
      </c>
      <c r="AP538" s="269">
        <f t="shared" si="366"/>
        <v>0</v>
      </c>
      <c r="AQ538" s="269">
        <f t="shared" si="367"/>
        <v>0</v>
      </c>
      <c r="AR538" s="285">
        <f t="shared" si="373"/>
        <v>0</v>
      </c>
      <c r="AS538" s="273">
        <f t="shared" si="368"/>
        <v>0</v>
      </c>
    </row>
    <row r="539" spans="2:45">
      <c r="B539" s="104"/>
      <c r="C539" s="105"/>
      <c r="E539" s="242">
        <f t="shared" si="333"/>
        <v>0</v>
      </c>
      <c r="F539" s="222">
        <f t="shared" si="334"/>
        <v>0</v>
      </c>
      <c r="G539" s="222">
        <f t="shared" si="335"/>
        <v>0</v>
      </c>
      <c r="H539" s="222">
        <f t="shared" si="336"/>
        <v>0</v>
      </c>
      <c r="I539" s="222">
        <f t="shared" si="337"/>
        <v>0</v>
      </c>
      <c r="J539" s="222">
        <f t="shared" si="338"/>
        <v>0</v>
      </c>
      <c r="K539" s="222">
        <f t="shared" si="339"/>
        <v>0</v>
      </c>
      <c r="L539" s="257">
        <f t="shared" si="369"/>
        <v>0</v>
      </c>
      <c r="M539" s="212">
        <f t="shared" si="340"/>
        <v>0</v>
      </c>
      <c r="N539" s="213">
        <f t="shared" si="341"/>
        <v>0</v>
      </c>
      <c r="O539" s="213">
        <f t="shared" si="342"/>
        <v>0</v>
      </c>
      <c r="P539" s="213">
        <f t="shared" si="343"/>
        <v>0</v>
      </c>
      <c r="Q539" s="213">
        <f t="shared" si="344"/>
        <v>0</v>
      </c>
      <c r="R539" s="213">
        <f t="shared" si="345"/>
        <v>0</v>
      </c>
      <c r="S539" s="213">
        <f t="shared" si="346"/>
        <v>0</v>
      </c>
      <c r="T539" s="260">
        <f t="shared" si="370"/>
        <v>0</v>
      </c>
      <c r="U539" s="191">
        <f t="shared" si="347"/>
        <v>0</v>
      </c>
      <c r="V539" s="191">
        <f t="shared" si="348"/>
        <v>0</v>
      </c>
      <c r="W539" s="191">
        <f t="shared" si="349"/>
        <v>0</v>
      </c>
      <c r="X539" s="191">
        <f t="shared" si="350"/>
        <v>0</v>
      </c>
      <c r="Y539" s="191">
        <f t="shared" si="351"/>
        <v>0</v>
      </c>
      <c r="Z539" s="192">
        <f t="shared" si="352"/>
        <v>0</v>
      </c>
      <c r="AA539" s="191">
        <f t="shared" si="353"/>
        <v>0</v>
      </c>
      <c r="AB539" s="280">
        <f t="shared" si="371"/>
        <v>0</v>
      </c>
      <c r="AC539" s="240">
        <f t="shared" si="354"/>
        <v>0</v>
      </c>
      <c r="AD539" s="240">
        <f t="shared" si="355"/>
        <v>0</v>
      </c>
      <c r="AE539" s="240">
        <f t="shared" si="356"/>
        <v>0</v>
      </c>
      <c r="AF539" s="240">
        <f t="shared" si="357"/>
        <v>0</v>
      </c>
      <c r="AG539" s="240">
        <f t="shared" si="358"/>
        <v>0</v>
      </c>
      <c r="AH539" s="240">
        <f t="shared" si="359"/>
        <v>0</v>
      </c>
      <c r="AI539" s="232">
        <f t="shared" si="360"/>
        <v>0</v>
      </c>
      <c r="AJ539" s="283">
        <f t="shared" si="372"/>
        <v>0</v>
      </c>
      <c r="AK539" s="269">
        <f t="shared" si="361"/>
        <v>0</v>
      </c>
      <c r="AL539" s="269">
        <f t="shared" si="362"/>
        <v>0</v>
      </c>
      <c r="AM539" s="269">
        <f t="shared" si="363"/>
        <v>0</v>
      </c>
      <c r="AN539" s="269">
        <f t="shared" si="364"/>
        <v>0</v>
      </c>
      <c r="AO539" s="269">
        <f t="shared" si="365"/>
        <v>0</v>
      </c>
      <c r="AP539" s="269">
        <f t="shared" si="366"/>
        <v>0</v>
      </c>
      <c r="AQ539" s="269">
        <f t="shared" si="367"/>
        <v>0</v>
      </c>
      <c r="AR539" s="285">
        <f t="shared" si="373"/>
        <v>0</v>
      </c>
      <c r="AS539" s="273">
        <f t="shared" si="368"/>
        <v>0</v>
      </c>
    </row>
    <row r="540" spans="2:45">
      <c r="B540" s="104"/>
      <c r="C540" s="105"/>
      <c r="E540" s="242">
        <f t="shared" ref="E540:E553" si="374">D540/(($B$1-$C$2)/100-(0.08))</f>
        <v>0</v>
      </c>
      <c r="F540" s="222">
        <f t="shared" si="334"/>
        <v>0</v>
      </c>
      <c r="G540" s="222">
        <f t="shared" si="335"/>
        <v>0</v>
      </c>
      <c r="H540" s="222">
        <f t="shared" si="336"/>
        <v>0</v>
      </c>
      <c r="I540" s="222">
        <f t="shared" si="337"/>
        <v>0</v>
      </c>
      <c r="J540" s="222">
        <f t="shared" si="338"/>
        <v>0</v>
      </c>
      <c r="K540" s="222">
        <f t="shared" si="339"/>
        <v>0</v>
      </c>
      <c r="L540" s="257">
        <f t="shared" si="369"/>
        <v>0</v>
      </c>
      <c r="M540" s="212">
        <f t="shared" si="340"/>
        <v>0</v>
      </c>
      <c r="N540" s="213">
        <f t="shared" si="341"/>
        <v>0</v>
      </c>
      <c r="O540" s="213">
        <f t="shared" si="342"/>
        <v>0</v>
      </c>
      <c r="P540" s="213">
        <f t="shared" si="343"/>
        <v>0</v>
      </c>
      <c r="Q540" s="213">
        <f t="shared" si="344"/>
        <v>0</v>
      </c>
      <c r="R540" s="213">
        <f t="shared" si="345"/>
        <v>0</v>
      </c>
      <c r="S540" s="213">
        <f t="shared" si="346"/>
        <v>0</v>
      </c>
      <c r="T540" s="260">
        <f t="shared" si="370"/>
        <v>0</v>
      </c>
      <c r="U540" s="191">
        <f t="shared" si="347"/>
        <v>0</v>
      </c>
      <c r="V540" s="191">
        <f t="shared" si="348"/>
        <v>0</v>
      </c>
      <c r="W540" s="191">
        <f t="shared" si="349"/>
        <v>0</v>
      </c>
      <c r="X540" s="191">
        <f t="shared" si="350"/>
        <v>0</v>
      </c>
      <c r="Y540" s="191">
        <f t="shared" si="351"/>
        <v>0</v>
      </c>
      <c r="Z540" s="192">
        <f t="shared" si="352"/>
        <v>0</v>
      </c>
      <c r="AA540" s="191">
        <f t="shared" si="353"/>
        <v>0</v>
      </c>
      <c r="AB540" s="280">
        <f t="shared" si="371"/>
        <v>0</v>
      </c>
      <c r="AC540" s="240">
        <f t="shared" si="354"/>
        <v>0</v>
      </c>
      <c r="AD540" s="240">
        <f t="shared" si="355"/>
        <v>0</v>
      </c>
      <c r="AE540" s="240">
        <f t="shared" si="356"/>
        <v>0</v>
      </c>
      <c r="AF540" s="240">
        <f t="shared" si="357"/>
        <v>0</v>
      </c>
      <c r="AG540" s="240">
        <f t="shared" si="358"/>
        <v>0</v>
      </c>
      <c r="AH540" s="240">
        <f t="shared" si="359"/>
        <v>0</v>
      </c>
      <c r="AI540" s="232">
        <f t="shared" si="360"/>
        <v>0</v>
      </c>
      <c r="AJ540" s="283">
        <f t="shared" si="372"/>
        <v>0</v>
      </c>
      <c r="AK540" s="269">
        <f t="shared" si="361"/>
        <v>0</v>
      </c>
      <c r="AL540" s="269">
        <f t="shared" si="362"/>
        <v>0</v>
      </c>
      <c r="AM540" s="269">
        <f t="shared" si="363"/>
        <v>0</v>
      </c>
      <c r="AN540" s="269">
        <f t="shared" si="364"/>
        <v>0</v>
      </c>
      <c r="AO540" s="269">
        <f t="shared" si="365"/>
        <v>0</v>
      </c>
      <c r="AP540" s="269">
        <f t="shared" si="366"/>
        <v>0</v>
      </c>
      <c r="AQ540" s="269">
        <f t="shared" si="367"/>
        <v>0</v>
      </c>
      <c r="AR540" s="285">
        <f t="shared" si="373"/>
        <v>0</v>
      </c>
      <c r="AS540" s="273">
        <f t="shared" si="368"/>
        <v>0</v>
      </c>
    </row>
    <row r="541" spans="2:45">
      <c r="B541" s="104"/>
      <c r="C541" s="105"/>
      <c r="E541" s="242">
        <f t="shared" si="374"/>
        <v>0</v>
      </c>
      <c r="F541" s="222">
        <f t="shared" si="334"/>
        <v>0</v>
      </c>
      <c r="G541" s="222">
        <f t="shared" si="335"/>
        <v>0</v>
      </c>
      <c r="H541" s="222">
        <f t="shared" si="336"/>
        <v>0</v>
      </c>
      <c r="I541" s="222">
        <f t="shared" si="337"/>
        <v>0</v>
      </c>
      <c r="J541" s="222">
        <f t="shared" si="338"/>
        <v>0</v>
      </c>
      <c r="K541" s="222">
        <f t="shared" si="339"/>
        <v>0</v>
      </c>
      <c r="L541" s="257">
        <f t="shared" si="369"/>
        <v>0</v>
      </c>
      <c r="M541" s="212">
        <f t="shared" si="340"/>
        <v>0</v>
      </c>
      <c r="N541" s="213">
        <f t="shared" si="341"/>
        <v>0</v>
      </c>
      <c r="O541" s="213">
        <f t="shared" si="342"/>
        <v>0</v>
      </c>
      <c r="P541" s="213">
        <f t="shared" si="343"/>
        <v>0</v>
      </c>
      <c r="Q541" s="213">
        <f t="shared" si="344"/>
        <v>0</v>
      </c>
      <c r="R541" s="213">
        <f t="shared" si="345"/>
        <v>0</v>
      </c>
      <c r="S541" s="213">
        <f t="shared" si="346"/>
        <v>0</v>
      </c>
      <c r="T541" s="260">
        <f t="shared" si="370"/>
        <v>0</v>
      </c>
      <c r="U541" s="191">
        <f t="shared" si="347"/>
        <v>0</v>
      </c>
      <c r="V541" s="191">
        <f t="shared" si="348"/>
        <v>0</v>
      </c>
      <c r="W541" s="191">
        <f t="shared" si="349"/>
        <v>0</v>
      </c>
      <c r="X541" s="191">
        <f t="shared" si="350"/>
        <v>0</v>
      </c>
      <c r="Y541" s="191">
        <f t="shared" si="351"/>
        <v>0</v>
      </c>
      <c r="Z541" s="192">
        <f t="shared" si="352"/>
        <v>0</v>
      </c>
      <c r="AA541" s="191">
        <f t="shared" si="353"/>
        <v>0</v>
      </c>
      <c r="AB541" s="280">
        <f t="shared" si="371"/>
        <v>0</v>
      </c>
      <c r="AC541" s="240">
        <f t="shared" si="354"/>
        <v>0</v>
      </c>
      <c r="AD541" s="240">
        <f t="shared" si="355"/>
        <v>0</v>
      </c>
      <c r="AE541" s="240">
        <f t="shared" si="356"/>
        <v>0</v>
      </c>
      <c r="AF541" s="240">
        <f t="shared" si="357"/>
        <v>0</v>
      </c>
      <c r="AG541" s="240">
        <f t="shared" si="358"/>
        <v>0</v>
      </c>
      <c r="AH541" s="240">
        <f t="shared" si="359"/>
        <v>0</v>
      </c>
      <c r="AI541" s="232">
        <f t="shared" si="360"/>
        <v>0</v>
      </c>
      <c r="AJ541" s="283">
        <f t="shared" si="372"/>
        <v>0</v>
      </c>
      <c r="AK541" s="269">
        <f t="shared" si="361"/>
        <v>0</v>
      </c>
      <c r="AL541" s="269">
        <f t="shared" si="362"/>
        <v>0</v>
      </c>
      <c r="AM541" s="269">
        <f t="shared" si="363"/>
        <v>0</v>
      </c>
      <c r="AN541" s="269">
        <f t="shared" si="364"/>
        <v>0</v>
      </c>
      <c r="AO541" s="269">
        <f t="shared" si="365"/>
        <v>0</v>
      </c>
      <c r="AP541" s="269">
        <f t="shared" si="366"/>
        <v>0</v>
      </c>
      <c r="AQ541" s="269">
        <f t="shared" si="367"/>
        <v>0</v>
      </c>
      <c r="AR541" s="285">
        <f t="shared" si="373"/>
        <v>0</v>
      </c>
      <c r="AS541" s="273">
        <f t="shared" si="368"/>
        <v>0</v>
      </c>
    </row>
    <row r="542" spans="2:45">
      <c r="B542" s="104"/>
      <c r="C542" s="105"/>
      <c r="E542" s="242">
        <f t="shared" si="374"/>
        <v>0</v>
      </c>
      <c r="F542" s="222">
        <f t="shared" si="334"/>
        <v>0</v>
      </c>
      <c r="G542" s="222">
        <f t="shared" si="335"/>
        <v>0</v>
      </c>
      <c r="H542" s="222">
        <f t="shared" si="336"/>
        <v>0</v>
      </c>
      <c r="I542" s="222">
        <f t="shared" si="337"/>
        <v>0</v>
      </c>
      <c r="J542" s="222">
        <f t="shared" si="338"/>
        <v>0</v>
      </c>
      <c r="K542" s="222">
        <f t="shared" si="339"/>
        <v>0</v>
      </c>
      <c r="L542" s="257">
        <f t="shared" si="369"/>
        <v>0</v>
      </c>
      <c r="M542" s="212">
        <f t="shared" si="340"/>
        <v>0</v>
      </c>
      <c r="N542" s="213">
        <f t="shared" si="341"/>
        <v>0</v>
      </c>
      <c r="O542" s="213">
        <f t="shared" si="342"/>
        <v>0</v>
      </c>
      <c r="P542" s="213">
        <f t="shared" si="343"/>
        <v>0</v>
      </c>
      <c r="Q542" s="213">
        <f t="shared" si="344"/>
        <v>0</v>
      </c>
      <c r="R542" s="213">
        <f t="shared" si="345"/>
        <v>0</v>
      </c>
      <c r="S542" s="213">
        <f t="shared" si="346"/>
        <v>0</v>
      </c>
      <c r="T542" s="260">
        <f t="shared" si="370"/>
        <v>0</v>
      </c>
      <c r="U542" s="191">
        <f t="shared" si="347"/>
        <v>0</v>
      </c>
      <c r="V542" s="191">
        <f t="shared" si="348"/>
        <v>0</v>
      </c>
      <c r="W542" s="191">
        <f t="shared" si="349"/>
        <v>0</v>
      </c>
      <c r="X542" s="191">
        <f t="shared" si="350"/>
        <v>0</v>
      </c>
      <c r="Y542" s="191">
        <f t="shared" si="351"/>
        <v>0</v>
      </c>
      <c r="Z542" s="192">
        <f t="shared" si="352"/>
        <v>0</v>
      </c>
      <c r="AA542" s="191">
        <f t="shared" si="353"/>
        <v>0</v>
      </c>
      <c r="AB542" s="280">
        <f t="shared" si="371"/>
        <v>0</v>
      </c>
      <c r="AC542" s="240">
        <f t="shared" si="354"/>
        <v>0</v>
      </c>
      <c r="AD542" s="240">
        <f t="shared" si="355"/>
        <v>0</v>
      </c>
      <c r="AE542" s="240">
        <f t="shared" si="356"/>
        <v>0</v>
      </c>
      <c r="AF542" s="240">
        <f t="shared" si="357"/>
        <v>0</v>
      </c>
      <c r="AG542" s="240">
        <f t="shared" si="358"/>
        <v>0</v>
      </c>
      <c r="AH542" s="240">
        <f t="shared" si="359"/>
        <v>0</v>
      </c>
      <c r="AI542" s="232">
        <f t="shared" si="360"/>
        <v>0</v>
      </c>
      <c r="AJ542" s="283">
        <f t="shared" si="372"/>
        <v>0</v>
      </c>
      <c r="AK542" s="269">
        <f t="shared" si="361"/>
        <v>0</v>
      </c>
      <c r="AL542" s="269">
        <f t="shared" si="362"/>
        <v>0</v>
      </c>
      <c r="AM542" s="269">
        <f t="shared" si="363"/>
        <v>0</v>
      </c>
      <c r="AN542" s="269">
        <f t="shared" si="364"/>
        <v>0</v>
      </c>
      <c r="AO542" s="269">
        <f t="shared" si="365"/>
        <v>0</v>
      </c>
      <c r="AP542" s="269">
        <f t="shared" si="366"/>
        <v>0</v>
      </c>
      <c r="AQ542" s="269">
        <f t="shared" si="367"/>
        <v>0</v>
      </c>
      <c r="AR542" s="285">
        <f t="shared" si="373"/>
        <v>0</v>
      </c>
      <c r="AS542" s="273">
        <f t="shared" si="368"/>
        <v>0</v>
      </c>
    </row>
    <row r="543" spans="2:45">
      <c r="B543" s="104"/>
      <c r="C543" s="105"/>
      <c r="E543" s="242">
        <f t="shared" si="374"/>
        <v>0</v>
      </c>
      <c r="F543" s="222">
        <f t="shared" si="334"/>
        <v>0</v>
      </c>
      <c r="G543" s="222">
        <f t="shared" si="335"/>
        <v>0</v>
      </c>
      <c r="H543" s="222">
        <f t="shared" si="336"/>
        <v>0</v>
      </c>
      <c r="I543" s="222">
        <f t="shared" si="337"/>
        <v>0</v>
      </c>
      <c r="J543" s="222">
        <f t="shared" si="338"/>
        <v>0</v>
      </c>
      <c r="K543" s="222">
        <f t="shared" si="339"/>
        <v>0</v>
      </c>
      <c r="L543" s="257">
        <f t="shared" si="369"/>
        <v>0</v>
      </c>
      <c r="M543" s="212">
        <f t="shared" si="340"/>
        <v>0</v>
      </c>
      <c r="N543" s="213">
        <f t="shared" si="341"/>
        <v>0</v>
      </c>
      <c r="O543" s="213">
        <f t="shared" si="342"/>
        <v>0</v>
      </c>
      <c r="P543" s="213">
        <f t="shared" si="343"/>
        <v>0</v>
      </c>
      <c r="Q543" s="213">
        <f t="shared" si="344"/>
        <v>0</v>
      </c>
      <c r="R543" s="213">
        <f t="shared" si="345"/>
        <v>0</v>
      </c>
      <c r="S543" s="213">
        <f t="shared" si="346"/>
        <v>0</v>
      </c>
      <c r="T543" s="260">
        <f t="shared" si="370"/>
        <v>0</v>
      </c>
      <c r="U543" s="191">
        <f t="shared" si="347"/>
        <v>0</v>
      </c>
      <c r="V543" s="191">
        <f t="shared" si="348"/>
        <v>0</v>
      </c>
      <c r="W543" s="191">
        <f t="shared" si="349"/>
        <v>0</v>
      </c>
      <c r="X543" s="191">
        <f t="shared" si="350"/>
        <v>0</v>
      </c>
      <c r="Y543" s="191">
        <f t="shared" si="351"/>
        <v>0</v>
      </c>
      <c r="Z543" s="192">
        <f t="shared" si="352"/>
        <v>0</v>
      </c>
      <c r="AA543" s="191">
        <f t="shared" si="353"/>
        <v>0</v>
      </c>
      <c r="AB543" s="280">
        <f t="shared" si="371"/>
        <v>0</v>
      </c>
      <c r="AC543" s="240">
        <f t="shared" si="354"/>
        <v>0</v>
      </c>
      <c r="AD543" s="240">
        <f t="shared" si="355"/>
        <v>0</v>
      </c>
      <c r="AE543" s="240">
        <f t="shared" si="356"/>
        <v>0</v>
      </c>
      <c r="AF543" s="240">
        <f t="shared" si="357"/>
        <v>0</v>
      </c>
      <c r="AG543" s="240">
        <f t="shared" si="358"/>
        <v>0</v>
      </c>
      <c r="AH543" s="240">
        <f t="shared" si="359"/>
        <v>0</v>
      </c>
      <c r="AI543" s="232">
        <f t="shared" si="360"/>
        <v>0</v>
      </c>
      <c r="AJ543" s="283">
        <f t="shared" si="372"/>
        <v>0</v>
      </c>
      <c r="AK543" s="269">
        <f t="shared" si="361"/>
        <v>0</v>
      </c>
      <c r="AL543" s="269">
        <f t="shared" si="362"/>
        <v>0</v>
      </c>
      <c r="AM543" s="269">
        <f t="shared" si="363"/>
        <v>0</v>
      </c>
      <c r="AN543" s="269">
        <f t="shared" si="364"/>
        <v>0</v>
      </c>
      <c r="AO543" s="269">
        <f t="shared" si="365"/>
        <v>0</v>
      </c>
      <c r="AP543" s="269">
        <f t="shared" si="366"/>
        <v>0</v>
      </c>
      <c r="AQ543" s="269">
        <f t="shared" si="367"/>
        <v>0</v>
      </c>
      <c r="AR543" s="285">
        <f t="shared" si="373"/>
        <v>0</v>
      </c>
      <c r="AS543" s="273">
        <f t="shared" si="368"/>
        <v>0</v>
      </c>
    </row>
    <row r="544" spans="2:45">
      <c r="B544" s="104"/>
      <c r="C544" s="105"/>
      <c r="E544" s="242">
        <f t="shared" si="374"/>
        <v>0</v>
      </c>
      <c r="F544" s="222">
        <f t="shared" si="334"/>
        <v>0</v>
      </c>
      <c r="G544" s="222">
        <f t="shared" si="335"/>
        <v>0</v>
      </c>
      <c r="H544" s="222">
        <f t="shared" si="336"/>
        <v>0</v>
      </c>
      <c r="I544" s="222">
        <f t="shared" si="337"/>
        <v>0</v>
      </c>
      <c r="J544" s="222">
        <f t="shared" si="338"/>
        <v>0</v>
      </c>
      <c r="K544" s="222">
        <f t="shared" si="339"/>
        <v>0</v>
      </c>
      <c r="L544" s="257">
        <f t="shared" si="369"/>
        <v>0</v>
      </c>
      <c r="M544" s="212">
        <f t="shared" si="340"/>
        <v>0</v>
      </c>
      <c r="N544" s="213">
        <f t="shared" si="341"/>
        <v>0</v>
      </c>
      <c r="O544" s="213">
        <f t="shared" si="342"/>
        <v>0</v>
      </c>
      <c r="P544" s="213">
        <f t="shared" si="343"/>
        <v>0</v>
      </c>
      <c r="Q544" s="213">
        <f t="shared" si="344"/>
        <v>0</v>
      </c>
      <c r="R544" s="213">
        <f t="shared" si="345"/>
        <v>0</v>
      </c>
      <c r="S544" s="213">
        <f t="shared" si="346"/>
        <v>0</v>
      </c>
      <c r="T544" s="260">
        <f t="shared" si="370"/>
        <v>0</v>
      </c>
      <c r="U544" s="191">
        <f t="shared" si="347"/>
        <v>0</v>
      </c>
      <c r="V544" s="191">
        <f t="shared" si="348"/>
        <v>0</v>
      </c>
      <c r="W544" s="191">
        <f t="shared" si="349"/>
        <v>0</v>
      </c>
      <c r="X544" s="191">
        <f t="shared" si="350"/>
        <v>0</v>
      </c>
      <c r="Y544" s="191">
        <f t="shared" si="351"/>
        <v>0</v>
      </c>
      <c r="Z544" s="192">
        <f t="shared" si="352"/>
        <v>0</v>
      </c>
      <c r="AA544" s="191">
        <f t="shared" si="353"/>
        <v>0</v>
      </c>
      <c r="AB544" s="280">
        <f t="shared" si="371"/>
        <v>0</v>
      </c>
      <c r="AC544" s="240">
        <f t="shared" si="354"/>
        <v>0</v>
      </c>
      <c r="AD544" s="240">
        <f t="shared" si="355"/>
        <v>0</v>
      </c>
      <c r="AE544" s="240">
        <f t="shared" si="356"/>
        <v>0</v>
      </c>
      <c r="AF544" s="240">
        <f t="shared" si="357"/>
        <v>0</v>
      </c>
      <c r="AG544" s="240">
        <f t="shared" si="358"/>
        <v>0</v>
      </c>
      <c r="AH544" s="240">
        <f t="shared" si="359"/>
        <v>0</v>
      </c>
      <c r="AI544" s="232">
        <f t="shared" si="360"/>
        <v>0</v>
      </c>
      <c r="AJ544" s="283">
        <f t="shared" si="372"/>
        <v>0</v>
      </c>
      <c r="AK544" s="269">
        <f t="shared" si="361"/>
        <v>0</v>
      </c>
      <c r="AL544" s="269">
        <f t="shared" si="362"/>
        <v>0</v>
      </c>
      <c r="AM544" s="269">
        <f t="shared" si="363"/>
        <v>0</v>
      </c>
      <c r="AN544" s="269">
        <f t="shared" si="364"/>
        <v>0</v>
      </c>
      <c r="AO544" s="269">
        <f t="shared" si="365"/>
        <v>0</v>
      </c>
      <c r="AP544" s="269">
        <f t="shared" si="366"/>
        <v>0</v>
      </c>
      <c r="AQ544" s="269">
        <f t="shared" si="367"/>
        <v>0</v>
      </c>
      <c r="AR544" s="285">
        <f t="shared" si="373"/>
        <v>0</v>
      </c>
      <c r="AS544" s="273">
        <f t="shared" si="368"/>
        <v>0</v>
      </c>
    </row>
    <row r="545" spans="2:45">
      <c r="B545" s="104"/>
      <c r="C545" s="105"/>
      <c r="E545" s="242">
        <f t="shared" si="374"/>
        <v>0</v>
      </c>
      <c r="F545" s="222">
        <f t="shared" si="334"/>
        <v>0</v>
      </c>
      <c r="G545" s="222">
        <f t="shared" si="335"/>
        <v>0</v>
      </c>
      <c r="H545" s="222">
        <f t="shared" si="336"/>
        <v>0</v>
      </c>
      <c r="I545" s="222">
        <f t="shared" si="337"/>
        <v>0</v>
      </c>
      <c r="J545" s="222">
        <f t="shared" si="338"/>
        <v>0</v>
      </c>
      <c r="K545" s="222">
        <f t="shared" si="339"/>
        <v>0</v>
      </c>
      <c r="L545" s="257">
        <f t="shared" si="369"/>
        <v>0</v>
      </c>
      <c r="M545" s="212">
        <f t="shared" si="340"/>
        <v>0</v>
      </c>
      <c r="N545" s="213">
        <f t="shared" si="341"/>
        <v>0</v>
      </c>
      <c r="O545" s="213">
        <f t="shared" si="342"/>
        <v>0</v>
      </c>
      <c r="P545" s="213">
        <f t="shared" si="343"/>
        <v>0</v>
      </c>
      <c r="Q545" s="213">
        <f t="shared" si="344"/>
        <v>0</v>
      </c>
      <c r="R545" s="213">
        <f t="shared" si="345"/>
        <v>0</v>
      </c>
      <c r="S545" s="213">
        <f t="shared" si="346"/>
        <v>0</v>
      </c>
      <c r="T545" s="260">
        <f t="shared" si="370"/>
        <v>0</v>
      </c>
      <c r="U545" s="191">
        <f t="shared" si="347"/>
        <v>0</v>
      </c>
      <c r="V545" s="191">
        <f t="shared" si="348"/>
        <v>0</v>
      </c>
      <c r="W545" s="191">
        <f t="shared" si="349"/>
        <v>0</v>
      </c>
      <c r="X545" s="191">
        <f t="shared" si="350"/>
        <v>0</v>
      </c>
      <c r="Y545" s="191">
        <f t="shared" si="351"/>
        <v>0</v>
      </c>
      <c r="Z545" s="192">
        <f t="shared" si="352"/>
        <v>0</v>
      </c>
      <c r="AA545" s="191">
        <f t="shared" si="353"/>
        <v>0</v>
      </c>
      <c r="AB545" s="280">
        <f t="shared" si="371"/>
        <v>0</v>
      </c>
      <c r="AC545" s="240">
        <f t="shared" si="354"/>
        <v>0</v>
      </c>
      <c r="AD545" s="240">
        <f t="shared" si="355"/>
        <v>0</v>
      </c>
      <c r="AE545" s="240">
        <f t="shared" si="356"/>
        <v>0</v>
      </c>
      <c r="AF545" s="240">
        <f t="shared" si="357"/>
        <v>0</v>
      </c>
      <c r="AG545" s="240">
        <f t="shared" si="358"/>
        <v>0</v>
      </c>
      <c r="AH545" s="240">
        <f t="shared" si="359"/>
        <v>0</v>
      </c>
      <c r="AI545" s="232">
        <f t="shared" si="360"/>
        <v>0</v>
      </c>
      <c r="AJ545" s="283">
        <f t="shared" si="372"/>
        <v>0</v>
      </c>
      <c r="AK545" s="269">
        <f t="shared" si="361"/>
        <v>0</v>
      </c>
      <c r="AL545" s="269">
        <f t="shared" si="362"/>
        <v>0</v>
      </c>
      <c r="AM545" s="269">
        <f t="shared" si="363"/>
        <v>0</v>
      </c>
      <c r="AN545" s="269">
        <f t="shared" si="364"/>
        <v>0</v>
      </c>
      <c r="AO545" s="269">
        <f t="shared" si="365"/>
        <v>0</v>
      </c>
      <c r="AP545" s="269">
        <f t="shared" si="366"/>
        <v>0</v>
      </c>
      <c r="AQ545" s="269">
        <f t="shared" si="367"/>
        <v>0</v>
      </c>
      <c r="AR545" s="285">
        <f t="shared" si="373"/>
        <v>0</v>
      </c>
      <c r="AS545" s="273">
        <f t="shared" si="368"/>
        <v>0</v>
      </c>
    </row>
    <row r="546" spans="2:45">
      <c r="B546" s="104"/>
      <c r="C546" s="105"/>
      <c r="E546" s="242">
        <f t="shared" si="374"/>
        <v>0</v>
      </c>
      <c r="F546" s="222">
        <f t="shared" si="334"/>
        <v>0</v>
      </c>
      <c r="G546" s="222">
        <f t="shared" si="335"/>
        <v>0</v>
      </c>
      <c r="H546" s="222">
        <f t="shared" si="336"/>
        <v>0</v>
      </c>
      <c r="I546" s="222">
        <f t="shared" si="337"/>
        <v>0</v>
      </c>
      <c r="J546" s="222">
        <f t="shared" si="338"/>
        <v>0</v>
      </c>
      <c r="K546" s="222">
        <f t="shared" si="339"/>
        <v>0</v>
      </c>
      <c r="L546" s="257">
        <f t="shared" si="369"/>
        <v>0</v>
      </c>
      <c r="M546" s="212">
        <f t="shared" si="340"/>
        <v>0</v>
      </c>
      <c r="N546" s="213">
        <f t="shared" si="341"/>
        <v>0</v>
      </c>
      <c r="O546" s="213">
        <f t="shared" si="342"/>
        <v>0</v>
      </c>
      <c r="P546" s="213">
        <f t="shared" si="343"/>
        <v>0</v>
      </c>
      <c r="Q546" s="213">
        <f t="shared" si="344"/>
        <v>0</v>
      </c>
      <c r="R546" s="213">
        <f t="shared" si="345"/>
        <v>0</v>
      </c>
      <c r="S546" s="213">
        <f t="shared" si="346"/>
        <v>0</v>
      </c>
      <c r="T546" s="260">
        <f t="shared" si="370"/>
        <v>0</v>
      </c>
      <c r="U546" s="191">
        <f t="shared" si="347"/>
        <v>0</v>
      </c>
      <c r="V546" s="191">
        <f t="shared" si="348"/>
        <v>0</v>
      </c>
      <c r="W546" s="191">
        <f t="shared" si="349"/>
        <v>0</v>
      </c>
      <c r="X546" s="191">
        <f t="shared" si="350"/>
        <v>0</v>
      </c>
      <c r="Y546" s="191">
        <f t="shared" si="351"/>
        <v>0</v>
      </c>
      <c r="Z546" s="192">
        <f t="shared" si="352"/>
        <v>0</v>
      </c>
      <c r="AA546" s="191">
        <f t="shared" si="353"/>
        <v>0</v>
      </c>
      <c r="AB546" s="280">
        <f t="shared" si="371"/>
        <v>0</v>
      </c>
      <c r="AC546" s="240">
        <f t="shared" si="354"/>
        <v>0</v>
      </c>
      <c r="AD546" s="240">
        <f t="shared" si="355"/>
        <v>0</v>
      </c>
      <c r="AE546" s="240">
        <f t="shared" si="356"/>
        <v>0</v>
      </c>
      <c r="AF546" s="240">
        <f t="shared" si="357"/>
        <v>0</v>
      </c>
      <c r="AG546" s="240">
        <f t="shared" si="358"/>
        <v>0</v>
      </c>
      <c r="AH546" s="240">
        <f t="shared" si="359"/>
        <v>0</v>
      </c>
      <c r="AI546" s="232">
        <f t="shared" si="360"/>
        <v>0</v>
      </c>
      <c r="AJ546" s="283">
        <f t="shared" si="372"/>
        <v>0</v>
      </c>
      <c r="AK546" s="269">
        <f t="shared" si="361"/>
        <v>0</v>
      </c>
      <c r="AL546" s="269">
        <f t="shared" si="362"/>
        <v>0</v>
      </c>
      <c r="AM546" s="269">
        <f t="shared" si="363"/>
        <v>0</v>
      </c>
      <c r="AN546" s="269">
        <f t="shared" si="364"/>
        <v>0</v>
      </c>
      <c r="AO546" s="269">
        <f t="shared" si="365"/>
        <v>0</v>
      </c>
      <c r="AP546" s="269">
        <f t="shared" si="366"/>
        <v>0</v>
      </c>
      <c r="AQ546" s="269">
        <f t="shared" si="367"/>
        <v>0</v>
      </c>
      <c r="AR546" s="285">
        <f t="shared" si="373"/>
        <v>0</v>
      </c>
      <c r="AS546" s="273">
        <f t="shared" si="368"/>
        <v>0</v>
      </c>
    </row>
    <row r="547" spans="2:45">
      <c r="B547" s="104"/>
      <c r="C547" s="105"/>
      <c r="E547" s="242">
        <f t="shared" si="374"/>
        <v>0</v>
      </c>
      <c r="F547" s="222">
        <f t="shared" si="334"/>
        <v>0</v>
      </c>
      <c r="G547" s="222">
        <f t="shared" si="335"/>
        <v>0</v>
      </c>
      <c r="H547" s="222">
        <f t="shared" si="336"/>
        <v>0</v>
      </c>
      <c r="I547" s="222">
        <f t="shared" si="337"/>
        <v>0</v>
      </c>
      <c r="J547" s="222">
        <f t="shared" si="338"/>
        <v>0</v>
      </c>
      <c r="K547" s="222">
        <f t="shared" si="339"/>
        <v>0</v>
      </c>
      <c r="L547" s="257">
        <f t="shared" si="369"/>
        <v>0</v>
      </c>
      <c r="M547" s="212">
        <f t="shared" si="340"/>
        <v>0</v>
      </c>
      <c r="N547" s="213">
        <f t="shared" si="341"/>
        <v>0</v>
      </c>
      <c r="O547" s="213">
        <f t="shared" si="342"/>
        <v>0</v>
      </c>
      <c r="P547" s="213">
        <f t="shared" si="343"/>
        <v>0</v>
      </c>
      <c r="Q547" s="213">
        <f t="shared" si="344"/>
        <v>0</v>
      </c>
      <c r="R547" s="213">
        <f t="shared" si="345"/>
        <v>0</v>
      </c>
      <c r="S547" s="213">
        <f t="shared" si="346"/>
        <v>0</v>
      </c>
      <c r="T547" s="260">
        <f t="shared" si="370"/>
        <v>0</v>
      </c>
      <c r="U547" s="191">
        <f t="shared" si="347"/>
        <v>0</v>
      </c>
      <c r="V547" s="191">
        <f t="shared" si="348"/>
        <v>0</v>
      </c>
      <c r="W547" s="191">
        <f t="shared" si="349"/>
        <v>0</v>
      </c>
      <c r="X547" s="191">
        <f t="shared" si="350"/>
        <v>0</v>
      </c>
      <c r="Y547" s="191">
        <f t="shared" si="351"/>
        <v>0</v>
      </c>
      <c r="Z547" s="192">
        <f t="shared" si="352"/>
        <v>0</v>
      </c>
      <c r="AA547" s="191">
        <f t="shared" si="353"/>
        <v>0</v>
      </c>
      <c r="AB547" s="280">
        <f t="shared" si="371"/>
        <v>0</v>
      </c>
      <c r="AC547" s="240">
        <f t="shared" si="354"/>
        <v>0</v>
      </c>
      <c r="AD547" s="240">
        <f t="shared" si="355"/>
        <v>0</v>
      </c>
      <c r="AE547" s="240">
        <f t="shared" si="356"/>
        <v>0</v>
      </c>
      <c r="AF547" s="240">
        <f t="shared" si="357"/>
        <v>0</v>
      </c>
      <c r="AG547" s="240">
        <f t="shared" si="358"/>
        <v>0</v>
      </c>
      <c r="AH547" s="240">
        <f t="shared" si="359"/>
        <v>0</v>
      </c>
      <c r="AI547" s="232">
        <f t="shared" si="360"/>
        <v>0</v>
      </c>
      <c r="AJ547" s="283">
        <f t="shared" si="372"/>
        <v>0</v>
      </c>
      <c r="AK547" s="269">
        <f t="shared" si="361"/>
        <v>0</v>
      </c>
      <c r="AL547" s="269">
        <f t="shared" si="362"/>
        <v>0</v>
      </c>
      <c r="AM547" s="269">
        <f t="shared" si="363"/>
        <v>0</v>
      </c>
      <c r="AN547" s="269">
        <f t="shared" si="364"/>
        <v>0</v>
      </c>
      <c r="AO547" s="269">
        <f t="shared" si="365"/>
        <v>0</v>
      </c>
      <c r="AP547" s="269">
        <f t="shared" si="366"/>
        <v>0</v>
      </c>
      <c r="AQ547" s="269">
        <f t="shared" si="367"/>
        <v>0</v>
      </c>
      <c r="AR547" s="285">
        <f t="shared" si="373"/>
        <v>0</v>
      </c>
      <c r="AS547" s="273">
        <f t="shared" si="368"/>
        <v>0</v>
      </c>
    </row>
    <row r="548" spans="2:45">
      <c r="B548" s="104"/>
      <c r="C548" s="105"/>
      <c r="E548" s="242">
        <f t="shared" si="374"/>
        <v>0</v>
      </c>
      <c r="F548" s="222">
        <f t="shared" si="334"/>
        <v>0</v>
      </c>
      <c r="G548" s="222">
        <f t="shared" si="335"/>
        <v>0</v>
      </c>
      <c r="H548" s="222">
        <f t="shared" si="336"/>
        <v>0</v>
      </c>
      <c r="I548" s="222">
        <f t="shared" si="337"/>
        <v>0</v>
      </c>
      <c r="J548" s="222">
        <f t="shared" si="338"/>
        <v>0</v>
      </c>
      <c r="K548" s="222">
        <f t="shared" si="339"/>
        <v>0</v>
      </c>
      <c r="L548" s="257">
        <f t="shared" si="369"/>
        <v>0</v>
      </c>
      <c r="M548" s="212">
        <f t="shared" si="340"/>
        <v>0</v>
      </c>
      <c r="N548" s="213">
        <f t="shared" si="341"/>
        <v>0</v>
      </c>
      <c r="O548" s="213">
        <f t="shared" si="342"/>
        <v>0</v>
      </c>
      <c r="P548" s="213">
        <f t="shared" si="343"/>
        <v>0</v>
      </c>
      <c r="Q548" s="213">
        <f t="shared" si="344"/>
        <v>0</v>
      </c>
      <c r="R548" s="213">
        <f t="shared" si="345"/>
        <v>0</v>
      </c>
      <c r="S548" s="213">
        <f t="shared" si="346"/>
        <v>0</v>
      </c>
      <c r="T548" s="260">
        <f t="shared" si="370"/>
        <v>0</v>
      </c>
      <c r="U548" s="191">
        <f t="shared" si="347"/>
        <v>0</v>
      </c>
      <c r="V548" s="191">
        <f t="shared" si="348"/>
        <v>0</v>
      </c>
      <c r="W548" s="191">
        <f t="shared" si="349"/>
        <v>0</v>
      </c>
      <c r="X548" s="191">
        <f t="shared" si="350"/>
        <v>0</v>
      </c>
      <c r="Y548" s="191">
        <f t="shared" si="351"/>
        <v>0</v>
      </c>
      <c r="Z548" s="192">
        <f t="shared" si="352"/>
        <v>0</v>
      </c>
      <c r="AA548" s="191">
        <f t="shared" si="353"/>
        <v>0</v>
      </c>
      <c r="AB548" s="280">
        <f t="shared" si="371"/>
        <v>0</v>
      </c>
      <c r="AC548" s="240">
        <f t="shared" si="354"/>
        <v>0</v>
      </c>
      <c r="AD548" s="240">
        <f t="shared" si="355"/>
        <v>0</v>
      </c>
      <c r="AE548" s="240">
        <f t="shared" si="356"/>
        <v>0</v>
      </c>
      <c r="AF548" s="240">
        <f t="shared" si="357"/>
        <v>0</v>
      </c>
      <c r="AG548" s="240">
        <f t="shared" si="358"/>
        <v>0</v>
      </c>
      <c r="AH548" s="240">
        <f t="shared" si="359"/>
        <v>0</v>
      </c>
      <c r="AI548" s="232">
        <f t="shared" si="360"/>
        <v>0</v>
      </c>
      <c r="AJ548" s="283">
        <f t="shared" si="372"/>
        <v>0</v>
      </c>
      <c r="AK548" s="269">
        <f t="shared" si="361"/>
        <v>0</v>
      </c>
      <c r="AL548" s="269">
        <f t="shared" si="362"/>
        <v>0</v>
      </c>
      <c r="AM548" s="269">
        <f t="shared" si="363"/>
        <v>0</v>
      </c>
      <c r="AN548" s="269">
        <f t="shared" si="364"/>
        <v>0</v>
      </c>
      <c r="AO548" s="269">
        <f t="shared" si="365"/>
        <v>0</v>
      </c>
      <c r="AP548" s="269">
        <f t="shared" si="366"/>
        <v>0</v>
      </c>
      <c r="AQ548" s="269">
        <f t="shared" si="367"/>
        <v>0</v>
      </c>
      <c r="AR548" s="285">
        <f t="shared" si="373"/>
        <v>0</v>
      </c>
      <c r="AS548" s="273">
        <f t="shared" si="368"/>
        <v>0</v>
      </c>
    </row>
    <row r="549" spans="2:45">
      <c r="B549" s="104"/>
      <c r="C549" s="105"/>
      <c r="E549" s="242">
        <f t="shared" si="374"/>
        <v>0</v>
      </c>
      <c r="F549" s="222">
        <f t="shared" si="334"/>
        <v>0</v>
      </c>
      <c r="G549" s="222">
        <f t="shared" si="335"/>
        <v>0</v>
      </c>
      <c r="H549" s="222">
        <f t="shared" si="336"/>
        <v>0</v>
      </c>
      <c r="I549" s="222">
        <f t="shared" si="337"/>
        <v>0</v>
      </c>
      <c r="J549" s="222">
        <f t="shared" si="338"/>
        <v>0</v>
      </c>
      <c r="K549" s="222">
        <f t="shared" si="339"/>
        <v>0</v>
      </c>
      <c r="L549" s="257">
        <f t="shared" si="369"/>
        <v>0</v>
      </c>
      <c r="M549" s="212">
        <f t="shared" si="340"/>
        <v>0</v>
      </c>
      <c r="N549" s="213">
        <f t="shared" si="341"/>
        <v>0</v>
      </c>
      <c r="O549" s="213">
        <f t="shared" si="342"/>
        <v>0</v>
      </c>
      <c r="P549" s="213">
        <f t="shared" si="343"/>
        <v>0</v>
      </c>
      <c r="Q549" s="213">
        <f t="shared" si="344"/>
        <v>0</v>
      </c>
      <c r="R549" s="213">
        <f t="shared" si="345"/>
        <v>0</v>
      </c>
      <c r="S549" s="213">
        <f t="shared" si="346"/>
        <v>0</v>
      </c>
      <c r="T549" s="260">
        <f t="shared" si="370"/>
        <v>0</v>
      </c>
      <c r="U549" s="191">
        <f t="shared" si="347"/>
        <v>0</v>
      </c>
      <c r="V549" s="191">
        <f t="shared" si="348"/>
        <v>0</v>
      </c>
      <c r="W549" s="191">
        <f t="shared" si="349"/>
        <v>0</v>
      </c>
      <c r="X549" s="191">
        <f t="shared" si="350"/>
        <v>0</v>
      </c>
      <c r="Y549" s="191">
        <f t="shared" si="351"/>
        <v>0</v>
      </c>
      <c r="Z549" s="192">
        <f t="shared" si="352"/>
        <v>0</v>
      </c>
      <c r="AA549" s="191">
        <f t="shared" si="353"/>
        <v>0</v>
      </c>
      <c r="AB549" s="280">
        <f t="shared" si="371"/>
        <v>0</v>
      </c>
      <c r="AC549" s="240">
        <f t="shared" si="354"/>
        <v>0</v>
      </c>
      <c r="AD549" s="240">
        <f t="shared" si="355"/>
        <v>0</v>
      </c>
      <c r="AE549" s="240">
        <f t="shared" si="356"/>
        <v>0</v>
      </c>
      <c r="AF549" s="240">
        <f t="shared" si="357"/>
        <v>0</v>
      </c>
      <c r="AG549" s="240">
        <f t="shared" si="358"/>
        <v>0</v>
      </c>
      <c r="AH549" s="240">
        <f t="shared" si="359"/>
        <v>0</v>
      </c>
      <c r="AI549" s="232">
        <f t="shared" si="360"/>
        <v>0</v>
      </c>
      <c r="AJ549" s="283">
        <f t="shared" si="372"/>
        <v>0</v>
      </c>
      <c r="AK549" s="269">
        <f t="shared" si="361"/>
        <v>0</v>
      </c>
      <c r="AL549" s="269">
        <f t="shared" si="362"/>
        <v>0</v>
      </c>
      <c r="AM549" s="269">
        <f t="shared" si="363"/>
        <v>0</v>
      </c>
      <c r="AN549" s="269">
        <f t="shared" si="364"/>
        <v>0</v>
      </c>
      <c r="AO549" s="269">
        <f t="shared" si="365"/>
        <v>0</v>
      </c>
      <c r="AP549" s="269">
        <f t="shared" si="366"/>
        <v>0</v>
      </c>
      <c r="AQ549" s="269">
        <f t="shared" si="367"/>
        <v>0</v>
      </c>
      <c r="AR549" s="285">
        <f t="shared" si="373"/>
        <v>0</v>
      </c>
      <c r="AS549" s="273">
        <f t="shared" si="368"/>
        <v>0</v>
      </c>
    </row>
    <row r="550" spans="2:45">
      <c r="B550" s="104"/>
      <c r="C550" s="105"/>
      <c r="E550" s="242">
        <f t="shared" si="374"/>
        <v>0</v>
      </c>
      <c r="F550" s="222">
        <f t="shared" si="334"/>
        <v>0</v>
      </c>
      <c r="G550" s="222">
        <f t="shared" si="335"/>
        <v>0</v>
      </c>
      <c r="H550" s="222">
        <f t="shared" si="336"/>
        <v>0</v>
      </c>
      <c r="I550" s="222">
        <f t="shared" si="337"/>
        <v>0</v>
      </c>
      <c r="J550" s="222">
        <f t="shared" si="338"/>
        <v>0</v>
      </c>
      <c r="K550" s="222">
        <f t="shared" si="339"/>
        <v>0</v>
      </c>
      <c r="L550" s="257">
        <f t="shared" si="369"/>
        <v>0</v>
      </c>
      <c r="M550" s="212">
        <f t="shared" si="340"/>
        <v>0</v>
      </c>
      <c r="N550" s="213">
        <f t="shared" si="341"/>
        <v>0</v>
      </c>
      <c r="O550" s="213">
        <f t="shared" si="342"/>
        <v>0</v>
      </c>
      <c r="P550" s="213">
        <f t="shared" si="343"/>
        <v>0</v>
      </c>
      <c r="Q550" s="213">
        <f t="shared" si="344"/>
        <v>0</v>
      </c>
      <c r="R550" s="213">
        <f t="shared" si="345"/>
        <v>0</v>
      </c>
      <c r="S550" s="213">
        <f t="shared" si="346"/>
        <v>0</v>
      </c>
      <c r="T550" s="260">
        <f t="shared" si="370"/>
        <v>0</v>
      </c>
      <c r="U550" s="191">
        <f t="shared" si="347"/>
        <v>0</v>
      </c>
      <c r="V550" s="191">
        <f t="shared" si="348"/>
        <v>0</v>
      </c>
      <c r="W550" s="191">
        <f t="shared" si="349"/>
        <v>0</v>
      </c>
      <c r="X550" s="191">
        <f t="shared" si="350"/>
        <v>0</v>
      </c>
      <c r="Y550" s="191">
        <f t="shared" si="351"/>
        <v>0</v>
      </c>
      <c r="Z550" s="192">
        <f t="shared" si="352"/>
        <v>0</v>
      </c>
      <c r="AA550" s="191">
        <f t="shared" si="353"/>
        <v>0</v>
      </c>
      <c r="AB550" s="280">
        <f t="shared" si="371"/>
        <v>0</v>
      </c>
      <c r="AC550" s="240">
        <f t="shared" si="354"/>
        <v>0</v>
      </c>
      <c r="AD550" s="240">
        <f t="shared" si="355"/>
        <v>0</v>
      </c>
      <c r="AE550" s="240">
        <f t="shared" si="356"/>
        <v>0</v>
      </c>
      <c r="AF550" s="240">
        <f t="shared" si="357"/>
        <v>0</v>
      </c>
      <c r="AG550" s="240">
        <f t="shared" si="358"/>
        <v>0</v>
      </c>
      <c r="AH550" s="240">
        <f t="shared" si="359"/>
        <v>0</v>
      </c>
      <c r="AI550" s="232">
        <f t="shared" si="360"/>
        <v>0</v>
      </c>
      <c r="AJ550" s="283">
        <f t="shared" si="372"/>
        <v>0</v>
      </c>
      <c r="AK550" s="269">
        <f t="shared" si="361"/>
        <v>0</v>
      </c>
      <c r="AL550" s="269">
        <f t="shared" si="362"/>
        <v>0</v>
      </c>
      <c r="AM550" s="269">
        <f t="shared" si="363"/>
        <v>0</v>
      </c>
      <c r="AN550" s="269">
        <f t="shared" si="364"/>
        <v>0</v>
      </c>
      <c r="AO550" s="269">
        <f t="shared" si="365"/>
        <v>0</v>
      </c>
      <c r="AP550" s="269">
        <f t="shared" si="366"/>
        <v>0</v>
      </c>
      <c r="AQ550" s="269">
        <f t="shared" si="367"/>
        <v>0</v>
      </c>
      <c r="AR550" s="285">
        <f t="shared" si="373"/>
        <v>0</v>
      </c>
      <c r="AS550" s="273">
        <f t="shared" si="368"/>
        <v>0</v>
      </c>
    </row>
    <row r="551" spans="2:45">
      <c r="B551" s="104"/>
      <c r="C551" s="105"/>
      <c r="E551" s="242">
        <f t="shared" si="374"/>
        <v>0</v>
      </c>
      <c r="F551" s="222">
        <f t="shared" si="334"/>
        <v>0</v>
      </c>
      <c r="G551" s="222">
        <f t="shared" si="335"/>
        <v>0</v>
      </c>
      <c r="H551" s="222">
        <f t="shared" si="336"/>
        <v>0</v>
      </c>
      <c r="I551" s="222">
        <f t="shared" si="337"/>
        <v>0</v>
      </c>
      <c r="J551" s="222">
        <f t="shared" si="338"/>
        <v>0</v>
      </c>
      <c r="K551" s="222">
        <f t="shared" si="339"/>
        <v>0</v>
      </c>
      <c r="L551" s="257">
        <f t="shared" si="369"/>
        <v>0</v>
      </c>
      <c r="M551" s="212">
        <f t="shared" si="340"/>
        <v>0</v>
      </c>
      <c r="N551" s="213">
        <f t="shared" si="341"/>
        <v>0</v>
      </c>
      <c r="O551" s="213">
        <f t="shared" si="342"/>
        <v>0</v>
      </c>
      <c r="P551" s="213">
        <f t="shared" si="343"/>
        <v>0</v>
      </c>
      <c r="Q551" s="213">
        <f t="shared" si="344"/>
        <v>0</v>
      </c>
      <c r="R551" s="213">
        <f t="shared" si="345"/>
        <v>0</v>
      </c>
      <c r="S551" s="213">
        <f t="shared" si="346"/>
        <v>0</v>
      </c>
      <c r="T551" s="260">
        <f t="shared" si="370"/>
        <v>0</v>
      </c>
      <c r="U551" s="191">
        <f t="shared" si="347"/>
        <v>0</v>
      </c>
      <c r="V551" s="191">
        <f t="shared" si="348"/>
        <v>0</v>
      </c>
      <c r="W551" s="191">
        <f t="shared" si="349"/>
        <v>0</v>
      </c>
      <c r="X551" s="191">
        <f t="shared" si="350"/>
        <v>0</v>
      </c>
      <c r="Y551" s="191">
        <f t="shared" si="351"/>
        <v>0</v>
      </c>
      <c r="Z551" s="192">
        <f t="shared" si="352"/>
        <v>0</v>
      </c>
      <c r="AA551" s="191">
        <f t="shared" si="353"/>
        <v>0</v>
      </c>
      <c r="AB551" s="280">
        <f t="shared" si="371"/>
        <v>0</v>
      </c>
      <c r="AC551" s="240">
        <f t="shared" si="354"/>
        <v>0</v>
      </c>
      <c r="AD551" s="240">
        <f t="shared" si="355"/>
        <v>0</v>
      </c>
      <c r="AE551" s="240">
        <f t="shared" si="356"/>
        <v>0</v>
      </c>
      <c r="AF551" s="240">
        <f t="shared" si="357"/>
        <v>0</v>
      </c>
      <c r="AG551" s="240">
        <f t="shared" si="358"/>
        <v>0</v>
      </c>
      <c r="AH551" s="240">
        <f t="shared" si="359"/>
        <v>0</v>
      </c>
      <c r="AI551" s="232">
        <f t="shared" si="360"/>
        <v>0</v>
      </c>
      <c r="AJ551" s="283">
        <f t="shared" si="372"/>
        <v>0</v>
      </c>
      <c r="AK551" s="269">
        <f t="shared" si="361"/>
        <v>0</v>
      </c>
      <c r="AL551" s="269">
        <f t="shared" si="362"/>
        <v>0</v>
      </c>
      <c r="AM551" s="269">
        <f t="shared" si="363"/>
        <v>0</v>
      </c>
      <c r="AN551" s="269">
        <f t="shared" si="364"/>
        <v>0</v>
      </c>
      <c r="AO551" s="269">
        <f t="shared" si="365"/>
        <v>0</v>
      </c>
      <c r="AP551" s="269">
        <f t="shared" si="366"/>
        <v>0</v>
      </c>
      <c r="AQ551" s="269">
        <f t="shared" si="367"/>
        <v>0</v>
      </c>
      <c r="AR551" s="285">
        <f t="shared" si="373"/>
        <v>0</v>
      </c>
      <c r="AS551" s="273">
        <f t="shared" si="368"/>
        <v>0</v>
      </c>
    </row>
    <row r="552" spans="2:45">
      <c r="B552" s="104"/>
      <c r="C552" s="105"/>
      <c r="E552" s="242">
        <f t="shared" si="374"/>
        <v>0</v>
      </c>
      <c r="F552" s="222">
        <f t="shared" si="334"/>
        <v>0</v>
      </c>
      <c r="G552" s="222">
        <f t="shared" si="335"/>
        <v>0</v>
      </c>
      <c r="H552" s="222">
        <f t="shared" si="336"/>
        <v>0</v>
      </c>
      <c r="I552" s="222">
        <f t="shared" si="337"/>
        <v>0</v>
      </c>
      <c r="J552" s="222">
        <f t="shared" si="338"/>
        <v>0</v>
      </c>
      <c r="K552" s="222">
        <f t="shared" si="339"/>
        <v>0</v>
      </c>
      <c r="L552" s="257">
        <f t="shared" si="369"/>
        <v>0</v>
      </c>
      <c r="M552" s="212">
        <f t="shared" si="340"/>
        <v>0</v>
      </c>
      <c r="N552" s="213">
        <f t="shared" si="341"/>
        <v>0</v>
      </c>
      <c r="O552" s="213">
        <f t="shared" si="342"/>
        <v>0</v>
      </c>
      <c r="P552" s="213">
        <f t="shared" si="343"/>
        <v>0</v>
      </c>
      <c r="Q552" s="213">
        <f t="shared" si="344"/>
        <v>0</v>
      </c>
      <c r="R552" s="213">
        <f t="shared" si="345"/>
        <v>0</v>
      </c>
      <c r="S552" s="213">
        <f t="shared" si="346"/>
        <v>0</v>
      </c>
      <c r="T552" s="260">
        <f t="shared" si="370"/>
        <v>0</v>
      </c>
      <c r="U552" s="191">
        <f t="shared" si="347"/>
        <v>0</v>
      </c>
      <c r="V552" s="191">
        <f t="shared" si="348"/>
        <v>0</v>
      </c>
      <c r="W552" s="191">
        <f t="shared" si="349"/>
        <v>0</v>
      </c>
      <c r="X552" s="191">
        <f t="shared" si="350"/>
        <v>0</v>
      </c>
      <c r="Y552" s="191">
        <f t="shared" si="351"/>
        <v>0</v>
      </c>
      <c r="Z552" s="192">
        <f t="shared" si="352"/>
        <v>0</v>
      </c>
      <c r="AA552" s="191">
        <f t="shared" si="353"/>
        <v>0</v>
      </c>
      <c r="AB552" s="280">
        <f t="shared" si="371"/>
        <v>0</v>
      </c>
      <c r="AC552" s="240">
        <f t="shared" si="354"/>
        <v>0</v>
      </c>
      <c r="AD552" s="240">
        <f t="shared" si="355"/>
        <v>0</v>
      </c>
      <c r="AE552" s="240">
        <f t="shared" si="356"/>
        <v>0</v>
      </c>
      <c r="AF552" s="240">
        <f t="shared" si="357"/>
        <v>0</v>
      </c>
      <c r="AG552" s="240">
        <f t="shared" si="358"/>
        <v>0</v>
      </c>
      <c r="AH552" s="240">
        <f t="shared" si="359"/>
        <v>0</v>
      </c>
      <c r="AI552" s="232">
        <f t="shared" si="360"/>
        <v>0</v>
      </c>
      <c r="AJ552" s="283">
        <f t="shared" si="372"/>
        <v>0</v>
      </c>
      <c r="AK552" s="269">
        <f t="shared" si="361"/>
        <v>0</v>
      </c>
      <c r="AL552" s="269">
        <f t="shared" si="362"/>
        <v>0</v>
      </c>
      <c r="AM552" s="269">
        <f t="shared" si="363"/>
        <v>0</v>
      </c>
      <c r="AN552" s="269">
        <f t="shared" si="364"/>
        <v>0</v>
      </c>
      <c r="AO552" s="269">
        <f t="shared" si="365"/>
        <v>0</v>
      </c>
      <c r="AP552" s="269">
        <f t="shared" si="366"/>
        <v>0</v>
      </c>
      <c r="AQ552" s="269">
        <f t="shared" si="367"/>
        <v>0</v>
      </c>
      <c r="AR552" s="285">
        <f t="shared" si="373"/>
        <v>0</v>
      </c>
      <c r="AS552" s="273">
        <f t="shared" si="368"/>
        <v>0</v>
      </c>
    </row>
    <row r="553" spans="2:45">
      <c r="B553" s="104"/>
      <c r="C553" s="105"/>
      <c r="E553" s="242">
        <f t="shared" si="374"/>
        <v>0</v>
      </c>
      <c r="F553" s="222">
        <f t="shared" si="334"/>
        <v>0</v>
      </c>
      <c r="G553" s="222">
        <f t="shared" si="335"/>
        <v>0</v>
      </c>
      <c r="H553" s="222">
        <f t="shared" si="336"/>
        <v>0</v>
      </c>
      <c r="I553" s="222">
        <f t="shared" si="337"/>
        <v>0</v>
      </c>
      <c r="J553" s="222">
        <f t="shared" si="338"/>
        <v>0</v>
      </c>
      <c r="K553" s="222">
        <f t="shared" si="339"/>
        <v>0</v>
      </c>
      <c r="L553" s="257">
        <f t="shared" si="369"/>
        <v>0</v>
      </c>
      <c r="M553" s="212">
        <f t="shared" si="340"/>
        <v>0</v>
      </c>
      <c r="N553" s="213">
        <f t="shared" si="341"/>
        <v>0</v>
      </c>
      <c r="O553" s="213">
        <f t="shared" si="342"/>
        <v>0</v>
      </c>
      <c r="P553" s="213">
        <f t="shared" si="343"/>
        <v>0</v>
      </c>
      <c r="Q553" s="213">
        <f t="shared" si="344"/>
        <v>0</v>
      </c>
      <c r="R553" s="213">
        <f t="shared" si="345"/>
        <v>0</v>
      </c>
      <c r="S553" s="213">
        <f t="shared" si="346"/>
        <v>0</v>
      </c>
      <c r="T553" s="260">
        <f t="shared" si="370"/>
        <v>0</v>
      </c>
      <c r="U553" s="191">
        <f t="shared" si="347"/>
        <v>0</v>
      </c>
      <c r="V553" s="191">
        <f t="shared" si="348"/>
        <v>0</v>
      </c>
      <c r="W553" s="191">
        <f t="shared" si="349"/>
        <v>0</v>
      </c>
      <c r="X553" s="191">
        <f t="shared" si="350"/>
        <v>0</v>
      </c>
      <c r="Y553" s="191">
        <f t="shared" si="351"/>
        <v>0</v>
      </c>
      <c r="Z553" s="192">
        <f t="shared" si="352"/>
        <v>0</v>
      </c>
      <c r="AA553" s="191">
        <f t="shared" si="353"/>
        <v>0</v>
      </c>
      <c r="AB553" s="280">
        <f t="shared" si="371"/>
        <v>0</v>
      </c>
      <c r="AC553" s="240">
        <f t="shared" si="354"/>
        <v>0</v>
      </c>
      <c r="AD553" s="240">
        <f t="shared" si="355"/>
        <v>0</v>
      </c>
      <c r="AE553" s="240">
        <f t="shared" si="356"/>
        <v>0</v>
      </c>
      <c r="AF553" s="240">
        <f t="shared" si="357"/>
        <v>0</v>
      </c>
      <c r="AG553" s="240">
        <f t="shared" si="358"/>
        <v>0</v>
      </c>
      <c r="AH553" s="240">
        <f t="shared" si="359"/>
        <v>0</v>
      </c>
      <c r="AI553" s="232">
        <f t="shared" si="360"/>
        <v>0</v>
      </c>
      <c r="AJ553" s="283">
        <f t="shared" si="372"/>
        <v>0</v>
      </c>
      <c r="AK553" s="269">
        <f t="shared" si="361"/>
        <v>0</v>
      </c>
      <c r="AL553" s="269">
        <f t="shared" si="362"/>
        <v>0</v>
      </c>
      <c r="AM553" s="269">
        <f t="shared" si="363"/>
        <v>0</v>
      </c>
      <c r="AN553" s="269">
        <f t="shared" si="364"/>
        <v>0</v>
      </c>
      <c r="AO553" s="269">
        <f t="shared" si="365"/>
        <v>0</v>
      </c>
      <c r="AP553" s="269">
        <f t="shared" si="366"/>
        <v>0</v>
      </c>
      <c r="AQ553" s="269">
        <f t="shared" si="367"/>
        <v>0</v>
      </c>
      <c r="AR553" s="285">
        <f t="shared" si="373"/>
        <v>0</v>
      </c>
      <c r="AS553" s="273">
        <f t="shared" si="368"/>
        <v>0</v>
      </c>
    </row>
    <row r="554" spans="2:45">
      <c r="B554" s="104"/>
      <c r="C554" s="105"/>
    </row>
    <row r="555" spans="2:45">
      <c r="B555" s="104"/>
      <c r="C555" s="105"/>
    </row>
    <row r="556" spans="2:45">
      <c r="B556" s="104"/>
      <c r="C556" s="105"/>
    </row>
    <row r="557" spans="2:45">
      <c r="B557" s="104"/>
      <c r="C557" s="105"/>
    </row>
    <row r="558" spans="2:45">
      <c r="B558" s="104"/>
      <c r="C558" s="105"/>
    </row>
    <row r="559" spans="2:45">
      <c r="B559" s="104"/>
      <c r="C559" s="105"/>
    </row>
    <row r="560" spans="2:45">
      <c r="B560" s="104"/>
      <c r="C560" s="105"/>
    </row>
    <row r="561" spans="2:3">
      <c r="B561" s="104"/>
      <c r="C561" s="105"/>
    </row>
    <row r="562" spans="2:3">
      <c r="B562" s="104"/>
      <c r="C562" s="105"/>
    </row>
    <row r="563" spans="2:3">
      <c r="B563" s="104"/>
      <c r="C563" s="105"/>
    </row>
    <row r="564" spans="2:3">
      <c r="B564" s="104"/>
      <c r="C564" s="105"/>
    </row>
    <row r="565" spans="2:3">
      <c r="B565" s="104"/>
      <c r="C565" s="105"/>
    </row>
    <row r="566" spans="2:3">
      <c r="B566" s="104"/>
      <c r="C566" s="105"/>
    </row>
    <row r="567" spans="2:3">
      <c r="B567" s="104"/>
      <c r="C567" s="105"/>
    </row>
    <row r="568" spans="2:3">
      <c r="B568" s="104"/>
      <c r="C568" s="105"/>
    </row>
    <row r="569" spans="2:3">
      <c r="B569" s="104"/>
      <c r="C569" s="105"/>
    </row>
    <row r="570" spans="2:3">
      <c r="B570" s="104"/>
      <c r="C570" s="105"/>
    </row>
    <row r="571" spans="2:3">
      <c r="B571" s="104"/>
      <c r="C571" s="105"/>
    </row>
    <row r="572" spans="2:3">
      <c r="B572" s="104"/>
      <c r="C572" s="105"/>
    </row>
    <row r="573" spans="2:3">
      <c r="B573" s="104"/>
      <c r="C573" s="105"/>
    </row>
    <row r="574" spans="2:3">
      <c r="B574" s="104"/>
      <c r="C574" s="105"/>
    </row>
    <row r="575" spans="2:3">
      <c r="B575" s="104"/>
      <c r="C575" s="105"/>
    </row>
    <row r="576" spans="2:3">
      <c r="B576" s="104"/>
      <c r="C576" s="105"/>
    </row>
    <row r="577" spans="2:3">
      <c r="B577" s="104"/>
      <c r="C577" s="105"/>
    </row>
    <row r="578" spans="2:3">
      <c r="B578" s="104"/>
      <c r="C578" s="105"/>
    </row>
    <row r="579" spans="2:3">
      <c r="B579" s="104"/>
      <c r="C579" s="105"/>
    </row>
    <row r="580" spans="2:3">
      <c r="B580" s="104"/>
      <c r="C580" s="105"/>
    </row>
    <row r="581" spans="2:3">
      <c r="B581" s="104"/>
      <c r="C581" s="105"/>
    </row>
    <row r="582" spans="2:3">
      <c r="B582" s="104"/>
      <c r="C582" s="105"/>
    </row>
    <row r="583" spans="2:3">
      <c r="B583" s="104"/>
      <c r="C583" s="105"/>
    </row>
    <row r="584" spans="2:3">
      <c r="B584" s="104"/>
      <c r="C584" s="105"/>
    </row>
    <row r="585" spans="2:3">
      <c r="B585" s="104"/>
      <c r="C585" s="105"/>
    </row>
    <row r="586" spans="2:3">
      <c r="B586" s="104"/>
      <c r="C586" s="105"/>
    </row>
    <row r="587" spans="2:3">
      <c r="B587" s="104"/>
      <c r="C587" s="105"/>
    </row>
    <row r="588" spans="2:3">
      <c r="B588" s="104"/>
      <c r="C588" s="105"/>
    </row>
    <row r="589" spans="2:3">
      <c r="B589" s="104"/>
      <c r="C589" s="105"/>
    </row>
    <row r="590" spans="2:3">
      <c r="B590" s="104"/>
      <c r="C590" s="105"/>
    </row>
    <row r="591" spans="2:3">
      <c r="B591" s="104"/>
      <c r="C591" s="105"/>
    </row>
    <row r="592" spans="2:3">
      <c r="B592" s="104"/>
      <c r="C592" s="105"/>
    </row>
    <row r="593" spans="2:3">
      <c r="B593" s="104"/>
      <c r="C593" s="105"/>
    </row>
    <row r="594" spans="2:3">
      <c r="B594" s="104"/>
      <c r="C594" s="105"/>
    </row>
    <row r="595" spans="2:3">
      <c r="B595" s="104"/>
      <c r="C595" s="105"/>
    </row>
    <row r="596" spans="2:3">
      <c r="B596" s="104"/>
      <c r="C596" s="105"/>
    </row>
    <row r="597" spans="2:3">
      <c r="B597" s="104"/>
      <c r="C597" s="105"/>
    </row>
    <row r="598" spans="2:3">
      <c r="B598" s="104"/>
      <c r="C598" s="105"/>
    </row>
    <row r="599" spans="2:3">
      <c r="B599" s="104"/>
      <c r="C599" s="105"/>
    </row>
    <row r="600" spans="2:3">
      <c r="B600" s="104"/>
      <c r="C600" s="105"/>
    </row>
    <row r="601" spans="2:3">
      <c r="B601" s="104"/>
      <c r="C601" s="105"/>
    </row>
    <row r="602" spans="2:3">
      <c r="B602" s="104"/>
      <c r="C602" s="105"/>
    </row>
    <row r="603" spans="2:3">
      <c r="B603" s="106"/>
      <c r="C603" s="107"/>
    </row>
    <row r="604" spans="2:3">
      <c r="B604" s="104"/>
      <c r="C604" s="105"/>
    </row>
    <row r="605" spans="2:3">
      <c r="B605" s="104"/>
      <c r="C605" s="105"/>
    </row>
    <row r="606" spans="2:3">
      <c r="B606" s="104"/>
      <c r="C606" s="105"/>
    </row>
    <row r="607" spans="2:3">
      <c r="B607" s="104"/>
      <c r="C607" s="105"/>
    </row>
    <row r="608" spans="2:3">
      <c r="B608" s="104"/>
      <c r="C608" s="105"/>
    </row>
    <row r="609" spans="2:3">
      <c r="B609" s="104"/>
      <c r="C609" s="105"/>
    </row>
    <row r="610" spans="2:3">
      <c r="B610" s="104"/>
      <c r="C610" s="105"/>
    </row>
    <row r="611" spans="2:3">
      <c r="B611" s="104"/>
      <c r="C611" s="105"/>
    </row>
    <row r="612" spans="2:3">
      <c r="B612" s="104"/>
      <c r="C612" s="105"/>
    </row>
    <row r="613" spans="2:3">
      <c r="B613" s="104"/>
      <c r="C613" s="105"/>
    </row>
    <row r="614" spans="2:3">
      <c r="B614" s="104"/>
      <c r="C614" s="105"/>
    </row>
    <row r="615" spans="2:3">
      <c r="B615" s="104"/>
      <c r="C615" s="105"/>
    </row>
    <row r="616" spans="2:3">
      <c r="B616" s="106"/>
      <c r="C616" s="107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Q40"/>
  <sheetViews>
    <sheetView topLeftCell="A19" workbookViewId="0">
      <selection activeCell="F45" sqref="F45"/>
    </sheetView>
  </sheetViews>
  <sheetFormatPr baseColWidth="10" defaultColWidth="9.109375" defaultRowHeight="11.4"/>
  <cols>
    <col min="1" max="1" width="7.88671875" style="110" bestFit="1" customWidth="1"/>
    <col min="2" max="2" width="13" style="110" customWidth="1"/>
    <col min="3" max="3" width="11.21875" style="110" bestFit="1" customWidth="1"/>
    <col min="4" max="4" width="3.44140625" style="110" bestFit="1" customWidth="1"/>
    <col min="5" max="6" width="5.33203125" style="110" bestFit="1" customWidth="1"/>
    <col min="7" max="7" width="31.88671875" style="110" customWidth="1"/>
    <col min="8" max="8" width="5.6640625" style="112" customWidth="1"/>
    <col min="9" max="10" width="11.109375" style="110" bestFit="1" customWidth="1"/>
    <col min="11" max="11" width="6" style="111" bestFit="1" customWidth="1"/>
    <col min="12" max="13" width="10.33203125" style="111" bestFit="1" customWidth="1"/>
    <col min="14" max="14" width="14.88671875" style="110" bestFit="1" customWidth="1"/>
    <col min="15" max="15" width="6.6640625" style="110" bestFit="1" customWidth="1"/>
    <col min="16" max="16" width="10.5546875" style="110" bestFit="1" customWidth="1"/>
    <col min="17" max="17" width="6.109375" style="110" bestFit="1" customWidth="1"/>
    <col min="18" max="16384" width="9.109375" style="110"/>
  </cols>
  <sheetData>
    <row r="1" spans="1:17" hidden="1"/>
    <row r="2" spans="1:17" hidden="1"/>
    <row r="3" spans="1:17" ht="13.2" hidden="1">
      <c r="G3" s="183" t="s">
        <v>904</v>
      </c>
      <c r="H3" s="185">
        <v>0</v>
      </c>
      <c r="J3" s="110">
        <v>100</v>
      </c>
    </row>
    <row r="4" spans="1:17" ht="13.2" hidden="1">
      <c r="B4" s="110" t="s">
        <v>1197</v>
      </c>
      <c r="G4" s="183" t="s">
        <v>905</v>
      </c>
      <c r="H4" s="185">
        <v>0</v>
      </c>
    </row>
    <row r="5" spans="1:17" ht="13.2" hidden="1">
      <c r="B5" s="110" t="s">
        <v>906</v>
      </c>
      <c r="G5" s="183" t="s">
        <v>1245</v>
      </c>
      <c r="H5" s="185">
        <v>4.84</v>
      </c>
      <c r="I5" s="112"/>
    </row>
    <row r="6" spans="1:17" ht="13.2" hidden="1">
      <c r="B6" s="110" t="s">
        <v>907</v>
      </c>
      <c r="G6" s="183" t="s">
        <v>1241</v>
      </c>
      <c r="H6" s="185">
        <v>9.68</v>
      </c>
      <c r="I6" s="112"/>
    </row>
    <row r="7" spans="1:17" ht="13.2" hidden="1">
      <c r="B7" s="110" t="s">
        <v>908</v>
      </c>
      <c r="G7" s="183" t="s">
        <v>1242</v>
      </c>
      <c r="H7" s="185">
        <v>15.851000000000001</v>
      </c>
      <c r="I7" s="112"/>
    </row>
    <row r="8" spans="1:17" ht="13.2" hidden="1">
      <c r="B8" s="110" t="s">
        <v>909</v>
      </c>
      <c r="G8" s="183" t="s">
        <v>1244</v>
      </c>
      <c r="H8" s="185">
        <v>21.658999999999999</v>
      </c>
      <c r="I8" s="112"/>
    </row>
    <row r="9" spans="1:17" ht="13.2" hidden="1">
      <c r="B9" s="110" t="s">
        <v>910</v>
      </c>
      <c r="G9" s="184" t="s">
        <v>1243</v>
      </c>
      <c r="H9" s="185">
        <v>27.466999999999999</v>
      </c>
      <c r="I9" s="112"/>
    </row>
    <row r="10" spans="1:17" ht="13.2" hidden="1">
      <c r="B10" s="110" t="s">
        <v>911</v>
      </c>
      <c r="G10" s="184" t="s">
        <v>1239</v>
      </c>
      <c r="H10" s="185">
        <v>8.5909999999999993</v>
      </c>
      <c r="I10" s="112"/>
    </row>
    <row r="11" spans="1:17" ht="13.2" hidden="1">
      <c r="B11" s="110" t="s">
        <v>912</v>
      </c>
      <c r="G11" s="184" t="s">
        <v>1240</v>
      </c>
      <c r="H11" s="185">
        <v>16.335000000000001</v>
      </c>
      <c r="I11" s="112"/>
      <c r="N11" s="113"/>
    </row>
    <row r="12" spans="1:17" hidden="1"/>
    <row r="13" spans="1:17" s="114" customFormat="1" ht="72">
      <c r="A13" s="6" t="s">
        <v>0</v>
      </c>
      <c r="B13" s="7" t="s">
        <v>1</v>
      </c>
      <c r="C13" s="9" t="s">
        <v>920</v>
      </c>
      <c r="D13" s="20" t="s">
        <v>923</v>
      </c>
      <c r="E13" s="8" t="s">
        <v>915</v>
      </c>
      <c r="F13" s="8" t="s">
        <v>916</v>
      </c>
      <c r="G13" s="8" t="s">
        <v>917</v>
      </c>
      <c r="H13" s="10" t="s">
        <v>922</v>
      </c>
      <c r="I13" s="15" t="s">
        <v>913</v>
      </c>
      <c r="J13" s="16" t="s">
        <v>914</v>
      </c>
      <c r="K13" s="8" t="s">
        <v>918</v>
      </c>
      <c r="L13" s="8" t="s">
        <v>921</v>
      </c>
      <c r="M13" s="8" t="s">
        <v>924</v>
      </c>
      <c r="N13" s="14" t="s">
        <v>919</v>
      </c>
      <c r="O13" s="11" t="s">
        <v>3</v>
      </c>
      <c r="P13" s="8" t="s">
        <v>2</v>
      </c>
    </row>
    <row r="14" spans="1:17" ht="13.8">
      <c r="A14" s="176" t="s">
        <v>159</v>
      </c>
      <c r="B14" s="176" t="s">
        <v>160</v>
      </c>
      <c r="C14" s="177">
        <v>52613</v>
      </c>
      <c r="D14" s="178">
        <v>3</v>
      </c>
      <c r="E14" s="179">
        <v>14.15</v>
      </c>
      <c r="F14" s="180">
        <f t="shared" ref="F14:F32" si="0">E14*1.21</f>
        <v>17.121500000000001</v>
      </c>
      <c r="G14" s="182" t="s">
        <v>905</v>
      </c>
      <c r="H14" s="102">
        <f t="shared" ref="H14:H32" si="1">(IF(G14=$G$3,$H$3)+IF(G14=$G$4,$H$4)+IF(G14=$G$5,$H$5)+IF(G14=$G$6,$H$6)+IF(G14=$G$7,$H$7)+IF(G14=$G$8,$H$8)+IF(G14=$G$9,$H$9)+IF(G14=$G$10,$H$10)+IF(G14=$G$11,$H$11))</f>
        <v>0</v>
      </c>
      <c r="I14" s="1">
        <f t="shared" ref="I14:I32" si="2">(C14/(($J$3-D14)/100))</f>
        <v>54240.206185567011</v>
      </c>
      <c r="J14" s="2">
        <f t="shared" ref="J14:J32" si="3">(C14/(($J$3-D14)/100-(0.08)))</f>
        <v>59115.730337078654</v>
      </c>
      <c r="K14" s="17">
        <f t="shared" ref="K14:K32" si="4">(D14+8+1.2)+(F14+H14)</f>
        <v>29.3215</v>
      </c>
      <c r="L14" s="327">
        <v>11350</v>
      </c>
      <c r="M14" s="19">
        <f t="shared" ref="M14:M32" si="5">L14*1.21</f>
        <v>13733.5</v>
      </c>
      <c r="N14" s="13">
        <f t="shared" ref="N14:N32" si="6">C14/((100-K14)/100)+M14</f>
        <v>88173.393319750699</v>
      </c>
      <c r="O14" s="110" t="s">
        <v>35</v>
      </c>
      <c r="P14" s="110" t="s">
        <v>78</v>
      </c>
    </row>
    <row r="15" spans="1:17" ht="13.8">
      <c r="A15" s="176" t="s">
        <v>1225</v>
      </c>
      <c r="B15" s="176" t="s">
        <v>1230</v>
      </c>
      <c r="C15" s="177">
        <v>58993</v>
      </c>
      <c r="D15" s="178">
        <v>10</v>
      </c>
      <c r="E15" s="179">
        <v>14.15</v>
      </c>
      <c r="F15" s="180">
        <f t="shared" si="0"/>
        <v>17.121500000000001</v>
      </c>
      <c r="G15" s="182" t="s">
        <v>905</v>
      </c>
      <c r="H15" s="102">
        <f t="shared" si="1"/>
        <v>0</v>
      </c>
      <c r="I15" s="1">
        <f t="shared" si="2"/>
        <v>65547.777777777781</v>
      </c>
      <c r="J15" s="2">
        <f t="shared" si="3"/>
        <v>71942.682926829264</v>
      </c>
      <c r="K15" s="17">
        <f t="shared" si="4"/>
        <v>36.3215</v>
      </c>
      <c r="L15" s="327">
        <v>11350</v>
      </c>
      <c r="M15" s="19">
        <f t="shared" si="5"/>
        <v>13733.5</v>
      </c>
      <c r="N15" s="13">
        <f t="shared" si="6"/>
        <v>106375.44351311667</v>
      </c>
      <c r="O15" s="110" t="s">
        <v>35</v>
      </c>
      <c r="P15" s="110" t="s">
        <v>78</v>
      </c>
      <c r="Q15" s="110">
        <v>212000</v>
      </c>
    </row>
    <row r="16" spans="1:17" ht="13.8">
      <c r="A16" s="176" t="s">
        <v>1226</v>
      </c>
      <c r="B16" s="176" t="s">
        <v>1231</v>
      </c>
      <c r="C16" s="177">
        <v>58993</v>
      </c>
      <c r="D16" s="178">
        <v>10</v>
      </c>
      <c r="E16" s="179">
        <v>14.15</v>
      </c>
      <c r="F16" s="180">
        <f t="shared" si="0"/>
        <v>17.121500000000001</v>
      </c>
      <c r="G16" s="182" t="s">
        <v>905</v>
      </c>
      <c r="H16" s="102">
        <f t="shared" si="1"/>
        <v>0</v>
      </c>
      <c r="I16" s="1">
        <f t="shared" si="2"/>
        <v>65547.777777777781</v>
      </c>
      <c r="J16" s="2">
        <f t="shared" si="3"/>
        <v>71942.682926829264</v>
      </c>
      <c r="K16" s="17">
        <f t="shared" si="4"/>
        <v>36.3215</v>
      </c>
      <c r="L16" s="327">
        <v>11350</v>
      </c>
      <c r="M16" s="19">
        <f t="shared" si="5"/>
        <v>13733.5</v>
      </c>
      <c r="N16" s="13">
        <f t="shared" si="6"/>
        <v>106375.44351311667</v>
      </c>
      <c r="O16" s="110" t="s">
        <v>35</v>
      </c>
      <c r="P16" s="110" t="s">
        <v>78</v>
      </c>
      <c r="Q16" s="110">
        <v>212000</v>
      </c>
    </row>
    <row r="17" spans="1:17" s="328" customFormat="1" ht="13.8">
      <c r="A17" s="318" t="s">
        <v>1227</v>
      </c>
      <c r="B17" s="318" t="s">
        <v>1232</v>
      </c>
      <c r="C17" s="319">
        <v>35527</v>
      </c>
      <c r="D17" s="320">
        <v>3</v>
      </c>
      <c r="E17" s="321">
        <v>14.15</v>
      </c>
      <c r="F17" s="322">
        <f t="shared" si="0"/>
        <v>17.121500000000001</v>
      </c>
      <c r="G17" s="329" t="s">
        <v>905</v>
      </c>
      <c r="H17" s="324">
        <f t="shared" si="1"/>
        <v>0</v>
      </c>
      <c r="I17" s="325">
        <f t="shared" si="2"/>
        <v>36625.773195876289</v>
      </c>
      <c r="J17" s="325">
        <f t="shared" si="3"/>
        <v>39917.97752808989</v>
      </c>
      <c r="K17" s="326">
        <f t="shared" si="4"/>
        <v>29.3215</v>
      </c>
      <c r="L17" s="327">
        <v>11350</v>
      </c>
      <c r="M17" s="327">
        <f t="shared" si="5"/>
        <v>13733.5</v>
      </c>
      <c r="N17" s="325">
        <f t="shared" si="6"/>
        <v>63999.139480181388</v>
      </c>
      <c r="O17" s="328" t="s">
        <v>35</v>
      </c>
      <c r="P17" s="328" t="s">
        <v>78</v>
      </c>
      <c r="Q17" s="328">
        <v>118000</v>
      </c>
    </row>
    <row r="18" spans="1:17" ht="13.8">
      <c r="A18" s="176" t="s">
        <v>1228</v>
      </c>
      <c r="B18" s="176" t="s">
        <v>1233</v>
      </c>
      <c r="C18" s="177">
        <v>43387</v>
      </c>
      <c r="D18" s="178">
        <v>10</v>
      </c>
      <c r="E18" s="179">
        <v>14.15</v>
      </c>
      <c r="F18" s="180">
        <f t="shared" si="0"/>
        <v>17.121500000000001</v>
      </c>
      <c r="G18" s="182" t="s">
        <v>905</v>
      </c>
      <c r="H18" s="102">
        <f t="shared" si="1"/>
        <v>0</v>
      </c>
      <c r="I18" s="1">
        <f t="shared" si="2"/>
        <v>48207.777777777774</v>
      </c>
      <c r="J18" s="2">
        <f t="shared" si="3"/>
        <v>52910.975609756097</v>
      </c>
      <c r="K18" s="17">
        <f t="shared" si="4"/>
        <v>36.3215</v>
      </c>
      <c r="L18" s="327">
        <v>11350</v>
      </c>
      <c r="M18" s="19">
        <f t="shared" si="5"/>
        <v>13733.5</v>
      </c>
      <c r="N18" s="13">
        <f t="shared" si="6"/>
        <v>81867.956684752309</v>
      </c>
      <c r="O18" s="110" t="s">
        <v>35</v>
      </c>
      <c r="P18" s="110" t="s">
        <v>78</v>
      </c>
      <c r="Q18" s="110">
        <v>150000</v>
      </c>
    </row>
    <row r="19" spans="1:17" ht="13.8">
      <c r="A19" s="176" t="s">
        <v>1229</v>
      </c>
      <c r="B19" s="176" t="s">
        <v>1234</v>
      </c>
      <c r="C19" s="177">
        <v>43387</v>
      </c>
      <c r="D19" s="178">
        <v>10</v>
      </c>
      <c r="E19" s="179">
        <v>14.15</v>
      </c>
      <c r="F19" s="180">
        <f t="shared" si="0"/>
        <v>17.121500000000001</v>
      </c>
      <c r="G19" s="182" t="s">
        <v>905</v>
      </c>
      <c r="H19" s="102">
        <f t="shared" si="1"/>
        <v>0</v>
      </c>
      <c r="I19" s="1">
        <f t="shared" si="2"/>
        <v>48207.777777777774</v>
      </c>
      <c r="J19" s="2">
        <f t="shared" si="3"/>
        <v>52910.975609756097</v>
      </c>
      <c r="K19" s="17">
        <f t="shared" si="4"/>
        <v>36.3215</v>
      </c>
      <c r="L19" s="327">
        <v>11350</v>
      </c>
      <c r="M19" s="19">
        <f t="shared" si="5"/>
        <v>13733.5</v>
      </c>
      <c r="N19" s="13">
        <f t="shared" si="6"/>
        <v>81867.956684752309</v>
      </c>
      <c r="O19" s="110" t="s">
        <v>35</v>
      </c>
      <c r="P19" s="110" t="s">
        <v>78</v>
      </c>
      <c r="Q19" s="110">
        <v>120000</v>
      </c>
    </row>
    <row r="20" spans="1:17" s="328" customFormat="1" ht="13.8">
      <c r="A20" s="318" t="s">
        <v>1252</v>
      </c>
      <c r="B20" s="318" t="s">
        <v>198</v>
      </c>
      <c r="C20" s="319">
        <v>28631</v>
      </c>
      <c r="D20" s="320">
        <v>3</v>
      </c>
      <c r="E20" s="321">
        <v>14.15</v>
      </c>
      <c r="F20" s="322">
        <f t="shared" si="0"/>
        <v>17.121500000000001</v>
      </c>
      <c r="G20" s="329" t="s">
        <v>905</v>
      </c>
      <c r="H20" s="324">
        <f t="shared" si="1"/>
        <v>0</v>
      </c>
      <c r="I20" s="325">
        <f t="shared" si="2"/>
        <v>29516.494845360827</v>
      </c>
      <c r="J20" s="325">
        <f t="shared" si="3"/>
        <v>32169.662921348314</v>
      </c>
      <c r="K20" s="326">
        <f t="shared" si="4"/>
        <v>29.3215</v>
      </c>
      <c r="L20" s="327">
        <v>11350</v>
      </c>
      <c r="M20" s="327">
        <f t="shared" si="5"/>
        <v>13733.5</v>
      </c>
      <c r="N20" s="325">
        <f t="shared" si="6"/>
        <v>54242.282727420643</v>
      </c>
      <c r="O20" s="328" t="s">
        <v>35</v>
      </c>
      <c r="P20" s="328" t="s">
        <v>78</v>
      </c>
      <c r="Q20" s="328">
        <v>0</v>
      </c>
    </row>
    <row r="21" spans="1:17" ht="13.8">
      <c r="A21" s="176" t="s">
        <v>1248</v>
      </c>
      <c r="B21" s="176" t="s">
        <v>1249</v>
      </c>
      <c r="C21" s="177">
        <v>69587</v>
      </c>
      <c r="D21" s="178">
        <v>10</v>
      </c>
      <c r="E21" s="179">
        <v>14.15</v>
      </c>
      <c r="F21" s="180">
        <f t="shared" si="0"/>
        <v>17.121500000000001</v>
      </c>
      <c r="G21" s="182" t="s">
        <v>905</v>
      </c>
      <c r="H21" s="102">
        <f t="shared" si="1"/>
        <v>0</v>
      </c>
      <c r="I21" s="1">
        <f t="shared" si="2"/>
        <v>77318.888888888891</v>
      </c>
      <c r="J21" s="2">
        <f t="shared" si="3"/>
        <v>84862.195121951212</v>
      </c>
      <c r="K21" s="17">
        <f t="shared" si="4"/>
        <v>36.3215</v>
      </c>
      <c r="L21" s="327">
        <v>11350</v>
      </c>
      <c r="M21" s="19">
        <f t="shared" si="5"/>
        <v>13733.5</v>
      </c>
      <c r="N21" s="13">
        <f t="shared" si="6"/>
        <v>123012.14192780922</v>
      </c>
      <c r="O21" s="110" t="s">
        <v>35</v>
      </c>
      <c r="P21" s="110" t="s">
        <v>78</v>
      </c>
      <c r="Q21" s="110">
        <v>226000</v>
      </c>
    </row>
    <row r="22" spans="1:17" ht="13.8">
      <c r="A22" s="176" t="s">
        <v>1250</v>
      </c>
      <c r="B22" s="176" t="s">
        <v>1251</v>
      </c>
      <c r="C22" s="177">
        <v>39088</v>
      </c>
      <c r="D22" s="178">
        <v>10</v>
      </c>
      <c r="E22" s="179">
        <v>14.15</v>
      </c>
      <c r="F22" s="180">
        <f t="shared" si="0"/>
        <v>17.121500000000001</v>
      </c>
      <c r="G22" s="182" t="s">
        <v>905</v>
      </c>
      <c r="H22" s="102">
        <f t="shared" si="1"/>
        <v>0</v>
      </c>
      <c r="I22" s="1">
        <f t="shared" si="2"/>
        <v>43431.111111111109</v>
      </c>
      <c r="J22" s="2">
        <f t="shared" si="3"/>
        <v>47668.292682926825</v>
      </c>
      <c r="K22" s="17">
        <f t="shared" si="4"/>
        <v>36.3215</v>
      </c>
      <c r="L22" s="327">
        <v>11350</v>
      </c>
      <c r="M22" s="19">
        <f t="shared" si="5"/>
        <v>13733.5</v>
      </c>
      <c r="N22" s="13">
        <f t="shared" si="6"/>
        <v>75116.85544964156</v>
      </c>
      <c r="O22" s="110" t="s">
        <v>35</v>
      </c>
      <c r="P22" s="110" t="s">
        <v>78</v>
      </c>
      <c r="Q22" s="110">
        <v>125000</v>
      </c>
    </row>
    <row r="23" spans="1:17" ht="13.8">
      <c r="A23" s="176" t="s">
        <v>99</v>
      </c>
      <c r="B23" s="176" t="s">
        <v>100</v>
      </c>
      <c r="C23" s="177">
        <v>40555</v>
      </c>
      <c r="D23" s="178">
        <v>10</v>
      </c>
      <c r="E23" s="179">
        <v>14.15</v>
      </c>
      <c r="F23" s="180">
        <f t="shared" si="0"/>
        <v>17.121500000000001</v>
      </c>
      <c r="G23" s="182" t="s">
        <v>905</v>
      </c>
      <c r="H23" s="102">
        <f t="shared" si="1"/>
        <v>0</v>
      </c>
      <c r="I23" s="1">
        <f t="shared" si="2"/>
        <v>45061.111111111109</v>
      </c>
      <c r="J23" s="2">
        <f t="shared" si="3"/>
        <v>49457.317073170729</v>
      </c>
      <c r="K23" s="17">
        <f t="shared" si="4"/>
        <v>36.3215</v>
      </c>
      <c r="L23" s="327">
        <v>11350</v>
      </c>
      <c r="M23" s="19">
        <f t="shared" si="5"/>
        <v>13733.5</v>
      </c>
      <c r="N23" s="13">
        <f t="shared" si="6"/>
        <v>77420.615745502786</v>
      </c>
      <c r="O23" s="110" t="s">
        <v>35</v>
      </c>
      <c r="P23" s="110" t="s">
        <v>78</v>
      </c>
      <c r="Q23" s="110">
        <v>0</v>
      </c>
    </row>
    <row r="24" spans="1:17" ht="13.8">
      <c r="A24" s="176" t="s">
        <v>327</v>
      </c>
      <c r="B24" s="176" t="s">
        <v>328</v>
      </c>
      <c r="C24" s="177">
        <v>45913</v>
      </c>
      <c r="D24" s="178">
        <v>5</v>
      </c>
      <c r="E24" s="179">
        <v>14.15</v>
      </c>
      <c r="F24" s="180">
        <f t="shared" si="0"/>
        <v>17.121500000000001</v>
      </c>
      <c r="G24" s="182" t="s">
        <v>905</v>
      </c>
      <c r="H24" s="102">
        <f t="shared" si="1"/>
        <v>0</v>
      </c>
      <c r="I24" s="1">
        <f t="shared" si="2"/>
        <v>48329.473684210527</v>
      </c>
      <c r="J24" s="2">
        <f t="shared" si="3"/>
        <v>52773.563218390802</v>
      </c>
      <c r="K24" s="17">
        <f t="shared" si="4"/>
        <v>31.3215</v>
      </c>
      <c r="L24" s="327">
        <v>11350</v>
      </c>
      <c r="M24" s="19">
        <f t="shared" si="5"/>
        <v>13733.5</v>
      </c>
      <c r="N24" s="13">
        <f t="shared" si="6"/>
        <v>80585.571609018836</v>
      </c>
      <c r="O24" s="110" t="s">
        <v>35</v>
      </c>
      <c r="P24" s="110" t="s">
        <v>78</v>
      </c>
    </row>
    <row r="25" spans="1:17" ht="13.8">
      <c r="A25" s="176" t="s">
        <v>1253</v>
      </c>
      <c r="B25" s="176" t="s">
        <v>1256</v>
      </c>
      <c r="C25" s="177">
        <v>55670</v>
      </c>
      <c r="D25" s="178">
        <v>10</v>
      </c>
      <c r="E25" s="179">
        <v>14.15</v>
      </c>
      <c r="F25" s="180">
        <f t="shared" si="0"/>
        <v>17.121500000000001</v>
      </c>
      <c r="G25" s="182" t="s">
        <v>905</v>
      </c>
      <c r="H25" s="102">
        <f t="shared" si="1"/>
        <v>0</v>
      </c>
      <c r="I25" s="1">
        <f t="shared" si="2"/>
        <v>61855.555555555555</v>
      </c>
      <c r="J25" s="2">
        <f t="shared" si="3"/>
        <v>67890.243902439019</v>
      </c>
      <c r="K25" s="17">
        <f t="shared" si="4"/>
        <v>36.3215</v>
      </c>
      <c r="L25" s="327">
        <v>11350</v>
      </c>
      <c r="M25" s="19">
        <f t="shared" si="5"/>
        <v>13733.5</v>
      </c>
      <c r="N25" s="13">
        <f t="shared" si="6"/>
        <v>101157.04169774728</v>
      </c>
      <c r="O25" s="110" t="s">
        <v>35</v>
      </c>
      <c r="P25" s="110" t="s">
        <v>78</v>
      </c>
    </row>
    <row r="26" spans="1:17" ht="13.8">
      <c r="A26" s="176" t="s">
        <v>1265</v>
      </c>
      <c r="B26" s="176" t="s">
        <v>1266</v>
      </c>
      <c r="C26" s="177">
        <v>51722</v>
      </c>
      <c r="D26" s="178">
        <v>10</v>
      </c>
      <c r="E26" s="179">
        <v>14.15</v>
      </c>
      <c r="F26" s="180">
        <f t="shared" si="0"/>
        <v>17.121500000000001</v>
      </c>
      <c r="G26" s="181" t="s">
        <v>905</v>
      </c>
      <c r="H26" s="102">
        <f t="shared" si="1"/>
        <v>0</v>
      </c>
      <c r="I26" s="1">
        <f t="shared" si="2"/>
        <v>57468.888888888891</v>
      </c>
      <c r="J26" s="2">
        <f t="shared" si="3"/>
        <v>63075.609756097554</v>
      </c>
      <c r="K26" s="17">
        <f t="shared" si="4"/>
        <v>36.3215</v>
      </c>
      <c r="L26" s="327">
        <v>11350</v>
      </c>
      <c r="M26" s="19">
        <f t="shared" si="5"/>
        <v>13733.5</v>
      </c>
      <c r="N26" s="13">
        <f t="shared" si="6"/>
        <v>94957.146913793506</v>
      </c>
      <c r="O26" s="110" t="s">
        <v>35</v>
      </c>
      <c r="P26" s="110" t="s">
        <v>78</v>
      </c>
    </row>
    <row r="27" spans="1:17" s="328" customFormat="1" ht="13.8">
      <c r="A27" s="318" t="s">
        <v>1061</v>
      </c>
      <c r="B27" s="318" t="s">
        <v>1255</v>
      </c>
      <c r="C27" s="319">
        <v>35577</v>
      </c>
      <c r="D27" s="320">
        <v>10</v>
      </c>
      <c r="E27" s="321">
        <v>14.15</v>
      </c>
      <c r="F27" s="322">
        <f t="shared" si="0"/>
        <v>17.121500000000001</v>
      </c>
      <c r="G27" s="323" t="s">
        <v>905</v>
      </c>
      <c r="H27" s="324">
        <f t="shared" si="1"/>
        <v>0</v>
      </c>
      <c r="I27" s="325">
        <f t="shared" si="2"/>
        <v>39530</v>
      </c>
      <c r="J27" s="325">
        <f t="shared" si="3"/>
        <v>43386.585365853658</v>
      </c>
      <c r="K27" s="326">
        <f t="shared" si="4"/>
        <v>36.3215</v>
      </c>
      <c r="L27" s="327">
        <v>11350</v>
      </c>
      <c r="M27" s="327">
        <f t="shared" si="5"/>
        <v>13733.5</v>
      </c>
      <c r="N27" s="325">
        <f t="shared" si="6"/>
        <v>69603.220549321981</v>
      </c>
      <c r="O27" s="328" t="s">
        <v>35</v>
      </c>
      <c r="P27" s="328" t="s">
        <v>78</v>
      </c>
    </row>
    <row r="28" spans="1:17" s="328" customFormat="1" ht="13.8">
      <c r="A28" s="318" t="s">
        <v>1257</v>
      </c>
      <c r="B28" s="318" t="s">
        <v>1258</v>
      </c>
      <c r="C28" s="319">
        <v>36844</v>
      </c>
      <c r="D28" s="320">
        <v>3</v>
      </c>
      <c r="E28" s="321">
        <v>14.15</v>
      </c>
      <c r="F28" s="322">
        <f t="shared" si="0"/>
        <v>17.121500000000001</v>
      </c>
      <c r="G28" s="323" t="s">
        <v>905</v>
      </c>
      <c r="H28" s="324">
        <f t="shared" si="1"/>
        <v>0</v>
      </c>
      <c r="I28" s="325">
        <f t="shared" si="2"/>
        <v>37983.505154639177</v>
      </c>
      <c r="J28" s="325">
        <f t="shared" si="3"/>
        <v>41397.752808988764</v>
      </c>
      <c r="K28" s="326">
        <f t="shared" si="4"/>
        <v>29.3215</v>
      </c>
      <c r="L28" s="327">
        <v>11350</v>
      </c>
      <c r="M28" s="327">
        <f t="shared" si="5"/>
        <v>13733.5</v>
      </c>
      <c r="N28" s="325">
        <f t="shared" si="6"/>
        <v>65862.506699349877</v>
      </c>
      <c r="O28" s="328" t="s">
        <v>35</v>
      </c>
      <c r="P28" s="328" t="s">
        <v>78</v>
      </c>
    </row>
    <row r="29" spans="1:17" s="328" customFormat="1" ht="13.8">
      <c r="A29" s="318" t="s">
        <v>1267</v>
      </c>
      <c r="B29" s="318" t="s">
        <v>1268</v>
      </c>
      <c r="C29" s="319">
        <v>48756</v>
      </c>
      <c r="D29" s="320">
        <v>8</v>
      </c>
      <c r="E29" s="321">
        <v>14.15</v>
      </c>
      <c r="F29" s="322">
        <f t="shared" si="0"/>
        <v>17.121500000000001</v>
      </c>
      <c r="G29" s="323" t="s">
        <v>905</v>
      </c>
      <c r="H29" s="324">
        <f t="shared" si="1"/>
        <v>0</v>
      </c>
      <c r="I29" s="325">
        <f t="shared" si="2"/>
        <v>52995.65217391304</v>
      </c>
      <c r="J29" s="325">
        <f t="shared" si="3"/>
        <v>58042.857142857138</v>
      </c>
      <c r="K29" s="326">
        <f t="shared" si="4"/>
        <v>34.3215</v>
      </c>
      <c r="L29" s="327">
        <v>11350</v>
      </c>
      <c r="M29" s="327">
        <f t="shared" si="5"/>
        <v>13733.5</v>
      </c>
      <c r="N29" s="325">
        <f t="shared" si="6"/>
        <v>87967.838482151696</v>
      </c>
      <c r="O29" s="328" t="s">
        <v>35</v>
      </c>
      <c r="P29" s="328" t="s">
        <v>78</v>
      </c>
    </row>
    <row r="30" spans="1:17" ht="13.8">
      <c r="A30" s="176" t="s">
        <v>1261</v>
      </c>
      <c r="B30" s="176" t="s">
        <v>1262</v>
      </c>
      <c r="C30" s="177">
        <v>48756</v>
      </c>
      <c r="D30" s="178">
        <v>10</v>
      </c>
      <c r="E30" s="179">
        <v>14.15</v>
      </c>
      <c r="F30" s="180">
        <f t="shared" si="0"/>
        <v>17.121500000000001</v>
      </c>
      <c r="G30" s="181" t="s">
        <v>905</v>
      </c>
      <c r="H30" s="102">
        <f t="shared" si="1"/>
        <v>0</v>
      </c>
      <c r="I30" s="1">
        <f t="shared" si="2"/>
        <v>54173.333333333328</v>
      </c>
      <c r="J30" s="2">
        <f t="shared" si="3"/>
        <v>59458.536585365851</v>
      </c>
      <c r="K30" s="17">
        <f t="shared" si="4"/>
        <v>36.3215</v>
      </c>
      <c r="L30" s="327">
        <v>11350</v>
      </c>
      <c r="M30" s="19">
        <f t="shared" si="5"/>
        <v>13733.5</v>
      </c>
      <c r="N30" s="13">
        <f t="shared" si="6"/>
        <v>90299.373882079497</v>
      </c>
      <c r="O30" s="110" t="s">
        <v>35</v>
      </c>
      <c r="P30" s="110" t="s">
        <v>78</v>
      </c>
    </row>
    <row r="31" spans="1:17" ht="13.8">
      <c r="A31" s="176" t="s">
        <v>1259</v>
      </c>
      <c r="B31" s="176" t="s">
        <v>1260</v>
      </c>
      <c r="C31" s="177">
        <v>53245</v>
      </c>
      <c r="D31" s="178">
        <v>10</v>
      </c>
      <c r="E31" s="179">
        <v>14.15</v>
      </c>
      <c r="F31" s="180">
        <f t="shared" si="0"/>
        <v>17.121500000000001</v>
      </c>
      <c r="G31" s="181" t="s">
        <v>905</v>
      </c>
      <c r="H31" s="102">
        <f t="shared" si="1"/>
        <v>0</v>
      </c>
      <c r="I31" s="1">
        <f t="shared" si="2"/>
        <v>59161.111111111109</v>
      </c>
      <c r="J31" s="2">
        <f t="shared" si="3"/>
        <v>64932.92682926829</v>
      </c>
      <c r="K31" s="17">
        <f t="shared" si="4"/>
        <v>36.3215</v>
      </c>
      <c r="L31" s="327">
        <v>11350</v>
      </c>
      <c r="M31" s="19">
        <f t="shared" si="5"/>
        <v>13733.5</v>
      </c>
      <c r="N31" s="13">
        <f t="shared" si="6"/>
        <v>97348.848979639908</v>
      </c>
      <c r="O31" s="110" t="s">
        <v>35</v>
      </c>
      <c r="P31" s="110" t="s">
        <v>78</v>
      </c>
    </row>
    <row r="32" spans="1:17" ht="13.8">
      <c r="A32" s="176" t="s">
        <v>1263</v>
      </c>
      <c r="B32" s="176" t="s">
        <v>1264</v>
      </c>
      <c r="C32" s="177">
        <v>64170</v>
      </c>
      <c r="D32" s="178">
        <v>10</v>
      </c>
      <c r="E32" s="179">
        <v>14.15</v>
      </c>
      <c r="F32" s="180">
        <f t="shared" si="0"/>
        <v>17.121500000000001</v>
      </c>
      <c r="G32" s="181" t="s">
        <v>905</v>
      </c>
      <c r="H32" s="102">
        <f t="shared" si="1"/>
        <v>0</v>
      </c>
      <c r="I32" s="1">
        <f t="shared" si="2"/>
        <v>71300</v>
      </c>
      <c r="J32" s="2">
        <f t="shared" si="3"/>
        <v>78256.097560975599</v>
      </c>
      <c r="K32" s="17">
        <f t="shared" si="4"/>
        <v>36.3215</v>
      </c>
      <c r="L32" s="327">
        <v>11350</v>
      </c>
      <c r="M32" s="19">
        <f t="shared" si="5"/>
        <v>13733.5</v>
      </c>
      <c r="N32" s="13">
        <f t="shared" si="6"/>
        <v>114505.34607049475</v>
      </c>
      <c r="O32" s="110" t="s">
        <v>35</v>
      </c>
      <c r="P32" s="110" t="s">
        <v>78</v>
      </c>
    </row>
    <row r="33" spans="2:15" ht="12">
      <c r="B33" s="367" t="s">
        <v>1492</v>
      </c>
      <c r="C33" s="177">
        <v>142000</v>
      </c>
      <c r="D33" s="178">
        <v>3</v>
      </c>
      <c r="E33" s="179">
        <v>14.15</v>
      </c>
      <c r="F33" s="180">
        <f t="shared" ref="F33:F40" si="7">E33*1.21</f>
        <v>17.121500000000001</v>
      </c>
      <c r="G33" s="181" t="s">
        <v>905</v>
      </c>
      <c r="H33" s="102">
        <f t="shared" ref="H33:H40" si="8">(IF(G33=$G$3,$H$3)+IF(G33=$G$4,$H$4)+IF(G33=$G$5,$H$5)+IF(G33=$G$6,$H$6)+IF(G33=$G$7,$H$7)+IF(G33=$G$8,$H$8)+IF(G33=$G$9,$H$9)+IF(G33=$G$10,$H$10)+IF(G33=$G$11,$H$11))</f>
        <v>0</v>
      </c>
      <c r="I33" s="1">
        <f t="shared" ref="I33:I40" si="9">(C33/(($J$3-D33)/100))</f>
        <v>146391.7525773196</v>
      </c>
      <c r="J33" s="2">
        <f t="shared" ref="J33:J40" si="10">(C33/(($J$3-D33)/100-(0.08)))</f>
        <v>159550.5617977528</v>
      </c>
      <c r="K33" s="17">
        <f t="shared" ref="K33:K40" si="11">(D33+8+1.2)+(F33+H33)</f>
        <v>29.3215</v>
      </c>
      <c r="L33" s="327">
        <v>11351</v>
      </c>
      <c r="M33" s="19">
        <f t="shared" ref="M33:M40" si="12">L33*1.21</f>
        <v>13734.71</v>
      </c>
      <c r="N33" s="13">
        <f t="shared" ref="N33:N40" si="13">C33/((100-K33)/100)+M33</f>
        <v>214644.4633196092</v>
      </c>
      <c r="O33" s="110" t="s">
        <v>35</v>
      </c>
    </row>
    <row r="34" spans="2:15" ht="12">
      <c r="B34" s="367" t="s">
        <v>1493</v>
      </c>
      <c r="C34" s="177">
        <v>166000</v>
      </c>
      <c r="D34" s="178">
        <v>3</v>
      </c>
      <c r="E34" s="179">
        <v>14.15</v>
      </c>
      <c r="F34" s="180">
        <f t="shared" si="7"/>
        <v>17.121500000000001</v>
      </c>
      <c r="G34" s="181" t="s">
        <v>905</v>
      </c>
      <c r="H34" s="102">
        <f t="shared" si="8"/>
        <v>0</v>
      </c>
      <c r="I34" s="1">
        <f t="shared" si="9"/>
        <v>171134.02061855671</v>
      </c>
      <c r="J34" s="2">
        <f t="shared" si="10"/>
        <v>186516.85393258426</v>
      </c>
      <c r="K34" s="17">
        <f t="shared" si="11"/>
        <v>29.3215</v>
      </c>
      <c r="L34" s="327">
        <v>11352</v>
      </c>
      <c r="M34" s="19">
        <f t="shared" si="12"/>
        <v>13735.92</v>
      </c>
      <c r="N34" s="13">
        <f t="shared" si="13"/>
        <v>248602.25134545867</v>
      </c>
      <c r="O34" s="110" t="s">
        <v>35</v>
      </c>
    </row>
    <row r="35" spans="2:15" ht="12">
      <c r="B35" s="367" t="s">
        <v>1494</v>
      </c>
      <c r="C35" s="177">
        <v>233000</v>
      </c>
      <c r="D35" s="178">
        <v>3</v>
      </c>
      <c r="E35" s="179">
        <v>14.15</v>
      </c>
      <c r="F35" s="180">
        <f t="shared" si="7"/>
        <v>17.121500000000001</v>
      </c>
      <c r="G35" s="181" t="s">
        <v>905</v>
      </c>
      <c r="H35" s="102">
        <f t="shared" si="8"/>
        <v>0</v>
      </c>
      <c r="I35" s="1">
        <f t="shared" si="9"/>
        <v>240206.18556701031</v>
      </c>
      <c r="J35" s="2">
        <f t="shared" si="10"/>
        <v>261797.75280898876</v>
      </c>
      <c r="K35" s="17">
        <f t="shared" si="11"/>
        <v>29.3215</v>
      </c>
      <c r="L35" s="327">
        <v>11353</v>
      </c>
      <c r="M35" s="19">
        <v>22500</v>
      </c>
      <c r="N35" s="13">
        <f t="shared" si="13"/>
        <v>352161.77833428839</v>
      </c>
      <c r="O35" s="110" t="s">
        <v>35</v>
      </c>
    </row>
    <row r="36" spans="2:15" ht="12">
      <c r="C36" s="177"/>
      <c r="D36" s="178">
        <v>3</v>
      </c>
      <c r="E36" s="179">
        <v>14.15</v>
      </c>
      <c r="F36" s="180">
        <f t="shared" si="7"/>
        <v>17.121500000000001</v>
      </c>
      <c r="G36" s="181" t="s">
        <v>905</v>
      </c>
      <c r="H36" s="102">
        <f t="shared" si="8"/>
        <v>0</v>
      </c>
      <c r="I36" s="1">
        <f t="shared" si="9"/>
        <v>0</v>
      </c>
      <c r="J36" s="2">
        <f t="shared" si="10"/>
        <v>0</v>
      </c>
      <c r="K36" s="17">
        <f t="shared" si="11"/>
        <v>29.3215</v>
      </c>
      <c r="L36" s="327">
        <v>11354</v>
      </c>
      <c r="M36" s="19">
        <f t="shared" si="12"/>
        <v>13738.34</v>
      </c>
      <c r="N36" s="13">
        <f t="shared" si="13"/>
        <v>13738.34</v>
      </c>
      <c r="O36" s="110" t="s">
        <v>35</v>
      </c>
    </row>
    <row r="37" spans="2:15" ht="12">
      <c r="C37" s="177"/>
      <c r="D37" s="178">
        <v>3</v>
      </c>
      <c r="E37" s="179">
        <v>14.15</v>
      </c>
      <c r="F37" s="180">
        <f t="shared" si="7"/>
        <v>17.121500000000001</v>
      </c>
      <c r="G37" s="181" t="s">
        <v>905</v>
      </c>
      <c r="H37" s="102">
        <f t="shared" si="8"/>
        <v>0</v>
      </c>
      <c r="I37" s="1">
        <f t="shared" si="9"/>
        <v>0</v>
      </c>
      <c r="J37" s="2">
        <f t="shared" si="10"/>
        <v>0</v>
      </c>
      <c r="K37" s="17">
        <f t="shared" si="11"/>
        <v>29.3215</v>
      </c>
      <c r="L37" s="327">
        <v>11355</v>
      </c>
      <c r="M37" s="19">
        <f t="shared" si="12"/>
        <v>13739.55</v>
      </c>
      <c r="N37" s="13">
        <f t="shared" si="13"/>
        <v>13739.55</v>
      </c>
      <c r="O37" s="110" t="s">
        <v>35</v>
      </c>
    </row>
    <row r="38" spans="2:15" ht="12">
      <c r="C38" s="177"/>
      <c r="D38" s="178">
        <v>3</v>
      </c>
      <c r="E38" s="179">
        <v>14.15</v>
      </c>
      <c r="F38" s="180">
        <f t="shared" si="7"/>
        <v>17.121500000000001</v>
      </c>
      <c r="G38" s="181" t="s">
        <v>905</v>
      </c>
      <c r="H38" s="102">
        <f t="shared" si="8"/>
        <v>0</v>
      </c>
      <c r="I38" s="1">
        <f t="shared" si="9"/>
        <v>0</v>
      </c>
      <c r="J38" s="2">
        <f t="shared" si="10"/>
        <v>0</v>
      </c>
      <c r="K38" s="17">
        <f t="shared" si="11"/>
        <v>29.3215</v>
      </c>
      <c r="L38" s="327">
        <v>11356</v>
      </c>
      <c r="M38" s="19">
        <f t="shared" si="12"/>
        <v>13740.76</v>
      </c>
      <c r="N38" s="13">
        <f t="shared" si="13"/>
        <v>13740.76</v>
      </c>
      <c r="O38" s="110" t="s">
        <v>35</v>
      </c>
    </row>
    <row r="39" spans="2:15" ht="12">
      <c r="C39" s="177"/>
      <c r="D39" s="178">
        <v>3</v>
      </c>
      <c r="E39" s="179">
        <v>14.15</v>
      </c>
      <c r="F39" s="180">
        <f t="shared" si="7"/>
        <v>17.121500000000001</v>
      </c>
      <c r="G39" s="181" t="s">
        <v>905</v>
      </c>
      <c r="H39" s="102">
        <f t="shared" si="8"/>
        <v>0</v>
      </c>
      <c r="I39" s="1">
        <f t="shared" si="9"/>
        <v>0</v>
      </c>
      <c r="J39" s="2">
        <f t="shared" si="10"/>
        <v>0</v>
      </c>
      <c r="K39" s="17">
        <f t="shared" si="11"/>
        <v>29.3215</v>
      </c>
      <c r="L39" s="327">
        <v>11357</v>
      </c>
      <c r="M39" s="19">
        <f t="shared" si="12"/>
        <v>13741.97</v>
      </c>
      <c r="N39" s="13">
        <f t="shared" si="13"/>
        <v>13741.97</v>
      </c>
      <c r="O39" s="110" t="s">
        <v>35</v>
      </c>
    </row>
    <row r="40" spans="2:15" ht="12">
      <c r="C40" s="177"/>
      <c r="D40" s="178">
        <v>3</v>
      </c>
      <c r="E40" s="179">
        <v>14.15</v>
      </c>
      <c r="F40" s="180">
        <f t="shared" si="7"/>
        <v>17.121500000000001</v>
      </c>
      <c r="G40" s="181" t="s">
        <v>905</v>
      </c>
      <c r="H40" s="102">
        <f t="shared" si="8"/>
        <v>0</v>
      </c>
      <c r="I40" s="1">
        <f t="shared" si="9"/>
        <v>0</v>
      </c>
      <c r="J40" s="2">
        <f t="shared" si="10"/>
        <v>0</v>
      </c>
      <c r="K40" s="17">
        <f t="shared" si="11"/>
        <v>29.3215</v>
      </c>
      <c r="L40" s="327">
        <v>11358</v>
      </c>
      <c r="M40" s="19">
        <f t="shared" si="12"/>
        <v>13743.18</v>
      </c>
      <c r="N40" s="13">
        <f t="shared" si="13"/>
        <v>13743.18</v>
      </c>
      <c r="O40" s="110" t="s">
        <v>35</v>
      </c>
    </row>
  </sheetData>
  <dataValidations count="2">
    <dataValidation type="list" allowBlank="1" showInputMessage="1" showErrorMessage="1" sqref="G14:G40">
      <formula1>$G$3:$G$11</formula1>
    </dataValidation>
    <dataValidation type="list" allowBlank="1" showInputMessage="1" showErrorMessage="1" sqref="B5:B11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5:P114"/>
  <sheetViews>
    <sheetView topLeftCell="A23" workbookViewId="0">
      <selection activeCell="B46" sqref="B46"/>
    </sheetView>
  </sheetViews>
  <sheetFormatPr baseColWidth="10" defaultRowHeight="14.4"/>
  <cols>
    <col min="2" max="2" width="80.44140625" bestFit="1" customWidth="1"/>
  </cols>
  <sheetData>
    <row r="5" spans="1:16" s="136" customFormat="1" ht="12">
      <c r="A5" s="140" t="s">
        <v>894</v>
      </c>
      <c r="B5" s="25" t="s">
        <v>895</v>
      </c>
      <c r="C5" s="141">
        <v>45.17</v>
      </c>
      <c r="D5" s="137">
        <v>3</v>
      </c>
      <c r="E5" s="130">
        <v>16</v>
      </c>
      <c r="F5" s="131">
        <f t="shared" ref="F5:F30" si="0">E5*1.21</f>
        <v>19.36</v>
      </c>
      <c r="G5" s="147" t="s">
        <v>905</v>
      </c>
      <c r="H5" s="130">
        <f>(IF(G5='base para costos'!$G$3,'base para costos'!$H$3)+IF(G5='base para costos'!$G$4,'base para costos'!$H$4)+IF(G5='base para costos'!$G$5,'base para costos'!$H$5)+IF(G5='base para costos'!$G$6,'base para costos'!$H$6)+IF(G5='base para costos'!$G$7,'base para costos'!$H$7)+IF(G5='base para costos'!$G$8,'base para costos'!$H$8)+IF(G5='base para costos'!$G$9,'base para costos'!$H$9)+IF(G5='base para costos'!$G$10,'base para costos'!$H$10)+IF(G5='base para costos'!$G$11,'base para costos'!$H$11))</f>
        <v>0</v>
      </c>
      <c r="I5" s="132">
        <f>(C5/(('base para costos'!$J$3-D5)/100))</f>
        <v>46.567010309278352</v>
      </c>
      <c r="J5" s="133">
        <f>(C5/(('base para costos'!$J$3-D5)/100-(0.08)))</f>
        <v>50.752808988764045</v>
      </c>
      <c r="K5" s="157">
        <f t="shared" ref="K5:K30" si="1">(D5+8+1.2)+(F5+H5)</f>
        <v>31.56</v>
      </c>
      <c r="L5" s="134"/>
      <c r="M5" s="134">
        <f t="shared" ref="M5:M30" si="2">L5*1.21</f>
        <v>0</v>
      </c>
      <c r="N5" s="135">
        <f t="shared" ref="N5:N30" si="3">C5/((100-K5)/100)+M5</f>
        <v>65.999415546464064</v>
      </c>
      <c r="O5" s="142" t="s">
        <v>301</v>
      </c>
      <c r="P5" s="147" t="s">
        <v>484</v>
      </c>
    </row>
    <row r="6" spans="1:16" s="136" customFormat="1" ht="12">
      <c r="A6" s="140" t="s">
        <v>898</v>
      </c>
      <c r="B6" s="25" t="s">
        <v>899</v>
      </c>
      <c r="C6" s="141">
        <v>30.91</v>
      </c>
      <c r="D6" s="137">
        <v>3</v>
      </c>
      <c r="E6" s="130">
        <v>16</v>
      </c>
      <c r="F6" s="131">
        <f t="shared" si="0"/>
        <v>19.36</v>
      </c>
      <c r="G6" s="147" t="s">
        <v>905</v>
      </c>
      <c r="H6" s="130">
        <f>(IF(G6='base para costos'!$G$3,'base para costos'!$H$3)+IF(G6='base para costos'!$G$4,'base para costos'!$H$4)+IF(G6='base para costos'!$G$5,'base para costos'!$H$5)+IF(G6='base para costos'!$G$6,'base para costos'!$H$6)+IF(G6='base para costos'!$G$7,'base para costos'!$H$7)+IF(G6='base para costos'!$G$8,'base para costos'!$H$8)+IF(G6='base para costos'!$G$9,'base para costos'!$H$9)+IF(G6='base para costos'!$G$10,'base para costos'!$H$10)+IF(G6='base para costos'!$G$11,'base para costos'!$H$11))</f>
        <v>0</v>
      </c>
      <c r="I6" s="132">
        <f>(C6/(('base para costos'!$J$3-D6)/100))</f>
        <v>31.865979381443299</v>
      </c>
      <c r="J6" s="133">
        <f>(C6/(('base para costos'!$J$3-D6)/100-(0.08)))</f>
        <v>34.730337078651687</v>
      </c>
      <c r="K6" s="157">
        <f t="shared" si="1"/>
        <v>31.56</v>
      </c>
      <c r="L6" s="134"/>
      <c r="M6" s="134">
        <f t="shared" si="2"/>
        <v>0</v>
      </c>
      <c r="N6" s="135">
        <f t="shared" si="3"/>
        <v>45.163646990064287</v>
      </c>
      <c r="O6" s="142" t="s">
        <v>301</v>
      </c>
      <c r="P6" s="147" t="s">
        <v>484</v>
      </c>
    </row>
    <row r="7" spans="1:16" s="136" customFormat="1" ht="12">
      <c r="A7" s="140" t="s">
        <v>900</v>
      </c>
      <c r="B7" s="25" t="s">
        <v>901</v>
      </c>
      <c r="C7" s="141">
        <v>23.77</v>
      </c>
      <c r="D7" s="137">
        <v>3</v>
      </c>
      <c r="E7" s="130">
        <v>16</v>
      </c>
      <c r="F7" s="131">
        <f t="shared" si="0"/>
        <v>19.36</v>
      </c>
      <c r="G7" s="147" t="s">
        <v>905</v>
      </c>
      <c r="H7" s="130">
        <f>(IF(G7='base para costos'!$G$3,'base para costos'!$H$3)+IF(G7='base para costos'!$G$4,'base para costos'!$H$4)+IF(G7='base para costos'!$G$5,'base para costos'!$H$5)+IF(G7='base para costos'!$G$6,'base para costos'!$H$6)+IF(G7='base para costos'!$G$7,'base para costos'!$H$7)+IF(G7='base para costos'!$G$8,'base para costos'!$H$8)+IF(G7='base para costos'!$G$9,'base para costos'!$H$9)+IF(G7='base para costos'!$G$10,'base para costos'!$H$10)+IF(G7='base para costos'!$G$11,'base para costos'!$H$11))</f>
        <v>0</v>
      </c>
      <c r="I7" s="132">
        <f>(C7/(('base para costos'!$J$3-D7)/100))</f>
        <v>24.505154639175259</v>
      </c>
      <c r="J7" s="133">
        <f>(C7/(('base para costos'!$J$3-D7)/100-(0.08)))</f>
        <v>26.707865168539325</v>
      </c>
      <c r="K7" s="157">
        <f t="shared" si="1"/>
        <v>31.56</v>
      </c>
      <c r="L7" s="134"/>
      <c r="M7" s="134">
        <f t="shared" si="2"/>
        <v>0</v>
      </c>
      <c r="N7" s="135">
        <f t="shared" si="3"/>
        <v>34.731151373465806</v>
      </c>
      <c r="O7" s="142" t="s">
        <v>301</v>
      </c>
      <c r="P7" s="147" t="s">
        <v>484</v>
      </c>
    </row>
    <row r="8" spans="1:16" s="136" customFormat="1" ht="12">
      <c r="A8" s="25" t="s">
        <v>902</v>
      </c>
      <c r="B8" s="25" t="s">
        <v>903</v>
      </c>
      <c r="C8" s="141">
        <v>45.17</v>
      </c>
      <c r="D8" s="137">
        <v>3</v>
      </c>
      <c r="E8" s="130">
        <v>16</v>
      </c>
      <c r="F8" s="131">
        <f t="shared" si="0"/>
        <v>19.36</v>
      </c>
      <c r="G8" s="147" t="s">
        <v>905</v>
      </c>
      <c r="H8" s="130">
        <f>(IF(G8='base para costos'!$G$3,'base para costos'!$H$3)+IF(G8='base para costos'!$G$4,'base para costos'!$H$4)+IF(G8='base para costos'!$G$5,'base para costos'!$H$5)+IF(G8='base para costos'!$G$6,'base para costos'!$H$6)+IF(G8='base para costos'!$G$7,'base para costos'!$H$7)+IF(G8='base para costos'!$G$8,'base para costos'!$H$8)+IF(G8='base para costos'!$G$9,'base para costos'!$H$9)+IF(G8='base para costos'!$G$10,'base para costos'!$H$10)+IF(G8='base para costos'!$G$11,'base para costos'!$H$11))</f>
        <v>0</v>
      </c>
      <c r="I8" s="132">
        <f>(C8/(('base para costos'!$J$3-D8)/100))</f>
        <v>46.567010309278352</v>
      </c>
      <c r="J8" s="133">
        <f>(C8/(('base para costos'!$J$3-D8)/100-(0.08)))</f>
        <v>50.752808988764045</v>
      </c>
      <c r="K8" s="157">
        <f t="shared" si="1"/>
        <v>31.56</v>
      </c>
      <c r="L8" s="134"/>
      <c r="M8" s="134">
        <f t="shared" si="2"/>
        <v>0</v>
      </c>
      <c r="N8" s="135">
        <f t="shared" si="3"/>
        <v>65.999415546464064</v>
      </c>
      <c r="O8" s="170" t="s">
        <v>301</v>
      </c>
      <c r="P8" s="171" t="s">
        <v>484</v>
      </c>
    </row>
    <row r="9" spans="1:16" s="136" customFormat="1" ht="12">
      <c r="A9" s="148" t="s">
        <v>1071</v>
      </c>
      <c r="B9" s="127" t="s">
        <v>1072</v>
      </c>
      <c r="C9" s="128">
        <v>750000</v>
      </c>
      <c r="D9" s="129">
        <v>10</v>
      </c>
      <c r="E9" s="130">
        <v>13.5</v>
      </c>
      <c r="F9" s="131">
        <f t="shared" si="0"/>
        <v>16.335000000000001</v>
      </c>
      <c r="G9" s="147" t="s">
        <v>905</v>
      </c>
      <c r="H9" s="130">
        <f>(IF(G9='base para costos'!$G$3,'base para costos'!$H$3)+IF(G9='base para costos'!$G$4,'base para costos'!$H$4)+IF(G9='base para costos'!$G$5,'base para costos'!$H$5)+IF(G9='base para costos'!$G$6,'base para costos'!$H$6)+IF(G9='base para costos'!$G$7,'base para costos'!$H$7)+IF(G9='base para costos'!$G$8,'base para costos'!$H$8)+IF(G9='base para costos'!$G$9,'base para costos'!$H$9)+IF(G9='base para costos'!$G$10,'base para costos'!$H$10)+IF(G9='base para costos'!$G$11,'base para costos'!$H$11))</f>
        <v>0</v>
      </c>
      <c r="I9" s="132">
        <f>(C9/(('base para costos'!$J$3-D9)/100))</f>
        <v>833333.33333333326</v>
      </c>
      <c r="J9" s="133">
        <f>(C9/(('base para costos'!$J$3-D9)/100-(0.08)))</f>
        <v>914634.14634146332</v>
      </c>
      <c r="K9" s="157">
        <f t="shared" si="1"/>
        <v>35.534999999999997</v>
      </c>
      <c r="L9" s="134"/>
      <c r="M9" s="134">
        <f t="shared" si="2"/>
        <v>0</v>
      </c>
      <c r="N9" s="135">
        <f t="shared" si="3"/>
        <v>1163422.0119444658</v>
      </c>
      <c r="O9" s="136" t="s">
        <v>1101</v>
      </c>
      <c r="P9" s="136" t="s">
        <v>1103</v>
      </c>
    </row>
    <row r="10" spans="1:16" s="136" customFormat="1" ht="12">
      <c r="A10" s="148" t="s">
        <v>1069</v>
      </c>
      <c r="B10" s="127" t="s">
        <v>1070</v>
      </c>
      <c r="C10" s="128">
        <v>300000</v>
      </c>
      <c r="D10" s="129">
        <v>3</v>
      </c>
      <c r="E10" s="130">
        <v>13.5</v>
      </c>
      <c r="F10" s="131">
        <f t="shared" si="0"/>
        <v>16.335000000000001</v>
      </c>
      <c r="G10" s="147" t="s">
        <v>905</v>
      </c>
      <c r="H10" s="130">
        <f>(IF(G10='base para costos'!$G$3,'base para costos'!$H$3)+IF(G10='base para costos'!$G$4,'base para costos'!$H$4)+IF(G10='base para costos'!$G$5,'base para costos'!$H$5)+IF(G10='base para costos'!$G$6,'base para costos'!$H$6)+IF(G10='base para costos'!$G$7,'base para costos'!$H$7)+IF(G10='base para costos'!$G$8,'base para costos'!$H$8)+IF(G10='base para costos'!$G$9,'base para costos'!$H$9)+IF(G10='base para costos'!$G$10,'base para costos'!$H$10)+IF(G10='base para costos'!$G$11,'base para costos'!$H$11))</f>
        <v>0</v>
      </c>
      <c r="I10" s="132">
        <f>(C10/(('base para costos'!$J$3-D10)/100))</f>
        <v>309278.35051546391</v>
      </c>
      <c r="J10" s="133">
        <f>(C10/(('base para costos'!$J$3-D10)/100-(0.08)))</f>
        <v>337078.65168539324</v>
      </c>
      <c r="K10" s="157">
        <f t="shared" si="1"/>
        <v>28.535</v>
      </c>
      <c r="L10" s="134"/>
      <c r="M10" s="134">
        <f t="shared" si="2"/>
        <v>0</v>
      </c>
      <c r="N10" s="135">
        <f t="shared" si="3"/>
        <v>419785.90918631497</v>
      </c>
      <c r="O10" s="136" t="s">
        <v>1101</v>
      </c>
      <c r="P10" s="136" t="s">
        <v>1103</v>
      </c>
    </row>
    <row r="11" spans="1:16" s="136" customFormat="1" ht="12">
      <c r="A11" s="25" t="s">
        <v>965</v>
      </c>
      <c r="B11" s="136" t="s">
        <v>966</v>
      </c>
      <c r="C11" s="128">
        <v>149213</v>
      </c>
      <c r="D11" s="137">
        <v>3</v>
      </c>
      <c r="E11" s="130">
        <v>12.15</v>
      </c>
      <c r="F11" s="131">
        <f t="shared" si="0"/>
        <v>14.701499999999999</v>
      </c>
      <c r="G11" s="147" t="s">
        <v>905</v>
      </c>
      <c r="H11" s="130">
        <f>(IF(G11='base para costos'!$G$3,'base para costos'!$H$3)+IF(G11='base para costos'!$G$4,'base para costos'!$H$4)+IF(G11='base para costos'!$G$5,'base para costos'!$H$5)+IF(G11='base para costos'!$G$6,'base para costos'!$H$6)+IF(G11='base para costos'!$G$7,'base para costos'!$H$7)+IF(G11='base para costos'!$G$8,'base para costos'!$H$8)+IF(G11='base para costos'!$G$9,'base para costos'!$H$9)+IF(G11='base para costos'!$G$10,'base para costos'!$H$10)+IF(G11='base para costos'!$G$11,'base para costos'!$H$11))</f>
        <v>0</v>
      </c>
      <c r="I11" s="132">
        <f>(C11/(('base para costos'!$J$3-D11)/100))</f>
        <v>153827.8350515464</v>
      </c>
      <c r="J11" s="133">
        <f>(C11/(('base para costos'!$J$3-D11)/100-(0.08)))</f>
        <v>167655.05617977527</v>
      </c>
      <c r="K11" s="157">
        <f t="shared" si="1"/>
        <v>26.901499999999999</v>
      </c>
      <c r="L11" s="134">
        <v>3600</v>
      </c>
      <c r="M11" s="134">
        <f t="shared" si="2"/>
        <v>4356</v>
      </c>
      <c r="N11" s="135">
        <f t="shared" si="3"/>
        <v>208481.9396567645</v>
      </c>
      <c r="O11" s="25" t="s">
        <v>985</v>
      </c>
      <c r="P11" s="136" t="s">
        <v>474</v>
      </c>
    </row>
    <row r="12" spans="1:16" s="136" customFormat="1" ht="12">
      <c r="A12" s="148" t="s">
        <v>1059</v>
      </c>
      <c r="B12" s="127" t="s">
        <v>1060</v>
      </c>
      <c r="C12" s="128">
        <v>470000</v>
      </c>
      <c r="D12" s="137">
        <v>3</v>
      </c>
      <c r="E12" s="130">
        <v>14.15</v>
      </c>
      <c r="F12" s="131">
        <f t="shared" si="0"/>
        <v>17.121500000000001</v>
      </c>
      <c r="G12" s="147" t="s">
        <v>905</v>
      </c>
      <c r="H12" s="130">
        <f>(IF(G12='base para costos'!$G$3,'base para costos'!$H$3)+IF(G12='base para costos'!$G$4,'base para costos'!$H$4)+IF(G12='base para costos'!$G$5,'base para costos'!$H$5)+IF(G12='base para costos'!$G$6,'base para costos'!$H$6)+IF(G12='base para costos'!$G$7,'base para costos'!$H$7)+IF(G12='base para costos'!$G$8,'base para costos'!$H$8)+IF(G12='base para costos'!$G$9,'base para costos'!$H$9)+IF(G12='base para costos'!$G$10,'base para costos'!$H$10)+IF(G12='base para costos'!$G$11,'base para costos'!$H$11))</f>
        <v>0</v>
      </c>
      <c r="I12" s="132">
        <f>(C12/(('base para costos'!$J$3-D12)/100))</f>
        <v>484536.08247422683</v>
      </c>
      <c r="J12" s="133">
        <f>(C12/(('base para costos'!$J$3-D12)/100-(0.08)))</f>
        <v>528089.88764044945</v>
      </c>
      <c r="K12" s="157">
        <f t="shared" si="1"/>
        <v>29.3215</v>
      </c>
      <c r="L12" s="134"/>
      <c r="M12" s="134">
        <f t="shared" si="2"/>
        <v>0</v>
      </c>
      <c r="N12" s="135">
        <f t="shared" si="3"/>
        <v>664982.98633955163</v>
      </c>
      <c r="O12" s="136" t="s">
        <v>1101</v>
      </c>
      <c r="P12" s="136" t="s">
        <v>1102</v>
      </c>
    </row>
    <row r="13" spans="1:16" s="136" customFormat="1" ht="12">
      <c r="A13" s="25" t="s">
        <v>1136</v>
      </c>
      <c r="B13" s="25" t="s">
        <v>1137</v>
      </c>
      <c r="C13" s="138">
        <v>219990</v>
      </c>
      <c r="D13" s="129">
        <v>5</v>
      </c>
      <c r="E13" s="130">
        <v>14</v>
      </c>
      <c r="F13" s="131">
        <f t="shared" si="0"/>
        <v>16.939999999999998</v>
      </c>
      <c r="G13" s="147" t="s">
        <v>905</v>
      </c>
      <c r="H13" s="130">
        <f>(IF(G13='base para costos'!$G$3,'base para costos'!$H$3)+IF(G13='base para costos'!$G$4,'base para costos'!$H$4)+IF(G13='base para costos'!$G$5,'base para costos'!$H$5)+IF(G13='base para costos'!$G$6,'base para costos'!$H$6)+IF(G13='base para costos'!$G$7,'base para costos'!$H$7)+IF(G13='base para costos'!$G$8,'base para costos'!$H$8)+IF(G13='base para costos'!$G$9,'base para costos'!$H$9)+IF(G13='base para costos'!$G$10,'base para costos'!$H$10)+IF(G13='base para costos'!$G$11,'base para costos'!$H$11))</f>
        <v>0</v>
      </c>
      <c r="I13" s="132">
        <f>(C13/(('base para costos'!$J$3-D13)/100))</f>
        <v>231568.4210526316</v>
      </c>
      <c r="J13" s="133">
        <f>(C13/(('base para costos'!$J$3-D13)/100-(0.08)))</f>
        <v>252862.06896551725</v>
      </c>
      <c r="K13" s="157">
        <f t="shared" si="1"/>
        <v>31.139999999999997</v>
      </c>
      <c r="L13" s="134"/>
      <c r="M13" s="134">
        <f t="shared" si="2"/>
        <v>0</v>
      </c>
      <c r="N13" s="135">
        <f t="shared" si="3"/>
        <v>319474.29567237874</v>
      </c>
      <c r="O13" s="136" t="s">
        <v>15</v>
      </c>
      <c r="P13" s="136" t="s">
        <v>1142</v>
      </c>
    </row>
    <row r="14" spans="1:16" s="136" customFormat="1" ht="12">
      <c r="A14" s="140" t="s">
        <v>212</v>
      </c>
      <c r="B14" s="25" t="s">
        <v>213</v>
      </c>
      <c r="C14" s="141">
        <v>289250</v>
      </c>
      <c r="D14" s="137">
        <v>3</v>
      </c>
      <c r="E14" s="130">
        <v>15.5</v>
      </c>
      <c r="F14" s="131">
        <f t="shared" si="0"/>
        <v>18.754999999999999</v>
      </c>
      <c r="G14" s="147" t="s">
        <v>905</v>
      </c>
      <c r="H14" s="130">
        <f>(IF(G14='base para costos'!$G$3,'base para costos'!$H$3)+IF(G14='base para costos'!$G$4,'base para costos'!$H$4)+IF(G14='base para costos'!$G$5,'base para costos'!$H$5)+IF(G14='base para costos'!$G$6,'base para costos'!$H$6)+IF(G14='base para costos'!$G$7,'base para costos'!$H$7)+IF(G14='base para costos'!$G$8,'base para costos'!$H$8)+IF(G14='base para costos'!$G$9,'base para costos'!$H$9)+IF(G14='base para costos'!$G$10,'base para costos'!$H$10)+IF(G14='base para costos'!$G$11,'base para costos'!$H$11))</f>
        <v>0</v>
      </c>
      <c r="I14" s="132">
        <f>(C14/(('base para costos'!$J$3-D14)/100))</f>
        <v>298195.87628865981</v>
      </c>
      <c r="J14" s="133">
        <f>(C14/(('base para costos'!$J$3-D14)/100-(0.08)))</f>
        <v>325000</v>
      </c>
      <c r="K14" s="157">
        <f t="shared" si="1"/>
        <v>30.954999999999998</v>
      </c>
      <c r="L14" s="134"/>
      <c r="M14" s="134">
        <f t="shared" si="2"/>
        <v>0</v>
      </c>
      <c r="N14" s="135">
        <f t="shared" si="3"/>
        <v>418929.68353972048</v>
      </c>
      <c r="O14" s="142" t="s">
        <v>215</v>
      </c>
      <c r="P14" s="147" t="s">
        <v>214</v>
      </c>
    </row>
    <row r="15" spans="1:16" s="136" customFormat="1" ht="12">
      <c r="A15" s="140" t="s">
        <v>253</v>
      </c>
      <c r="B15" s="25" t="s">
        <v>254</v>
      </c>
      <c r="C15" s="141">
        <v>26918.52</v>
      </c>
      <c r="D15" s="137">
        <v>3</v>
      </c>
      <c r="E15" s="130">
        <v>14</v>
      </c>
      <c r="F15" s="131">
        <f t="shared" si="0"/>
        <v>16.939999999999998</v>
      </c>
      <c r="G15" s="147" t="s">
        <v>905</v>
      </c>
      <c r="H15" s="130">
        <f>(IF(G15='base para costos'!$G$3,'base para costos'!$H$3)+IF(G15='base para costos'!$G$4,'base para costos'!$H$4)+IF(G15='base para costos'!$G$5,'base para costos'!$H$5)+IF(G15='base para costos'!$G$6,'base para costos'!$H$6)+IF(G15='base para costos'!$G$7,'base para costos'!$H$7)+IF(G15='base para costos'!$G$8,'base para costos'!$H$8)+IF(G15='base para costos'!$G$9,'base para costos'!$H$9)+IF(G15='base para costos'!$G$10,'base para costos'!$H$10)+IF(G15='base para costos'!$G$11,'base para costos'!$H$11))</f>
        <v>0</v>
      </c>
      <c r="I15" s="132">
        <f>(C15/(('base para costos'!$J$3-D15)/100))</f>
        <v>27751.051546391755</v>
      </c>
      <c r="J15" s="133">
        <f>(C15/(('base para costos'!$J$3-D15)/100-(0.08)))</f>
        <v>30245.528089887641</v>
      </c>
      <c r="K15" s="157">
        <f t="shared" si="1"/>
        <v>29.139999999999997</v>
      </c>
      <c r="L15" s="134"/>
      <c r="M15" s="134">
        <f t="shared" si="2"/>
        <v>0</v>
      </c>
      <c r="N15" s="135">
        <f t="shared" si="3"/>
        <v>37988.314987298902</v>
      </c>
      <c r="O15" s="142" t="s">
        <v>73</v>
      </c>
      <c r="P15" s="147" t="s">
        <v>255</v>
      </c>
    </row>
    <row r="16" spans="1:16" s="136" customFormat="1" ht="12">
      <c r="A16" s="140" t="s">
        <v>284</v>
      </c>
      <c r="B16" s="25" t="s">
        <v>285</v>
      </c>
      <c r="C16" s="141">
        <v>21000</v>
      </c>
      <c r="D16" s="137">
        <v>3</v>
      </c>
      <c r="E16" s="130">
        <v>14</v>
      </c>
      <c r="F16" s="131">
        <f t="shared" si="0"/>
        <v>16.939999999999998</v>
      </c>
      <c r="G16" s="147" t="s">
        <v>905</v>
      </c>
      <c r="H16" s="130">
        <f>(IF(G16='base para costos'!$G$3,'base para costos'!$H$3)+IF(G16='base para costos'!$G$4,'base para costos'!$H$4)+IF(G16='base para costos'!$G$5,'base para costos'!$H$5)+IF(G16='base para costos'!$G$6,'base para costos'!$H$6)+IF(G16='base para costos'!$G$7,'base para costos'!$H$7)+IF(G16='base para costos'!$G$8,'base para costos'!$H$8)+IF(G16='base para costos'!$G$9,'base para costos'!$H$9)+IF(G16='base para costos'!$G$10,'base para costos'!$H$10)+IF(G16='base para costos'!$G$11,'base para costos'!$H$11))</f>
        <v>0</v>
      </c>
      <c r="I16" s="132">
        <f>(C16/(('base para costos'!$J$3-D16)/100))</f>
        <v>21649.484536082477</v>
      </c>
      <c r="J16" s="133">
        <f>(C16/(('base para costos'!$J$3-D16)/100-(0.08)))</f>
        <v>23595.505617977527</v>
      </c>
      <c r="K16" s="157">
        <f t="shared" si="1"/>
        <v>29.139999999999997</v>
      </c>
      <c r="L16" s="134"/>
      <c r="M16" s="134">
        <f t="shared" si="2"/>
        <v>0</v>
      </c>
      <c r="N16" s="135">
        <f t="shared" si="3"/>
        <v>29635.901778154108</v>
      </c>
      <c r="O16" s="142" t="s">
        <v>73</v>
      </c>
      <c r="P16" s="147" t="s">
        <v>255</v>
      </c>
    </row>
    <row r="17" spans="1:16" s="136" customFormat="1" ht="12">
      <c r="A17" s="140" t="s">
        <v>329</v>
      </c>
      <c r="B17" s="25" t="s">
        <v>330</v>
      </c>
      <c r="C17" s="141">
        <v>79999</v>
      </c>
      <c r="D17" s="137">
        <v>3</v>
      </c>
      <c r="E17" s="130">
        <v>14</v>
      </c>
      <c r="F17" s="131">
        <f t="shared" si="0"/>
        <v>16.939999999999998</v>
      </c>
      <c r="G17" s="147" t="s">
        <v>905</v>
      </c>
      <c r="H17" s="130">
        <f>(IF(G17='base para costos'!$G$3,'base para costos'!$H$3)+IF(G17='base para costos'!$G$4,'base para costos'!$H$4)+IF(G17='base para costos'!$G$5,'base para costos'!$H$5)+IF(G17='base para costos'!$G$6,'base para costos'!$H$6)+IF(G17='base para costos'!$G$7,'base para costos'!$H$7)+IF(G17='base para costos'!$G$8,'base para costos'!$H$8)+IF(G17='base para costos'!$G$9,'base para costos'!$H$9)+IF(G17='base para costos'!$G$10,'base para costos'!$H$10)+IF(G17='base para costos'!$G$11,'base para costos'!$H$11))</f>
        <v>0</v>
      </c>
      <c r="I17" s="132">
        <f>(C17/(('base para costos'!$J$3-D17)/100))</f>
        <v>82473.195876288664</v>
      </c>
      <c r="J17" s="133">
        <f>(C17/(('base para costos'!$J$3-D17)/100-(0.08)))</f>
        <v>89886.516853932582</v>
      </c>
      <c r="K17" s="157">
        <f t="shared" si="1"/>
        <v>29.139999999999997</v>
      </c>
      <c r="L17" s="134"/>
      <c r="M17" s="134">
        <f t="shared" si="2"/>
        <v>0</v>
      </c>
      <c r="N17" s="135">
        <f t="shared" si="3"/>
        <v>112897.26220716907</v>
      </c>
      <c r="O17" s="142" t="s">
        <v>29</v>
      </c>
      <c r="P17" s="147" t="s">
        <v>255</v>
      </c>
    </row>
    <row r="18" spans="1:16" s="136" customFormat="1" ht="12">
      <c r="A18" s="140" t="s">
        <v>337</v>
      </c>
      <c r="B18" s="25" t="s">
        <v>338</v>
      </c>
      <c r="C18" s="141">
        <v>68575</v>
      </c>
      <c r="D18" s="137">
        <v>3</v>
      </c>
      <c r="E18" s="130">
        <v>15.5</v>
      </c>
      <c r="F18" s="131">
        <f t="shared" si="0"/>
        <v>18.754999999999999</v>
      </c>
      <c r="G18" s="147" t="s">
        <v>905</v>
      </c>
      <c r="H18" s="130">
        <f>(IF(G18='base para costos'!$G$3,'base para costos'!$H$3)+IF(G18='base para costos'!$G$4,'base para costos'!$H$4)+IF(G18='base para costos'!$G$5,'base para costos'!$H$5)+IF(G18='base para costos'!$G$6,'base para costos'!$H$6)+IF(G18='base para costos'!$G$7,'base para costos'!$H$7)+IF(G18='base para costos'!$G$8,'base para costos'!$H$8)+IF(G18='base para costos'!$G$9,'base para costos'!$H$9)+IF(G18='base para costos'!$G$10,'base para costos'!$H$10)+IF(G18='base para costos'!$G$11,'base para costos'!$H$11))</f>
        <v>0</v>
      </c>
      <c r="I18" s="132">
        <f>(C18/(('base para costos'!$J$3-D18)/100))</f>
        <v>70695.876288659798</v>
      </c>
      <c r="J18" s="133">
        <f>(C18/(('base para costos'!$J$3-D18)/100-(0.08)))</f>
        <v>77050.561797752802</v>
      </c>
      <c r="K18" s="157">
        <f t="shared" si="1"/>
        <v>30.954999999999998</v>
      </c>
      <c r="L18" s="134"/>
      <c r="M18" s="134">
        <f t="shared" si="2"/>
        <v>0</v>
      </c>
      <c r="N18" s="135">
        <f t="shared" si="3"/>
        <v>99319.284524585411</v>
      </c>
      <c r="O18" s="142" t="s">
        <v>215</v>
      </c>
      <c r="P18" s="147" t="s">
        <v>214</v>
      </c>
    </row>
    <row r="19" spans="1:16" s="136" customFormat="1" ht="12">
      <c r="A19" s="140" t="s">
        <v>233</v>
      </c>
      <c r="B19" s="25" t="s">
        <v>234</v>
      </c>
      <c r="C19" s="141">
        <v>23985</v>
      </c>
      <c r="D19" s="137">
        <v>3</v>
      </c>
      <c r="E19" s="130">
        <v>16</v>
      </c>
      <c r="F19" s="131">
        <f t="shared" si="0"/>
        <v>19.36</v>
      </c>
      <c r="G19" s="147" t="s">
        <v>905</v>
      </c>
      <c r="H19" s="130">
        <f>(IF(G19='base para costos'!$G$3,'base para costos'!$H$3)+IF(G19='base para costos'!$G$4,'base para costos'!$H$4)+IF(G19='base para costos'!$G$5,'base para costos'!$H$5)+IF(G19='base para costos'!$G$6,'base para costos'!$H$6)+IF(G19='base para costos'!$G$7,'base para costos'!$H$7)+IF(G19='base para costos'!$G$8,'base para costos'!$H$8)+IF(G19='base para costos'!$G$9,'base para costos'!$H$9)+IF(G19='base para costos'!$G$10,'base para costos'!$H$10)+IF(G19='base para costos'!$G$11,'base para costos'!$H$11))</f>
        <v>0</v>
      </c>
      <c r="I19" s="132">
        <f>(C19/(('base para costos'!$J$3-D19)/100))</f>
        <v>24726.804123711339</v>
      </c>
      <c r="J19" s="133">
        <f>(C19/(('base para costos'!$J$3-D19)/100-(0.08)))</f>
        <v>26949.438202247191</v>
      </c>
      <c r="K19" s="157">
        <f t="shared" si="1"/>
        <v>31.56</v>
      </c>
      <c r="L19" s="134"/>
      <c r="M19" s="134">
        <f t="shared" si="2"/>
        <v>0</v>
      </c>
      <c r="N19" s="135">
        <f t="shared" si="3"/>
        <v>35045.29514903565</v>
      </c>
      <c r="O19" s="142" t="s">
        <v>236</v>
      </c>
      <c r="P19" s="147" t="s">
        <v>235</v>
      </c>
    </row>
    <row r="20" spans="1:16" s="136" customFormat="1" ht="12">
      <c r="A20" s="140" t="s">
        <v>351</v>
      </c>
      <c r="B20" s="25" t="s">
        <v>352</v>
      </c>
      <c r="C20" s="141">
        <v>60060</v>
      </c>
      <c r="D20" s="137">
        <v>3</v>
      </c>
      <c r="E20" s="130">
        <v>14.5</v>
      </c>
      <c r="F20" s="131">
        <f t="shared" si="0"/>
        <v>17.544999999999998</v>
      </c>
      <c r="G20" s="147" t="s">
        <v>905</v>
      </c>
      <c r="H20" s="130">
        <f>(IF(G20='base para costos'!$G$3,'base para costos'!$H$3)+IF(G20='base para costos'!$G$4,'base para costos'!$H$4)+IF(G20='base para costos'!$G$5,'base para costos'!$H$5)+IF(G20='base para costos'!$G$6,'base para costos'!$H$6)+IF(G20='base para costos'!$G$7,'base para costos'!$H$7)+IF(G20='base para costos'!$G$8,'base para costos'!$H$8)+IF(G20='base para costos'!$G$9,'base para costos'!$H$9)+IF(G20='base para costos'!$G$10,'base para costos'!$H$10)+IF(G20='base para costos'!$G$11,'base para costos'!$H$11))</f>
        <v>0</v>
      </c>
      <c r="I20" s="132">
        <f>(C20/(('base para costos'!$J$3-D20)/100))</f>
        <v>61917.525773195877</v>
      </c>
      <c r="J20" s="133">
        <f>(C20/(('base para costos'!$J$3-D20)/100-(0.08)))</f>
        <v>67483.146067415728</v>
      </c>
      <c r="K20" s="157">
        <f t="shared" si="1"/>
        <v>29.744999999999997</v>
      </c>
      <c r="L20" s="134"/>
      <c r="M20" s="134">
        <f t="shared" si="2"/>
        <v>0</v>
      </c>
      <c r="N20" s="135">
        <f t="shared" si="3"/>
        <v>85488.577325457256</v>
      </c>
      <c r="O20" s="142" t="s">
        <v>354</v>
      </c>
      <c r="P20" s="147" t="s">
        <v>353</v>
      </c>
    </row>
    <row r="21" spans="1:16" s="136" customFormat="1" ht="12">
      <c r="A21" s="140" t="s">
        <v>365</v>
      </c>
      <c r="B21" s="25" t="s">
        <v>366</v>
      </c>
      <c r="C21" s="141">
        <v>11050</v>
      </c>
      <c r="D21" s="137">
        <v>3</v>
      </c>
      <c r="E21" s="130">
        <v>15.5</v>
      </c>
      <c r="F21" s="131">
        <f t="shared" si="0"/>
        <v>18.754999999999999</v>
      </c>
      <c r="G21" s="147" t="s">
        <v>905</v>
      </c>
      <c r="H21" s="130">
        <f>(IF(G21='base para costos'!$G$3,'base para costos'!$H$3)+IF(G21='base para costos'!$G$4,'base para costos'!$H$4)+IF(G21='base para costos'!$G$5,'base para costos'!$H$5)+IF(G21='base para costos'!$G$6,'base para costos'!$H$6)+IF(G21='base para costos'!$G$7,'base para costos'!$H$7)+IF(G21='base para costos'!$G$8,'base para costos'!$H$8)+IF(G21='base para costos'!$G$9,'base para costos'!$H$9)+IF(G21='base para costos'!$G$10,'base para costos'!$H$10)+IF(G21='base para costos'!$G$11,'base para costos'!$H$11))</f>
        <v>0</v>
      </c>
      <c r="I21" s="132">
        <f>(C21/(('base para costos'!$J$3-D21)/100))</f>
        <v>11391.752577319588</v>
      </c>
      <c r="J21" s="133">
        <f>(C21/(('base para costos'!$J$3-D21)/100-(0.08)))</f>
        <v>12415.730337078652</v>
      </c>
      <c r="K21" s="157">
        <f t="shared" si="1"/>
        <v>30.954999999999998</v>
      </c>
      <c r="L21" s="134"/>
      <c r="M21" s="134">
        <f t="shared" si="2"/>
        <v>0</v>
      </c>
      <c r="N21" s="135">
        <f t="shared" si="3"/>
        <v>16004.055326236512</v>
      </c>
      <c r="O21" s="142" t="s">
        <v>215</v>
      </c>
      <c r="P21" s="147" t="s">
        <v>214</v>
      </c>
    </row>
    <row r="22" spans="1:16" s="136" customFormat="1" ht="12">
      <c r="A22" s="140" t="s">
        <v>418</v>
      </c>
      <c r="B22" s="25" t="s">
        <v>419</v>
      </c>
      <c r="C22" s="141">
        <v>19499.349999999999</v>
      </c>
      <c r="D22" s="137">
        <v>3</v>
      </c>
      <c r="E22" s="130">
        <v>15.5</v>
      </c>
      <c r="F22" s="131">
        <f t="shared" si="0"/>
        <v>18.754999999999999</v>
      </c>
      <c r="G22" s="147" t="s">
        <v>905</v>
      </c>
      <c r="H22" s="130">
        <f>(IF(G22='base para costos'!$G$3,'base para costos'!$H$3)+IF(G22='base para costos'!$G$4,'base para costos'!$H$4)+IF(G22='base para costos'!$G$5,'base para costos'!$H$5)+IF(G22='base para costos'!$G$6,'base para costos'!$H$6)+IF(G22='base para costos'!$G$7,'base para costos'!$H$7)+IF(G22='base para costos'!$G$8,'base para costos'!$H$8)+IF(G22='base para costos'!$G$9,'base para costos'!$H$9)+IF(G22='base para costos'!$G$10,'base para costos'!$H$10)+IF(G22='base para costos'!$G$11,'base para costos'!$H$11))</f>
        <v>0</v>
      </c>
      <c r="I22" s="132">
        <f>(C22/(('base para costos'!$J$3-D22)/100))</f>
        <v>20102.422680412372</v>
      </c>
      <c r="J22" s="133">
        <f>(C22/(('base para costos'!$J$3-D22)/100-(0.08)))</f>
        <v>21909.382022471909</v>
      </c>
      <c r="K22" s="157">
        <f t="shared" si="1"/>
        <v>30.954999999999998</v>
      </c>
      <c r="L22" s="134"/>
      <c r="M22" s="134">
        <f t="shared" si="2"/>
        <v>0</v>
      </c>
      <c r="N22" s="135">
        <f t="shared" si="3"/>
        <v>28241.509160692298</v>
      </c>
      <c r="O22" s="142" t="s">
        <v>420</v>
      </c>
      <c r="P22" s="147" t="s">
        <v>208</v>
      </c>
    </row>
    <row r="23" spans="1:16" s="136" customFormat="1" ht="12">
      <c r="A23" s="140" t="s">
        <v>379</v>
      </c>
      <c r="B23" s="25" t="s">
        <v>380</v>
      </c>
      <c r="C23" s="141">
        <v>25000</v>
      </c>
      <c r="D23" s="137">
        <v>3</v>
      </c>
      <c r="E23" s="130">
        <v>14</v>
      </c>
      <c r="F23" s="131">
        <f t="shared" si="0"/>
        <v>16.939999999999998</v>
      </c>
      <c r="G23" s="147" t="s">
        <v>905</v>
      </c>
      <c r="H23" s="130">
        <f>(IF(G23='base para costos'!$G$3,'base para costos'!$H$3)+IF(G23='base para costos'!$G$4,'base para costos'!$H$4)+IF(G23='base para costos'!$G$5,'base para costos'!$H$5)+IF(G23='base para costos'!$G$6,'base para costos'!$H$6)+IF(G23='base para costos'!$G$7,'base para costos'!$H$7)+IF(G23='base para costos'!$G$8,'base para costos'!$H$8)+IF(G23='base para costos'!$G$9,'base para costos'!$H$9)+IF(G23='base para costos'!$G$10,'base para costos'!$H$10)+IF(G23='base para costos'!$G$11,'base para costos'!$H$11))</f>
        <v>0</v>
      </c>
      <c r="I23" s="132">
        <f>(C23/(('base para costos'!$J$3-D23)/100))</f>
        <v>25773.195876288661</v>
      </c>
      <c r="J23" s="133">
        <f>(C23/(('base para costos'!$J$3-D23)/100-(0.08)))</f>
        <v>28089.887640449437</v>
      </c>
      <c r="K23" s="157">
        <f t="shared" si="1"/>
        <v>29.139999999999997</v>
      </c>
      <c r="L23" s="134"/>
      <c r="M23" s="134">
        <f t="shared" si="2"/>
        <v>0</v>
      </c>
      <c r="N23" s="135">
        <f t="shared" si="3"/>
        <v>35280.835450183462</v>
      </c>
      <c r="O23" s="142" t="s">
        <v>73</v>
      </c>
      <c r="P23" s="147" t="s">
        <v>255</v>
      </c>
    </row>
    <row r="24" spans="1:16" s="136" customFormat="1" ht="12">
      <c r="A24" s="140" t="s">
        <v>381</v>
      </c>
      <c r="B24" s="25" t="s">
        <v>382</v>
      </c>
      <c r="C24" s="141">
        <v>48035</v>
      </c>
      <c r="D24" s="137">
        <v>3</v>
      </c>
      <c r="E24" s="130">
        <v>15.5</v>
      </c>
      <c r="F24" s="131">
        <f t="shared" si="0"/>
        <v>18.754999999999999</v>
      </c>
      <c r="G24" s="147" t="s">
        <v>905</v>
      </c>
      <c r="H24" s="130">
        <f>(IF(G24='base para costos'!$G$3,'base para costos'!$H$3)+IF(G24='base para costos'!$G$4,'base para costos'!$H$4)+IF(G24='base para costos'!$G$5,'base para costos'!$H$5)+IF(G24='base para costos'!$G$6,'base para costos'!$H$6)+IF(G24='base para costos'!$G$7,'base para costos'!$H$7)+IF(G24='base para costos'!$G$8,'base para costos'!$H$8)+IF(G24='base para costos'!$G$9,'base para costos'!$H$9)+IF(G24='base para costos'!$G$10,'base para costos'!$H$10)+IF(G24='base para costos'!$G$11,'base para costos'!$H$11))</f>
        <v>0</v>
      </c>
      <c r="I24" s="132">
        <f>(C24/(('base para costos'!$J$3-D24)/100))</f>
        <v>49520.618556701033</v>
      </c>
      <c r="J24" s="133">
        <f>(C24/(('base para costos'!$J$3-D24)/100-(0.08)))</f>
        <v>53971.910112359546</v>
      </c>
      <c r="K24" s="157">
        <f t="shared" si="1"/>
        <v>30.954999999999998</v>
      </c>
      <c r="L24" s="134"/>
      <c r="M24" s="134">
        <f t="shared" si="2"/>
        <v>0</v>
      </c>
      <c r="N24" s="135">
        <f t="shared" si="3"/>
        <v>69570.569918169305</v>
      </c>
      <c r="O24" s="142" t="s">
        <v>384</v>
      </c>
      <c r="P24" s="147" t="s">
        <v>383</v>
      </c>
    </row>
    <row r="25" spans="1:16" s="136" customFormat="1" ht="12">
      <c r="A25" s="140" t="s">
        <v>385</v>
      </c>
      <c r="B25" s="25" t="s">
        <v>386</v>
      </c>
      <c r="C25" s="141">
        <v>24000</v>
      </c>
      <c r="D25" s="137">
        <v>3</v>
      </c>
      <c r="E25" s="130">
        <v>14</v>
      </c>
      <c r="F25" s="131">
        <f t="shared" si="0"/>
        <v>16.939999999999998</v>
      </c>
      <c r="G25" s="147" t="s">
        <v>905</v>
      </c>
      <c r="H25" s="130">
        <f>(IF(G25='base para costos'!$G$3,'base para costos'!$H$3)+IF(G25='base para costos'!$G$4,'base para costos'!$H$4)+IF(G25='base para costos'!$G$5,'base para costos'!$H$5)+IF(G25='base para costos'!$G$6,'base para costos'!$H$6)+IF(G25='base para costos'!$G$7,'base para costos'!$H$7)+IF(G25='base para costos'!$G$8,'base para costos'!$H$8)+IF(G25='base para costos'!$G$9,'base para costos'!$H$9)+IF(G25='base para costos'!$G$10,'base para costos'!$H$10)+IF(G25='base para costos'!$G$11,'base para costos'!$H$11))</f>
        <v>0</v>
      </c>
      <c r="I25" s="132">
        <f>(C25/(('base para costos'!$J$3-D25)/100))</f>
        <v>24742.268041237116</v>
      </c>
      <c r="J25" s="133">
        <f>(C25/(('base para costos'!$J$3-D25)/100-(0.08)))</f>
        <v>26966.292134831459</v>
      </c>
      <c r="K25" s="157">
        <f t="shared" si="1"/>
        <v>29.139999999999997</v>
      </c>
      <c r="L25" s="134"/>
      <c r="M25" s="134">
        <f t="shared" si="2"/>
        <v>0</v>
      </c>
      <c r="N25" s="135">
        <f t="shared" si="3"/>
        <v>33869.602032176124</v>
      </c>
      <c r="O25" s="142" t="s">
        <v>73</v>
      </c>
      <c r="P25" s="147" t="s">
        <v>255</v>
      </c>
    </row>
    <row r="26" spans="1:16" s="136" customFormat="1" ht="12">
      <c r="A26" s="140" t="s">
        <v>401</v>
      </c>
      <c r="B26" s="25" t="s">
        <v>402</v>
      </c>
      <c r="C26" s="141">
        <v>21000</v>
      </c>
      <c r="D26" s="137">
        <v>3</v>
      </c>
      <c r="E26" s="130">
        <v>14</v>
      </c>
      <c r="F26" s="131">
        <f t="shared" si="0"/>
        <v>16.939999999999998</v>
      </c>
      <c r="G26" s="147" t="s">
        <v>905</v>
      </c>
      <c r="H26" s="130">
        <f>(IF(G26='base para costos'!$G$3,'base para costos'!$H$3)+IF(G26='base para costos'!$G$4,'base para costos'!$H$4)+IF(G26='base para costos'!$G$5,'base para costos'!$H$5)+IF(G26='base para costos'!$G$6,'base para costos'!$H$6)+IF(G26='base para costos'!$G$7,'base para costos'!$H$7)+IF(G26='base para costos'!$G$8,'base para costos'!$H$8)+IF(G26='base para costos'!$G$9,'base para costos'!$H$9)+IF(G26='base para costos'!$G$10,'base para costos'!$H$10)+IF(G26='base para costos'!$G$11,'base para costos'!$H$11))</f>
        <v>0</v>
      </c>
      <c r="I26" s="132">
        <f>(C26/(('base para costos'!$J$3-D26)/100))</f>
        <v>21649.484536082477</v>
      </c>
      <c r="J26" s="133">
        <f>(C26/(('base para costos'!$J$3-D26)/100-(0.08)))</f>
        <v>23595.505617977527</v>
      </c>
      <c r="K26" s="157">
        <f t="shared" si="1"/>
        <v>29.139999999999997</v>
      </c>
      <c r="L26" s="134"/>
      <c r="M26" s="134">
        <f t="shared" si="2"/>
        <v>0</v>
      </c>
      <c r="N26" s="135">
        <f t="shared" si="3"/>
        <v>29635.901778154108</v>
      </c>
      <c r="O26" s="142" t="s">
        <v>73</v>
      </c>
      <c r="P26" s="147" t="s">
        <v>255</v>
      </c>
    </row>
    <row r="27" spans="1:16" s="136" customFormat="1" ht="12">
      <c r="A27" s="140" t="s">
        <v>411</v>
      </c>
      <c r="B27" s="25" t="s">
        <v>412</v>
      </c>
      <c r="C27" s="141">
        <v>39503.75</v>
      </c>
      <c r="D27" s="137">
        <v>3</v>
      </c>
      <c r="E27" s="130">
        <v>15.5</v>
      </c>
      <c r="F27" s="131">
        <f t="shared" si="0"/>
        <v>18.754999999999999</v>
      </c>
      <c r="G27" s="147" t="s">
        <v>905</v>
      </c>
      <c r="H27" s="130">
        <f>(IF(G27='base para costos'!$G$3,'base para costos'!$H$3)+IF(G27='base para costos'!$G$4,'base para costos'!$H$4)+IF(G27='base para costos'!$G$5,'base para costos'!$H$5)+IF(G27='base para costos'!$G$6,'base para costos'!$H$6)+IF(G27='base para costos'!$G$7,'base para costos'!$H$7)+IF(G27='base para costos'!$G$8,'base para costos'!$H$8)+IF(G27='base para costos'!$G$9,'base para costos'!$H$9)+IF(G27='base para costos'!$G$10,'base para costos'!$H$10)+IF(G27='base para costos'!$G$11,'base para costos'!$H$11))</f>
        <v>0</v>
      </c>
      <c r="I27" s="132">
        <f>(C27/(('base para costos'!$J$3-D27)/100))</f>
        <v>40725.515463917523</v>
      </c>
      <c r="J27" s="133">
        <f>(C27/(('base para costos'!$J$3-D27)/100-(0.08)))</f>
        <v>44386.235955056181</v>
      </c>
      <c r="K27" s="157">
        <f t="shared" si="1"/>
        <v>30.954999999999998</v>
      </c>
      <c r="L27" s="134"/>
      <c r="M27" s="134">
        <f t="shared" si="2"/>
        <v>0</v>
      </c>
      <c r="N27" s="135">
        <f t="shared" si="3"/>
        <v>57214.497791295529</v>
      </c>
      <c r="O27" s="142" t="s">
        <v>232</v>
      </c>
      <c r="P27" s="147" t="s">
        <v>413</v>
      </c>
    </row>
    <row r="28" spans="1:16" s="136" customFormat="1" ht="12">
      <c r="A28" s="140" t="s">
        <v>407</v>
      </c>
      <c r="B28" s="25" t="s">
        <v>408</v>
      </c>
      <c r="C28" s="141">
        <v>40499.99</v>
      </c>
      <c r="D28" s="137">
        <v>3</v>
      </c>
      <c r="E28" s="130">
        <v>14</v>
      </c>
      <c r="F28" s="131">
        <f t="shared" si="0"/>
        <v>16.939999999999998</v>
      </c>
      <c r="G28" s="147" t="s">
        <v>905</v>
      </c>
      <c r="H28" s="130">
        <f>(IF(G28='base para costos'!$G$3,'base para costos'!$H$3)+IF(G28='base para costos'!$G$4,'base para costos'!$H$4)+IF(G28='base para costos'!$G$5,'base para costos'!$H$5)+IF(G28='base para costos'!$G$6,'base para costos'!$H$6)+IF(G28='base para costos'!$G$7,'base para costos'!$H$7)+IF(G28='base para costos'!$G$8,'base para costos'!$H$8)+IF(G28='base para costos'!$G$9,'base para costos'!$H$9)+IF(G28='base para costos'!$G$10,'base para costos'!$H$10)+IF(G28='base para costos'!$G$11,'base para costos'!$H$11))</f>
        <v>0</v>
      </c>
      <c r="I28" s="132">
        <f>(C28/(('base para costos'!$J$3-D28)/100))</f>
        <v>41752.567010309278</v>
      </c>
      <c r="J28" s="133">
        <f>(C28/(('base para costos'!$J$3-D28)/100-(0.08)))</f>
        <v>45505.606741573029</v>
      </c>
      <c r="K28" s="157">
        <f t="shared" si="1"/>
        <v>29.139999999999997</v>
      </c>
      <c r="L28" s="134"/>
      <c r="M28" s="134">
        <f t="shared" si="2"/>
        <v>0</v>
      </c>
      <c r="N28" s="135">
        <f t="shared" si="3"/>
        <v>57154.93931696302</v>
      </c>
      <c r="O28" s="142" t="s">
        <v>73</v>
      </c>
      <c r="P28" s="147" t="s">
        <v>255</v>
      </c>
    </row>
    <row r="29" spans="1:16" s="136" customFormat="1" ht="12">
      <c r="A29" s="140" t="s">
        <v>881</v>
      </c>
      <c r="B29" s="25" t="s">
        <v>882</v>
      </c>
      <c r="C29" s="141">
        <v>296.38</v>
      </c>
      <c r="D29" s="137">
        <v>3</v>
      </c>
      <c r="E29" s="130">
        <v>15.5</v>
      </c>
      <c r="F29" s="131">
        <f t="shared" si="0"/>
        <v>18.754999999999999</v>
      </c>
      <c r="G29" s="147" t="s">
        <v>905</v>
      </c>
      <c r="H29" s="130">
        <f>(IF(G29='base para costos'!$G$3,'base para costos'!$H$3)+IF(G29='base para costos'!$G$4,'base para costos'!$H$4)+IF(G29='base para costos'!$G$5,'base para costos'!$H$5)+IF(G29='base para costos'!$G$6,'base para costos'!$H$6)+IF(G29='base para costos'!$G$7,'base para costos'!$H$7)+IF(G29='base para costos'!$G$8,'base para costos'!$H$8)+IF(G29='base para costos'!$G$9,'base para costos'!$H$9)+IF(G29='base para costos'!$G$10,'base para costos'!$H$10)+IF(G29='base para costos'!$G$11,'base para costos'!$H$11))</f>
        <v>0</v>
      </c>
      <c r="I29" s="132">
        <f>(C29/(('base para costos'!$J$3-D29)/100))</f>
        <v>305.54639175257734</v>
      </c>
      <c r="J29" s="133">
        <f>(C29/(('base para costos'!$J$3-D29)/100-(0.08)))</f>
        <v>333.01123595505618</v>
      </c>
      <c r="K29" s="157">
        <f t="shared" si="1"/>
        <v>30.954999999999998</v>
      </c>
      <c r="L29" s="134"/>
      <c r="M29" s="134">
        <f t="shared" si="2"/>
        <v>0</v>
      </c>
      <c r="N29" s="135">
        <f t="shared" si="3"/>
        <v>429.25628213483958</v>
      </c>
      <c r="O29" s="142" t="s">
        <v>301</v>
      </c>
      <c r="P29" s="147" t="s">
        <v>883</v>
      </c>
    </row>
    <row r="30" spans="1:16" s="136" customFormat="1" ht="12">
      <c r="A30" s="140" t="s">
        <v>865</v>
      </c>
      <c r="B30" s="25" t="s">
        <v>866</v>
      </c>
      <c r="C30" s="141">
        <v>917.68</v>
      </c>
      <c r="D30" s="137">
        <v>3</v>
      </c>
      <c r="E30" s="130">
        <v>13.5</v>
      </c>
      <c r="F30" s="131">
        <f t="shared" si="0"/>
        <v>16.335000000000001</v>
      </c>
      <c r="G30" s="147" t="s">
        <v>905</v>
      </c>
      <c r="H30" s="130">
        <f>(IF(G30='base para costos'!$G$3,'base para costos'!$H$3)+IF(G30='base para costos'!$G$4,'base para costos'!$H$4)+IF(G30='base para costos'!$G$5,'base para costos'!$H$5)+IF(G30='base para costos'!$G$6,'base para costos'!$H$6)+IF(G30='base para costos'!$G$7,'base para costos'!$H$7)+IF(G30='base para costos'!$G$8,'base para costos'!$H$8)+IF(G30='base para costos'!$G$9,'base para costos'!$H$9)+IF(G30='base para costos'!$G$10,'base para costos'!$H$10)+IF(G30='base para costos'!$G$11,'base para costos'!$H$11))</f>
        <v>0</v>
      </c>
      <c r="I30" s="132">
        <f>(C30/(('base para costos'!$J$3-D30)/100))</f>
        <v>946.06185567010311</v>
      </c>
      <c r="J30" s="133">
        <f>(C30/(('base para costos'!$J$3-D30)/100-(0.08)))</f>
        <v>1031.1011235955054</v>
      </c>
      <c r="K30" s="157">
        <f t="shared" si="1"/>
        <v>28.535</v>
      </c>
      <c r="L30" s="134"/>
      <c r="M30" s="134">
        <f t="shared" si="2"/>
        <v>0</v>
      </c>
      <c r="N30" s="135">
        <f t="shared" si="3"/>
        <v>1284.0971104736584</v>
      </c>
      <c r="O30" s="142" t="s">
        <v>155</v>
      </c>
      <c r="P30" s="147" t="s">
        <v>794</v>
      </c>
    </row>
    <row r="32" spans="1:16" s="136" customFormat="1" ht="12">
      <c r="A32" s="140" t="s">
        <v>513</v>
      </c>
      <c r="B32" s="25" t="s">
        <v>514</v>
      </c>
      <c r="C32" s="141">
        <v>4745</v>
      </c>
      <c r="D32" s="137">
        <v>3</v>
      </c>
      <c r="E32" s="130">
        <v>16.5</v>
      </c>
      <c r="F32" s="131">
        <f t="shared" ref="F32:F45" si="4">E32*1.21</f>
        <v>19.965</v>
      </c>
      <c r="G32" s="147" t="s">
        <v>905</v>
      </c>
      <c r="H32" s="130">
        <f>(IF(G32='base para costos'!$G$3,'base para costos'!$H$3)+IF(G32='base para costos'!$G$4,'base para costos'!$H$4)+IF(G32='base para costos'!$G$5,'base para costos'!$H$5)+IF(G32='base para costos'!$G$6,'base para costos'!$H$6)+IF(G32='base para costos'!$G$7,'base para costos'!$H$7)+IF(G32='base para costos'!$G$8,'base para costos'!$H$8)+IF(G32='base para costos'!$G$9,'base para costos'!$H$9)+IF(G32='base para costos'!$G$10,'base para costos'!$H$10)+IF(G32='base para costos'!$G$11,'base para costos'!$H$11))</f>
        <v>0</v>
      </c>
      <c r="I32" s="132">
        <f>(C32/(('base para costos'!$J$3-D32)/100))</f>
        <v>4891.7525773195875</v>
      </c>
      <c r="J32" s="133">
        <f>(C32/(('base para costos'!$J$3-D32)/100-(0.08)))</f>
        <v>5331.4606741573034</v>
      </c>
      <c r="K32" s="157">
        <f t="shared" ref="K32:K45" si="5">(D32+8+1.2)+(F32+H32)</f>
        <v>32.164999999999999</v>
      </c>
      <c r="L32" s="134"/>
      <c r="M32" s="134">
        <f t="shared" ref="M32:M38" si="6">L32*1.21</f>
        <v>0</v>
      </c>
      <c r="N32" s="135">
        <f t="shared" ref="N32:N45" si="7">C32/((100-K32)/100)+M32</f>
        <v>6994.9141298739578</v>
      </c>
      <c r="O32" s="142" t="s">
        <v>232</v>
      </c>
      <c r="P32" s="147" t="s">
        <v>515</v>
      </c>
    </row>
    <row r="33" spans="1:16" s="136" customFormat="1" ht="12">
      <c r="A33" s="140" t="s">
        <v>472</v>
      </c>
      <c r="B33" s="25" t="s">
        <v>473</v>
      </c>
      <c r="C33" s="141">
        <v>30608.33</v>
      </c>
      <c r="D33" s="137">
        <v>3</v>
      </c>
      <c r="E33" s="130">
        <v>12.15</v>
      </c>
      <c r="F33" s="131">
        <f t="shared" si="4"/>
        <v>14.701499999999999</v>
      </c>
      <c r="G33" s="147" t="s">
        <v>905</v>
      </c>
      <c r="H33" s="130">
        <f>(IF(G33='base para costos'!$G$3,'base para costos'!$H$3)+IF(G33='base para costos'!$G$4,'base para costos'!$H$4)+IF(G33='base para costos'!$G$5,'base para costos'!$H$5)+IF(G33='base para costos'!$G$6,'base para costos'!$H$6)+IF(G33='base para costos'!$G$7,'base para costos'!$H$7)+IF(G33='base para costos'!$G$8,'base para costos'!$H$8)+IF(G33='base para costos'!$G$9,'base para costos'!$H$9)+IF(G33='base para costos'!$G$10,'base para costos'!$H$10)+IF(G33='base para costos'!$G$11,'base para costos'!$H$11))</f>
        <v>0</v>
      </c>
      <c r="I33" s="132">
        <f>(C33/(('base para costos'!$J$3-D33)/100))</f>
        <v>31554.979381443303</v>
      </c>
      <c r="J33" s="133">
        <f>(C33/(('base para costos'!$J$3-D33)/100-(0.08)))</f>
        <v>34391.382022471909</v>
      </c>
      <c r="K33" s="157">
        <f t="shared" si="5"/>
        <v>26.901499999999999</v>
      </c>
      <c r="L33" s="134"/>
      <c r="M33" s="134">
        <f t="shared" si="6"/>
        <v>0</v>
      </c>
      <c r="N33" s="135">
        <f t="shared" si="7"/>
        <v>41872.71968645048</v>
      </c>
      <c r="O33" s="142" t="s">
        <v>475</v>
      </c>
      <c r="P33" s="147" t="s">
        <v>474</v>
      </c>
    </row>
    <row r="34" spans="1:16" s="136" customFormat="1" ht="12">
      <c r="A34" s="140" t="s">
        <v>722</v>
      </c>
      <c r="B34" s="25" t="s">
        <v>723</v>
      </c>
      <c r="C34" s="141">
        <v>6500</v>
      </c>
      <c r="D34" s="137">
        <v>3</v>
      </c>
      <c r="E34" s="130">
        <v>16</v>
      </c>
      <c r="F34" s="131">
        <f t="shared" si="4"/>
        <v>19.36</v>
      </c>
      <c r="G34" s="147" t="s">
        <v>905</v>
      </c>
      <c r="H34" s="130">
        <f>(IF(G34='base para costos'!$G$3,'base para costos'!$H$3)+IF(G34='base para costos'!$G$4,'base para costos'!$H$4)+IF(G34='base para costos'!$G$5,'base para costos'!$H$5)+IF(G34='base para costos'!$G$6,'base para costos'!$H$6)+IF(G34='base para costos'!$G$7,'base para costos'!$H$7)+IF(G34='base para costos'!$G$8,'base para costos'!$H$8)+IF(G34='base para costos'!$G$9,'base para costos'!$H$9)+IF(G34='base para costos'!$G$10,'base para costos'!$H$10)+IF(G34='base para costos'!$G$11,'base para costos'!$H$11))</f>
        <v>0</v>
      </c>
      <c r="I34" s="132">
        <f>(C34/(('base para costos'!$J$3-D34)/100))</f>
        <v>6701.0309278350514</v>
      </c>
      <c r="J34" s="133">
        <f>(C34/(('base para costos'!$J$3-D34)/100-(0.08)))</f>
        <v>7303.3707865168535</v>
      </c>
      <c r="K34" s="157">
        <f t="shared" si="5"/>
        <v>31.56</v>
      </c>
      <c r="L34" s="134"/>
      <c r="M34" s="134">
        <f t="shared" si="6"/>
        <v>0</v>
      </c>
      <c r="N34" s="135">
        <f t="shared" si="7"/>
        <v>9497.3699590882516</v>
      </c>
      <c r="O34" s="142" t="s">
        <v>232</v>
      </c>
      <c r="P34" s="147" t="s">
        <v>484</v>
      </c>
    </row>
    <row r="35" spans="1:16" s="136" customFormat="1" ht="12">
      <c r="A35" s="140" t="s">
        <v>724</v>
      </c>
      <c r="B35" s="25" t="s">
        <v>725</v>
      </c>
      <c r="C35" s="141">
        <v>6500</v>
      </c>
      <c r="D35" s="137">
        <v>3</v>
      </c>
      <c r="E35" s="130">
        <v>16</v>
      </c>
      <c r="F35" s="131">
        <f t="shared" si="4"/>
        <v>19.36</v>
      </c>
      <c r="G35" s="147" t="s">
        <v>905</v>
      </c>
      <c r="H35" s="130">
        <f>(IF(G35='base para costos'!$G$3,'base para costos'!$H$3)+IF(G35='base para costos'!$G$4,'base para costos'!$H$4)+IF(G35='base para costos'!$G$5,'base para costos'!$H$5)+IF(G35='base para costos'!$G$6,'base para costos'!$H$6)+IF(G35='base para costos'!$G$7,'base para costos'!$H$7)+IF(G35='base para costos'!$G$8,'base para costos'!$H$8)+IF(G35='base para costos'!$G$9,'base para costos'!$H$9)+IF(G35='base para costos'!$G$10,'base para costos'!$H$10)+IF(G35='base para costos'!$G$11,'base para costos'!$H$11))</f>
        <v>0</v>
      </c>
      <c r="I35" s="132">
        <f>(C35/(('base para costos'!$J$3-D35)/100))</f>
        <v>6701.0309278350514</v>
      </c>
      <c r="J35" s="133">
        <f>(C35/(('base para costos'!$J$3-D35)/100-(0.08)))</f>
        <v>7303.3707865168535</v>
      </c>
      <c r="K35" s="157">
        <f t="shared" si="5"/>
        <v>31.56</v>
      </c>
      <c r="L35" s="134"/>
      <c r="M35" s="134">
        <f t="shared" si="6"/>
        <v>0</v>
      </c>
      <c r="N35" s="135">
        <f t="shared" si="7"/>
        <v>9497.3699590882516</v>
      </c>
      <c r="O35" s="142" t="s">
        <v>232</v>
      </c>
      <c r="P35" s="147" t="s">
        <v>484</v>
      </c>
    </row>
    <row r="36" spans="1:16" s="136" customFormat="1" ht="12">
      <c r="A36" s="140" t="s">
        <v>726</v>
      </c>
      <c r="B36" s="25" t="s">
        <v>727</v>
      </c>
      <c r="C36" s="141">
        <v>6500</v>
      </c>
      <c r="D36" s="137">
        <v>3</v>
      </c>
      <c r="E36" s="130">
        <v>13.5</v>
      </c>
      <c r="F36" s="131">
        <f t="shared" si="4"/>
        <v>16.335000000000001</v>
      </c>
      <c r="G36" s="147" t="s">
        <v>905</v>
      </c>
      <c r="H36" s="130">
        <f>(IF(G36='base para costos'!$G$3,'base para costos'!$H$3)+IF(G36='base para costos'!$G$4,'base para costos'!$H$4)+IF(G36='base para costos'!$G$5,'base para costos'!$H$5)+IF(G36='base para costos'!$G$6,'base para costos'!$H$6)+IF(G36='base para costos'!$G$7,'base para costos'!$H$7)+IF(G36='base para costos'!$G$8,'base para costos'!$H$8)+IF(G36='base para costos'!$G$9,'base para costos'!$H$9)+IF(G36='base para costos'!$G$10,'base para costos'!$H$10)+IF(G36='base para costos'!$G$11,'base para costos'!$H$11))</f>
        <v>0</v>
      </c>
      <c r="I36" s="132">
        <f>(C36/(('base para costos'!$J$3-D36)/100))</f>
        <v>6701.0309278350514</v>
      </c>
      <c r="J36" s="133">
        <f>(C36/(('base para costos'!$J$3-D36)/100-(0.08)))</f>
        <v>7303.3707865168535</v>
      </c>
      <c r="K36" s="157">
        <f t="shared" si="5"/>
        <v>28.535</v>
      </c>
      <c r="L36" s="134"/>
      <c r="M36" s="134">
        <f t="shared" si="6"/>
        <v>0</v>
      </c>
      <c r="N36" s="135">
        <f t="shared" si="7"/>
        <v>9095.3613657034912</v>
      </c>
      <c r="O36" s="142" t="s">
        <v>610</v>
      </c>
      <c r="P36" s="147" t="s">
        <v>609</v>
      </c>
    </row>
    <row r="37" spans="1:16" s="110" customFormat="1" ht="12">
      <c r="A37" s="100" t="s">
        <v>1115</v>
      </c>
      <c r="B37" s="100" t="s">
        <v>1116</v>
      </c>
      <c r="C37" s="338">
        <v>755989.5</v>
      </c>
      <c r="D37" s="99">
        <v>3</v>
      </c>
      <c r="E37" s="102">
        <v>12.15</v>
      </c>
      <c r="F37" s="3">
        <f t="shared" si="4"/>
        <v>14.701499999999999</v>
      </c>
      <c r="G37" s="101" t="s">
        <v>905</v>
      </c>
      <c r="H37" s="102">
        <f>(IF(G37='base para costos'!$G$3,'base para costos'!$H$3)+IF(G37='base para costos'!$G$4,'base para costos'!$H$4)+IF(G37='base para costos'!$G$5,'base para costos'!$H$5)+IF(G37='base para costos'!$G$6,'base para costos'!$H$6)+IF(G37='base para costos'!$G$7,'base para costos'!$H$7)+IF(G37='base para costos'!$G$8,'base para costos'!$H$8)+IF(G37='base para costos'!$G$9,'base para costos'!$H$9)+IF(G37='base para costos'!$G$10,'base para costos'!$H$10)+IF(G37='base para costos'!$G$11,'base para costos'!$H$11))</f>
        <v>0</v>
      </c>
      <c r="I37" s="1">
        <f>(C37/(('base para costos'!$J$3-D37)/100))</f>
        <v>779370.618556701</v>
      </c>
      <c r="J37" s="2">
        <f>(C37/(('base para costos'!$J$3-D37)/100-(0.08)))</f>
        <v>849426.40449438198</v>
      </c>
      <c r="K37" s="17">
        <f t="shared" si="5"/>
        <v>26.901499999999999</v>
      </c>
      <c r="L37" s="19">
        <v>18600</v>
      </c>
      <c r="M37" s="19">
        <f t="shared" si="6"/>
        <v>22506</v>
      </c>
      <c r="N37" s="13">
        <f t="shared" si="7"/>
        <v>1056712.5842664349</v>
      </c>
      <c r="O37" s="110" t="s">
        <v>1140</v>
      </c>
      <c r="P37" s="110" t="s">
        <v>10</v>
      </c>
    </row>
    <row r="38" spans="1:16" s="110" customFormat="1" ht="12">
      <c r="A38" s="100" t="s">
        <v>1117</v>
      </c>
      <c r="B38" s="100" t="s">
        <v>1118</v>
      </c>
      <c r="C38" s="338">
        <v>1837489.5</v>
      </c>
      <c r="D38" s="99">
        <v>3.5</v>
      </c>
      <c r="E38" s="102">
        <v>12.15</v>
      </c>
      <c r="F38" s="3">
        <f t="shared" si="4"/>
        <v>14.701499999999999</v>
      </c>
      <c r="G38" s="101" t="s">
        <v>905</v>
      </c>
      <c r="H38" s="102">
        <f>(IF(G38='base para costos'!$G$3,'base para costos'!$H$3)+IF(G38='base para costos'!$G$4,'base para costos'!$H$4)+IF(G38='base para costos'!$G$5,'base para costos'!$H$5)+IF(G38='base para costos'!$G$6,'base para costos'!$H$6)+IF(G38='base para costos'!$G$7,'base para costos'!$H$7)+IF(G38='base para costos'!$G$8,'base para costos'!$H$8)+IF(G38='base para costos'!$G$9,'base para costos'!$H$9)+IF(G38='base para costos'!$G$10,'base para costos'!$H$10)+IF(G38='base para costos'!$G$11,'base para costos'!$H$11))</f>
        <v>0</v>
      </c>
      <c r="I38" s="1">
        <f>(C38/(('base para costos'!$J$3-D38)/100))</f>
        <v>1904134.1968911919</v>
      </c>
      <c r="J38" s="2">
        <f>(C38/(('base para costos'!$J$3-D38)/100-(0.08)))</f>
        <v>2076259.3220338982</v>
      </c>
      <c r="K38" s="17">
        <f t="shared" si="5"/>
        <v>27.401499999999999</v>
      </c>
      <c r="L38" s="19"/>
      <c r="M38" s="19">
        <f t="shared" si="6"/>
        <v>0</v>
      </c>
      <c r="N38" s="13">
        <f t="shared" si="7"/>
        <v>2531029.5667265854</v>
      </c>
      <c r="O38" s="110" t="s">
        <v>151</v>
      </c>
      <c r="P38" s="110" t="s">
        <v>10</v>
      </c>
    </row>
    <row r="39" spans="1:16" s="110" customFormat="1" ht="13.8">
      <c r="A39" s="139" t="s">
        <v>1165</v>
      </c>
      <c r="B39" s="139" t="s">
        <v>1166</v>
      </c>
      <c r="C39" s="338">
        <v>1248438.45</v>
      </c>
      <c r="D39" s="99">
        <v>3</v>
      </c>
      <c r="E39" s="102">
        <v>12.15</v>
      </c>
      <c r="F39" s="3">
        <f t="shared" si="4"/>
        <v>14.701499999999999</v>
      </c>
      <c r="G39" s="101" t="s">
        <v>905</v>
      </c>
      <c r="H39" s="102">
        <f>(IF(G39='base para costos'!$G$3,'base para costos'!$H$3)+IF(G39='base para costos'!$G$4,'base para costos'!$H$4)+IF(G39='base para costos'!$G$5,'base para costos'!$H$5)+IF(G39='base para costos'!$G$6,'base para costos'!$H$6)+IF(G39='base para costos'!$G$7,'base para costos'!$H$7)+IF(G39='base para costos'!$G$8,'base para costos'!$H$8)+IF(G39='base para costos'!$G$9,'base para costos'!$H$9)+IF(G39='base para costos'!$G$10,'base para costos'!$H$10)+IF(G39='base para costos'!$G$11,'base para costos'!$H$11))</f>
        <v>0</v>
      </c>
      <c r="I39" s="1">
        <f>(C39/(('base para costos'!$J$3-D39)/100))</f>
        <v>1287049.9484536082</v>
      </c>
      <c r="J39" s="2">
        <f>(C39/(('base para costos'!$J$3-D39)/100-(0.08)))</f>
        <v>1402739.8314606741</v>
      </c>
      <c r="K39" s="17">
        <f t="shared" si="5"/>
        <v>26.901499999999999</v>
      </c>
      <c r="L39" s="19"/>
      <c r="M39" s="19"/>
      <c r="N39" s="13">
        <f t="shared" si="7"/>
        <v>1707885.1823224826</v>
      </c>
      <c r="O39" s="110" t="s">
        <v>1141</v>
      </c>
      <c r="P39" s="110" t="s">
        <v>10</v>
      </c>
    </row>
    <row r="40" spans="1:16" s="136" customFormat="1" ht="13.8">
      <c r="A40" s="164" t="s">
        <v>1269</v>
      </c>
      <c r="B40" s="164" t="s">
        <v>1272</v>
      </c>
      <c r="C40" s="169">
        <v>733950</v>
      </c>
      <c r="D40" s="129">
        <v>5</v>
      </c>
      <c r="E40" s="130">
        <v>12.15</v>
      </c>
      <c r="F40" s="131">
        <f t="shared" si="4"/>
        <v>14.701499999999999</v>
      </c>
      <c r="G40" s="147" t="s">
        <v>1309</v>
      </c>
      <c r="H40" s="130">
        <f>(IF(G40='base para costos'!$G$3,'base para costos'!$H$3)+IF(G40='base para costos'!$G$4,'base para costos'!$H$4)+IF(G40='base para costos'!$G$5,'base para costos'!$H$5)+IF(G40='base para costos'!$G$6,'base para costos'!$H$6)+IF(G40='base para costos'!$G$7,'base para costos'!$H$7)+IF(G40='base para costos'!$G$8,'base para costos'!$H$8)+IF(G40='base para costos'!$G$9,'base para costos'!$H$9)+IF(G40='base para costos'!$G$10,'base para costos'!$H$10)+IF(G40='base para costos'!$G$11,'base para costos'!$H$11))</f>
        <v>14.398999999999999</v>
      </c>
      <c r="I40" s="132">
        <f>(C40/(('base para costos'!$J$3-D40)/100))</f>
        <v>772578.94736842113</v>
      </c>
      <c r="J40" s="133">
        <f>(C40/(('base para costos'!$J$3-D40)/100-(0.08)))</f>
        <v>843620.68965517241</v>
      </c>
      <c r="K40" s="157">
        <f t="shared" si="5"/>
        <v>43.3005</v>
      </c>
      <c r="L40" s="134"/>
      <c r="M40" s="134">
        <f t="shared" ref="M40:M45" si="8">L40*1.21</f>
        <v>0</v>
      </c>
      <c r="N40" s="135">
        <f t="shared" si="7"/>
        <v>1294455.8593991129</v>
      </c>
      <c r="O40" s="136" t="s">
        <v>1169</v>
      </c>
      <c r="P40" s="136" t="s">
        <v>10</v>
      </c>
    </row>
    <row r="41" spans="1:16" s="110" customFormat="1" ht="12">
      <c r="A41" s="332" t="s">
        <v>1299</v>
      </c>
      <c r="B41" s="332" t="s">
        <v>1298</v>
      </c>
      <c r="C41" s="166">
        <v>724500</v>
      </c>
      <c r="D41" s="99">
        <v>3</v>
      </c>
      <c r="E41" s="102">
        <v>12.15</v>
      </c>
      <c r="F41" s="3">
        <f t="shared" si="4"/>
        <v>14.701499999999999</v>
      </c>
      <c r="G41" s="101" t="s">
        <v>1309</v>
      </c>
      <c r="H41" s="102">
        <f>(IF(G41='base para costos'!$G$3,'base para costos'!$H$3)+IF(G41='base para costos'!$G$4,'base para costos'!$H$4)+IF(G41='base para costos'!$G$5,'base para costos'!$H$5)+IF(G41='base para costos'!$G$6,'base para costos'!$H$6)+IF(G41='base para costos'!$G$7,'base para costos'!$H$7)+IF(G41='base para costos'!$G$8,'base para costos'!$H$8)+IF(G41='base para costos'!$G$9,'base para costos'!$H$9)+IF(G41='base para costos'!$G$10,'base para costos'!$H$10)+IF(G41='base para costos'!$G$11,'base para costos'!$H$11))</f>
        <v>14.398999999999999</v>
      </c>
      <c r="I41" s="1">
        <f>(C41/(('base para costos'!$J$3-D41)/100))</f>
        <v>746907.21649484534</v>
      </c>
      <c r="J41" s="2">
        <f>(C41/(('base para costos'!$J$3-D41)/100-(0.08)))</f>
        <v>814044.94382022473</v>
      </c>
      <c r="K41" s="17">
        <f t="shared" si="5"/>
        <v>41.3005</v>
      </c>
      <c r="L41" s="19"/>
      <c r="M41" s="19">
        <f t="shared" si="8"/>
        <v>0</v>
      </c>
      <c r="N41" s="13">
        <f t="shared" si="7"/>
        <v>1234252.4212301637</v>
      </c>
      <c r="O41" s="110" t="s">
        <v>1141</v>
      </c>
      <c r="P41" s="110" t="s">
        <v>10</v>
      </c>
    </row>
    <row r="42" spans="1:16" s="110" customFormat="1" ht="12">
      <c r="A42" s="100" t="s">
        <v>1134</v>
      </c>
      <c r="B42" s="100" t="s">
        <v>1135</v>
      </c>
      <c r="C42" s="338">
        <v>251989.5</v>
      </c>
      <c r="D42" s="99">
        <v>3</v>
      </c>
      <c r="E42" s="102">
        <v>12.15</v>
      </c>
      <c r="F42" s="3">
        <f t="shared" si="4"/>
        <v>14.701499999999999</v>
      </c>
      <c r="G42" s="101" t="s">
        <v>905</v>
      </c>
      <c r="H42" s="102">
        <f>(IF(G42='base para costos'!$G$3,'base para costos'!$H$3)+IF(G42='base para costos'!$G$4,'base para costos'!$H$4)+IF(G42='base para costos'!$G$5,'base para costos'!$H$5)+IF(G42='base para costos'!$G$6,'base para costos'!$H$6)+IF(G42='base para costos'!$G$7,'base para costos'!$H$7)+IF(G42='base para costos'!$G$8,'base para costos'!$H$8)+IF(G42='base para costos'!$G$9,'base para costos'!$H$9)+IF(G42='base para costos'!$G$10,'base para costos'!$H$10)+IF(G42='base para costos'!$G$11,'base para costos'!$H$11))</f>
        <v>0</v>
      </c>
      <c r="I42" s="1">
        <f>(C42/(('base para costos'!$J$3-D42)/100))</f>
        <v>259782.98969072165</v>
      </c>
      <c r="J42" s="2">
        <f>(C42/(('base para costos'!$J$3-D42)/100-(0.08)))</f>
        <v>283134.26966292132</v>
      </c>
      <c r="K42" s="17">
        <f t="shared" si="5"/>
        <v>26.901499999999999</v>
      </c>
      <c r="L42" s="19">
        <v>8900</v>
      </c>
      <c r="M42" s="19">
        <f t="shared" si="8"/>
        <v>10769</v>
      </c>
      <c r="N42" s="13">
        <f t="shared" si="7"/>
        <v>355494.95196891867</v>
      </c>
      <c r="O42" s="110" t="s">
        <v>151</v>
      </c>
      <c r="P42" s="110" t="s">
        <v>10</v>
      </c>
    </row>
    <row r="43" spans="1:16" s="110" customFormat="1" ht="12">
      <c r="A43" s="100" t="s">
        <v>1131</v>
      </c>
      <c r="B43" s="100" t="s">
        <v>1132</v>
      </c>
      <c r="C43" s="338">
        <v>509239.5</v>
      </c>
      <c r="D43" s="99">
        <v>8</v>
      </c>
      <c r="E43" s="102">
        <v>12.15</v>
      </c>
      <c r="F43" s="3">
        <f t="shared" si="4"/>
        <v>14.701499999999999</v>
      </c>
      <c r="G43" s="101" t="s">
        <v>905</v>
      </c>
      <c r="H43" s="102">
        <f>(IF(G43='base para costos'!$G$3,'base para costos'!$H$3)+IF(G43='base para costos'!$G$4,'base para costos'!$H$4)+IF(G43='base para costos'!$G$5,'base para costos'!$H$5)+IF(G43='base para costos'!$G$6,'base para costos'!$H$6)+IF(G43='base para costos'!$G$7,'base para costos'!$H$7)+IF(G43='base para costos'!$G$8,'base para costos'!$H$8)+IF(G43='base para costos'!$G$9,'base para costos'!$H$9)+IF(G43='base para costos'!$G$10,'base para costos'!$H$10)+IF(G43='base para costos'!$G$11,'base para costos'!$H$11))</f>
        <v>0</v>
      </c>
      <c r="I43" s="1">
        <f>(C43/(('base para costos'!$J$3-D43)/100))</f>
        <v>553521.19565217383</v>
      </c>
      <c r="J43" s="2">
        <f>(C43/(('base para costos'!$J$3-D43)/100-(0.08)))</f>
        <v>606237.5</v>
      </c>
      <c r="K43" s="17">
        <f t="shared" si="5"/>
        <v>31.901499999999999</v>
      </c>
      <c r="L43" s="19">
        <v>21682</v>
      </c>
      <c r="M43" s="19">
        <f t="shared" si="8"/>
        <v>26235.219999999998</v>
      </c>
      <c r="N43" s="13">
        <f t="shared" si="7"/>
        <v>774033.6296566003</v>
      </c>
      <c r="O43" s="110" t="s">
        <v>1141</v>
      </c>
      <c r="P43" s="110" t="s">
        <v>10</v>
      </c>
    </row>
    <row r="44" spans="1:16" s="110" customFormat="1" ht="12">
      <c r="A44" s="100" t="s">
        <v>1125</v>
      </c>
      <c r="B44" s="100" t="s">
        <v>1126</v>
      </c>
      <c r="C44" s="338">
        <v>346489.5</v>
      </c>
      <c r="D44" s="99">
        <v>8</v>
      </c>
      <c r="E44" s="102">
        <v>12.15</v>
      </c>
      <c r="F44" s="3">
        <f t="shared" si="4"/>
        <v>14.701499999999999</v>
      </c>
      <c r="G44" s="101" t="s">
        <v>905</v>
      </c>
      <c r="H44" s="102">
        <f>(IF(G44='base para costos'!$G$3,'base para costos'!$H$3)+IF(G44='base para costos'!$G$4,'base para costos'!$H$4)+IF(G44='base para costos'!$G$5,'base para costos'!$H$5)+IF(G44='base para costos'!$G$6,'base para costos'!$H$6)+IF(G44='base para costos'!$G$7,'base para costos'!$H$7)+IF(G44='base para costos'!$G$8,'base para costos'!$H$8)+IF(G44='base para costos'!$G$9,'base para costos'!$H$9)+IF(G44='base para costos'!$G$10,'base para costos'!$H$10)+IF(G44='base para costos'!$G$11,'base para costos'!$H$11))</f>
        <v>0</v>
      </c>
      <c r="I44" s="1">
        <f>(C44/(('base para costos'!$J$3-D44)/100))</f>
        <v>376619.02173913043</v>
      </c>
      <c r="J44" s="2">
        <f>(C44/(('base para costos'!$J$3-D44)/100-(0.08)))</f>
        <v>412487.49999999994</v>
      </c>
      <c r="K44" s="17">
        <f t="shared" si="5"/>
        <v>31.901499999999999</v>
      </c>
      <c r="L44" s="19">
        <v>20374</v>
      </c>
      <c r="M44" s="19">
        <f t="shared" si="8"/>
        <v>24652.54</v>
      </c>
      <c r="N44" s="13">
        <f t="shared" si="7"/>
        <v>533458.90137359849</v>
      </c>
      <c r="O44" s="110" t="s">
        <v>1140</v>
      </c>
      <c r="P44" s="110" t="s">
        <v>10</v>
      </c>
    </row>
    <row r="45" spans="1:16" s="110" customFormat="1" ht="12">
      <c r="A45" s="110" t="s">
        <v>1076</v>
      </c>
      <c r="B45" s="110" t="s">
        <v>1092</v>
      </c>
      <c r="C45" s="342">
        <v>779865.45</v>
      </c>
      <c r="D45" s="99">
        <v>3</v>
      </c>
      <c r="E45" s="102">
        <v>12.15</v>
      </c>
      <c r="F45" s="3">
        <f t="shared" si="4"/>
        <v>14.701499999999999</v>
      </c>
      <c r="G45" s="101" t="s">
        <v>905</v>
      </c>
      <c r="H45" s="102">
        <f>(IF(G45='base para costos'!$G$3,'base para costos'!$H$3)+IF(G45='base para costos'!$G$4,'base para costos'!$H$4)+IF(G45='base para costos'!$G$5,'base para costos'!$H$5)+IF(G45='base para costos'!$G$6,'base para costos'!$H$6)+IF(G45='base para costos'!$G$7,'base para costos'!$H$7)+IF(G45='base para costos'!$G$8,'base para costos'!$H$8)+IF(G45='base para costos'!$G$9,'base para costos'!$H$9)+IF(G45='base para costos'!$G$10,'base para costos'!$H$10)+IF(G45='base para costos'!$G$11,'base para costos'!$H$11))</f>
        <v>0</v>
      </c>
      <c r="I45" s="1">
        <f>(C45/(('base para costos'!$J$3-D45)/100))</f>
        <v>803985</v>
      </c>
      <c r="J45" s="2">
        <f>(C45/(('base para costos'!$J$3-D45)/100-(0.08)))</f>
        <v>876253.31460674154</v>
      </c>
      <c r="K45" s="17">
        <f t="shared" si="5"/>
        <v>26.901499999999999</v>
      </c>
      <c r="L45" s="19"/>
      <c r="M45" s="19">
        <f t="shared" si="8"/>
        <v>0</v>
      </c>
      <c r="N45" s="13">
        <f t="shared" si="7"/>
        <v>1066869.2928035459</v>
      </c>
      <c r="O45" s="110" t="s">
        <v>1097</v>
      </c>
      <c r="P45" s="110" t="s">
        <v>10</v>
      </c>
    </row>
    <row r="47" spans="1:16" s="136" customFormat="1" ht="12">
      <c r="A47" s="140" t="s">
        <v>590</v>
      </c>
      <c r="B47" s="25" t="s">
        <v>591</v>
      </c>
      <c r="C47" s="141">
        <v>16200</v>
      </c>
      <c r="D47" s="137">
        <v>3</v>
      </c>
      <c r="E47" s="130">
        <v>14</v>
      </c>
      <c r="F47" s="131">
        <f>E47*1.21</f>
        <v>16.939999999999998</v>
      </c>
      <c r="G47" s="147" t="s">
        <v>905</v>
      </c>
      <c r="H47" s="130">
        <f>(IF(G47='base para costos'!$G$3,'base para costos'!$H$3)+IF(G47='base para costos'!$G$4,'base para costos'!$H$4)+IF(G47='base para costos'!$G$5,'base para costos'!$H$5)+IF(G47='base para costos'!$G$6,'base para costos'!$H$6)+IF(G47='base para costos'!$G$7,'base para costos'!$H$7)+IF(G47='base para costos'!$G$8,'base para costos'!$H$8)+IF(G47='base para costos'!$G$9,'base para costos'!$H$9)+IF(G47='base para costos'!$G$10,'base para costos'!$H$10)+IF(G47='base para costos'!$G$11,'base para costos'!$H$11))</f>
        <v>0</v>
      </c>
      <c r="I47" s="132">
        <f>(C47/(('base para costos'!$J$3-D47)/100))</f>
        <v>16701.030927835051</v>
      </c>
      <c r="J47" s="133">
        <f>(C47/(('base para costos'!$J$3-D47)/100-(0.08)))</f>
        <v>18202.247191011236</v>
      </c>
      <c r="K47" s="157">
        <f>(D47+8+1.2)+(F47+H47)</f>
        <v>29.139999999999997</v>
      </c>
      <c r="L47" s="134"/>
      <c r="M47" s="134">
        <f>L47*1.21</f>
        <v>0</v>
      </c>
      <c r="N47" s="135">
        <f>C47/((100-K47)/100)+M47</f>
        <v>22861.981371718881</v>
      </c>
      <c r="O47" s="142" t="s">
        <v>73</v>
      </c>
      <c r="P47" s="147" t="s">
        <v>255</v>
      </c>
    </row>
    <row r="48" spans="1:16" s="136" customFormat="1" ht="12">
      <c r="A48" s="140" t="s">
        <v>867</v>
      </c>
      <c r="B48" s="25" t="s">
        <v>868</v>
      </c>
      <c r="C48" s="141">
        <v>859.61</v>
      </c>
      <c r="D48" s="137">
        <v>3</v>
      </c>
      <c r="E48" s="130">
        <v>13.5</v>
      </c>
      <c r="F48" s="131">
        <f>E48*1.21</f>
        <v>16.335000000000001</v>
      </c>
      <c r="G48" s="147" t="s">
        <v>905</v>
      </c>
      <c r="H48" s="130">
        <f>(IF(G48='base para costos'!$G$3,'base para costos'!$H$3)+IF(G48='base para costos'!$G$4,'base para costos'!$H$4)+IF(G48='base para costos'!$G$5,'base para costos'!$H$5)+IF(G48='base para costos'!$G$6,'base para costos'!$H$6)+IF(G48='base para costos'!$G$7,'base para costos'!$H$7)+IF(G48='base para costos'!$G$8,'base para costos'!$H$8)+IF(G48='base para costos'!$G$9,'base para costos'!$H$9)+IF(G48='base para costos'!$G$10,'base para costos'!$H$10)+IF(G48='base para costos'!$G$11,'base para costos'!$H$11))</f>
        <v>0</v>
      </c>
      <c r="I48" s="132">
        <f>(C48/(('base para costos'!$J$3-D48)/100))</f>
        <v>886.19587628865986</v>
      </c>
      <c r="J48" s="133">
        <f>(C48/(('base para costos'!$J$3-D48)/100-(0.08)))</f>
        <v>965.85393258426961</v>
      </c>
      <c r="K48" s="157">
        <f>(D48+8+1.2)+(F48+H48)</f>
        <v>28.535</v>
      </c>
      <c r="L48" s="134"/>
      <c r="M48" s="134">
        <f>L48*1.21</f>
        <v>0</v>
      </c>
      <c r="N48" s="135">
        <f>C48/((100-K48)/100)+M48</f>
        <v>1202.8405513188275</v>
      </c>
      <c r="O48" s="142" t="s">
        <v>610</v>
      </c>
      <c r="P48" s="147" t="s">
        <v>609</v>
      </c>
    </row>
    <row r="49" spans="1:16" s="136" customFormat="1" ht="12">
      <c r="A49" s="140" t="s">
        <v>607</v>
      </c>
      <c r="B49" s="25" t="s">
        <v>608</v>
      </c>
      <c r="C49" s="141">
        <v>4875.01</v>
      </c>
      <c r="D49" s="137">
        <v>3</v>
      </c>
      <c r="E49" s="130">
        <v>13.5</v>
      </c>
      <c r="F49" s="131">
        <f>E49*1.21</f>
        <v>16.335000000000001</v>
      </c>
      <c r="G49" s="147" t="s">
        <v>905</v>
      </c>
      <c r="H49" s="130">
        <f>(IF(G49='base para costos'!$G$3,'base para costos'!$H$3)+IF(G49='base para costos'!$G$4,'base para costos'!$H$4)+IF(G49='base para costos'!$G$5,'base para costos'!$H$5)+IF(G49='base para costos'!$G$6,'base para costos'!$H$6)+IF(G49='base para costos'!$G$7,'base para costos'!$H$7)+IF(G49='base para costos'!$G$8,'base para costos'!$H$8)+IF(G49='base para costos'!$G$9,'base para costos'!$H$9)+IF(G49='base para costos'!$G$10,'base para costos'!$H$10)+IF(G49='base para costos'!$G$11,'base para costos'!$H$11))</f>
        <v>0</v>
      </c>
      <c r="I49" s="132">
        <f>(C49/(('base para costos'!$J$3-D49)/100))</f>
        <v>5025.7835051546399</v>
      </c>
      <c r="J49" s="133">
        <f>(C49/(('base para costos'!$J$3-D49)/100-(0.08)))</f>
        <v>5477.5393258426966</v>
      </c>
      <c r="K49" s="157">
        <f>(D49+8+1.2)+(F49+H49)</f>
        <v>28.535</v>
      </c>
      <c r="L49" s="134"/>
      <c r="M49" s="134">
        <f>L49*1.21</f>
        <v>0</v>
      </c>
      <c r="N49" s="135">
        <f>C49/((100-K49)/100)+M49</f>
        <v>6821.5350171412583</v>
      </c>
      <c r="O49" s="142" t="s">
        <v>610</v>
      </c>
      <c r="P49" s="147" t="s">
        <v>609</v>
      </c>
    </row>
    <row r="50" spans="1:16" s="136" customFormat="1" ht="12">
      <c r="A50" s="140" t="s">
        <v>817</v>
      </c>
      <c r="B50" s="25" t="s">
        <v>818</v>
      </c>
      <c r="C50" s="141">
        <v>1495</v>
      </c>
      <c r="D50" s="137">
        <v>3</v>
      </c>
      <c r="E50" s="130">
        <v>13.5</v>
      </c>
      <c r="F50" s="131">
        <f>E50*1.21</f>
        <v>16.335000000000001</v>
      </c>
      <c r="G50" s="147" t="s">
        <v>905</v>
      </c>
      <c r="H50" s="130">
        <f>(IF(G50='base para costos'!$G$3,'base para costos'!$H$3)+IF(G50='base para costos'!$G$4,'base para costos'!$H$4)+IF(G50='base para costos'!$G$5,'base para costos'!$H$5)+IF(G50='base para costos'!$G$6,'base para costos'!$H$6)+IF(G50='base para costos'!$G$7,'base para costos'!$H$7)+IF(G50='base para costos'!$G$8,'base para costos'!$H$8)+IF(G50='base para costos'!$G$9,'base para costos'!$H$9)+IF(G50='base para costos'!$G$10,'base para costos'!$H$10)+IF(G50='base para costos'!$G$11,'base para costos'!$H$11))</f>
        <v>0</v>
      </c>
      <c r="I50" s="132">
        <f>(C50/(('base para costos'!$J$3-D50)/100))</f>
        <v>1541.2371134020618</v>
      </c>
      <c r="J50" s="133">
        <f>(C50/(('base para costos'!$J$3-D50)/100-(0.08)))</f>
        <v>1679.7752808988764</v>
      </c>
      <c r="K50" s="157">
        <f>(D50+8+1.2)+(F50+H50)</f>
        <v>28.535</v>
      </c>
      <c r="L50" s="134"/>
      <c r="M50" s="134">
        <f>L50*1.21</f>
        <v>0</v>
      </c>
      <c r="N50" s="135">
        <f>C50/((100-K50)/100)+M50</f>
        <v>2091.9331141118028</v>
      </c>
      <c r="O50" s="142" t="s">
        <v>610</v>
      </c>
      <c r="P50" s="147" t="s">
        <v>609</v>
      </c>
    </row>
    <row r="51" spans="1:16" s="136" customFormat="1" ht="12">
      <c r="A51" s="140" t="s">
        <v>807</v>
      </c>
      <c r="B51" s="25" t="s">
        <v>808</v>
      </c>
      <c r="C51" s="141">
        <v>3500</v>
      </c>
      <c r="D51" s="137">
        <v>3</v>
      </c>
      <c r="E51" s="130">
        <v>13.5</v>
      </c>
      <c r="F51" s="131">
        <f>E51*1.21</f>
        <v>16.335000000000001</v>
      </c>
      <c r="G51" s="147" t="s">
        <v>905</v>
      </c>
      <c r="H51" s="130">
        <f>(IF(G51='base para costos'!$G$3,'base para costos'!$H$3)+IF(G51='base para costos'!$G$4,'base para costos'!$H$4)+IF(G51='base para costos'!$G$5,'base para costos'!$H$5)+IF(G51='base para costos'!$G$6,'base para costos'!$H$6)+IF(G51='base para costos'!$G$7,'base para costos'!$H$7)+IF(G51='base para costos'!$G$8,'base para costos'!$H$8)+IF(G51='base para costos'!$G$9,'base para costos'!$H$9)+IF(G51='base para costos'!$G$10,'base para costos'!$H$10)+IF(G51='base para costos'!$G$11,'base para costos'!$H$11))</f>
        <v>0</v>
      </c>
      <c r="I51" s="132">
        <f>(C51/(('base para costos'!$J$3-D51)/100))</f>
        <v>3608.2474226804125</v>
      </c>
      <c r="J51" s="133">
        <f>(C51/(('base para costos'!$J$3-D51)/100-(0.08)))</f>
        <v>3932.5842696629211</v>
      </c>
      <c r="K51" s="157">
        <f>(D51+8+1.2)+(F51+H51)</f>
        <v>28.535</v>
      </c>
      <c r="L51" s="134"/>
      <c r="M51" s="134">
        <f>L51*1.21</f>
        <v>0</v>
      </c>
      <c r="N51" s="135">
        <f>C51/((100-K51)/100)+M51</f>
        <v>4897.5022738403413</v>
      </c>
      <c r="O51" s="142" t="s">
        <v>610</v>
      </c>
      <c r="P51" s="147" t="s">
        <v>609</v>
      </c>
    </row>
    <row r="53" spans="1:16" s="136" customFormat="1" ht="12">
      <c r="A53" s="140" t="s">
        <v>792</v>
      </c>
      <c r="B53" s="25" t="s">
        <v>793</v>
      </c>
      <c r="C53" s="141">
        <v>3963.96</v>
      </c>
      <c r="D53" s="137">
        <v>3</v>
      </c>
      <c r="E53" s="130">
        <v>13.5</v>
      </c>
      <c r="F53" s="131">
        <f>E53*1.21</f>
        <v>16.335000000000001</v>
      </c>
      <c r="G53" s="147" t="s">
        <v>905</v>
      </c>
      <c r="H53" s="130">
        <f>(IF(G53='base para costos'!$G$3,'base para costos'!$H$3)+IF(G53='base para costos'!$G$4,'base para costos'!$H$4)+IF(G53='base para costos'!$G$5,'base para costos'!$H$5)+IF(G53='base para costos'!$G$6,'base para costos'!$H$6)+IF(G53='base para costos'!$G$7,'base para costos'!$H$7)+IF(G53='base para costos'!$G$8,'base para costos'!$H$8)+IF(G53='base para costos'!$G$9,'base para costos'!$H$9)+IF(G53='base para costos'!$G$10,'base para costos'!$H$10)+IF(G53='base para costos'!$G$11,'base para costos'!$H$11))</f>
        <v>0</v>
      </c>
      <c r="I53" s="132">
        <f>(C53/(('base para costos'!$J$3-D53)/100))</f>
        <v>4086.5567010309278</v>
      </c>
      <c r="J53" s="133">
        <f>(C53/(('base para costos'!$J$3-D53)/100-(0.08)))</f>
        <v>4453.8876404494385</v>
      </c>
      <c r="K53" s="157">
        <f>(D53+8+1.2)+(F53+H53)</f>
        <v>28.535</v>
      </c>
      <c r="L53" s="134"/>
      <c r="M53" s="134">
        <f>L53*1.21</f>
        <v>0</v>
      </c>
      <c r="N53" s="135">
        <f>C53/((100-K53)/100)+M53</f>
        <v>5546.7151752606169</v>
      </c>
      <c r="O53" s="142" t="s">
        <v>795</v>
      </c>
      <c r="P53" s="147" t="s">
        <v>794</v>
      </c>
    </row>
    <row r="55" spans="1:16" s="136" customFormat="1" ht="12">
      <c r="A55" s="140" t="s">
        <v>819</v>
      </c>
      <c r="B55" s="25" t="s">
        <v>820</v>
      </c>
      <c r="C55" s="141">
        <v>2838.19</v>
      </c>
      <c r="D55" s="137">
        <v>3</v>
      </c>
      <c r="E55" s="130">
        <v>15.5</v>
      </c>
      <c r="F55" s="131">
        <f>E55*1.21</f>
        <v>18.754999999999999</v>
      </c>
      <c r="G55" s="147" t="s">
        <v>905</v>
      </c>
      <c r="H55" s="130">
        <f>(IF(G55='base para costos'!$G$3,'base para costos'!$H$3)+IF(G55='base para costos'!$G$4,'base para costos'!$H$4)+IF(G55='base para costos'!$G$5,'base para costos'!$H$5)+IF(G55='base para costos'!$G$6,'base para costos'!$H$6)+IF(G55='base para costos'!$G$7,'base para costos'!$H$7)+IF(G55='base para costos'!$G$8,'base para costos'!$H$8)+IF(G55='base para costos'!$G$9,'base para costos'!$H$9)+IF(G55='base para costos'!$G$10,'base para costos'!$H$10)+IF(G55='base para costos'!$G$11,'base para costos'!$H$11))</f>
        <v>0</v>
      </c>
      <c r="I55" s="132">
        <f>(C55/(('base para costos'!$J$3-D55)/100))</f>
        <v>2925.9690721649486</v>
      </c>
      <c r="J55" s="133">
        <f>(C55/(('base para costos'!$J$3-D55)/100-(0.08)))</f>
        <v>3188.9775280898875</v>
      </c>
      <c r="K55" s="157">
        <f>(D55+8+1.2)+(F55+H55)</f>
        <v>30.954999999999998</v>
      </c>
      <c r="L55" s="134"/>
      <c r="M55" s="134">
        <f>L55*1.21</f>
        <v>0</v>
      </c>
      <c r="N55" s="135">
        <f>C55/((100-K55)/100)+M55</f>
        <v>4110.6379897168517</v>
      </c>
      <c r="O55" s="142" t="s">
        <v>155</v>
      </c>
      <c r="P55" s="147" t="s">
        <v>821</v>
      </c>
    </row>
    <row r="57" spans="1:16" s="136" customFormat="1" ht="12">
      <c r="A57" s="140" t="s">
        <v>624</v>
      </c>
      <c r="B57" s="25" t="s">
        <v>625</v>
      </c>
      <c r="C57" s="141">
        <v>6500</v>
      </c>
      <c r="D57" s="137">
        <v>3</v>
      </c>
      <c r="E57" s="130">
        <v>13.5</v>
      </c>
      <c r="F57" s="131">
        <f>E57*1.21</f>
        <v>16.335000000000001</v>
      </c>
      <c r="G57" s="147" t="s">
        <v>905</v>
      </c>
      <c r="H57" s="130">
        <f>(IF(G57='base para costos'!$G$3,'base para costos'!$H$3)+IF(G57='base para costos'!$G$4,'base para costos'!$H$4)+IF(G57='base para costos'!$G$5,'base para costos'!$H$5)+IF(G57='base para costos'!$G$6,'base para costos'!$H$6)+IF(G57='base para costos'!$G$7,'base para costos'!$H$7)+IF(G57='base para costos'!$G$8,'base para costos'!$H$8)+IF(G57='base para costos'!$G$9,'base para costos'!$H$9)+IF(G57='base para costos'!$G$10,'base para costos'!$H$10)+IF(G57='base para costos'!$G$11,'base para costos'!$H$11))</f>
        <v>0</v>
      </c>
      <c r="I57" s="132">
        <f>(C57/(('base para costos'!$J$3-D57)/100))</f>
        <v>6701.0309278350514</v>
      </c>
      <c r="J57" s="133">
        <f>(C57/(('base para costos'!$J$3-D57)/100-(0.08)))</f>
        <v>7303.3707865168535</v>
      </c>
      <c r="K57" s="157">
        <f>(D57+8+1.2)+(F57+H57)</f>
        <v>28.535</v>
      </c>
      <c r="L57" s="134"/>
      <c r="M57" s="134">
        <f>L57*1.21</f>
        <v>0</v>
      </c>
      <c r="N57" s="135">
        <f>C57/((100-K57)/100)+M57</f>
        <v>9095.3613657034912</v>
      </c>
      <c r="O57" s="142" t="s">
        <v>610</v>
      </c>
      <c r="P57" s="147" t="s">
        <v>609</v>
      </c>
    </row>
    <row r="58" spans="1:16" s="110" customFormat="1" ht="11.4">
      <c r="H58" s="112"/>
      <c r="K58" s="111"/>
      <c r="L58" s="111"/>
      <c r="M58" s="111"/>
    </row>
    <row r="59" spans="1:16" s="136" customFormat="1" ht="12">
      <c r="A59" s="140" t="s">
        <v>628</v>
      </c>
      <c r="B59" s="25" t="s">
        <v>629</v>
      </c>
      <c r="C59" s="141">
        <v>6435</v>
      </c>
      <c r="D59" s="137">
        <v>3</v>
      </c>
      <c r="E59" s="130">
        <v>16.5</v>
      </c>
      <c r="F59" s="131">
        <f>E59*1.21</f>
        <v>19.965</v>
      </c>
      <c r="G59" s="147" t="s">
        <v>905</v>
      </c>
      <c r="H59" s="130">
        <f>(IF(G59='base para costos'!$G$3,'base para costos'!$H$3)+IF(G59='base para costos'!$G$4,'base para costos'!$H$4)+IF(G59='base para costos'!$G$5,'base para costos'!$H$5)+IF(G59='base para costos'!$G$6,'base para costos'!$H$6)+IF(G59='base para costos'!$G$7,'base para costos'!$H$7)+IF(G59='base para costos'!$G$8,'base para costos'!$H$8)+IF(G59='base para costos'!$G$9,'base para costos'!$H$9)+IF(G59='base para costos'!$G$10,'base para costos'!$H$10)+IF(G59='base para costos'!$G$11,'base para costos'!$H$11))</f>
        <v>0</v>
      </c>
      <c r="I59" s="132">
        <f>(C59/(('base para costos'!$J$3-D59)/100))</f>
        <v>6634.0206185567013</v>
      </c>
      <c r="J59" s="133">
        <f>(C59/(('base para costos'!$J$3-D59)/100-(0.08)))</f>
        <v>7230.3370786516853</v>
      </c>
      <c r="K59" s="157">
        <f>(D59+8+1.2)+(F59+H59)</f>
        <v>32.164999999999999</v>
      </c>
      <c r="L59" s="134"/>
      <c r="M59" s="134">
        <f>L59*1.21</f>
        <v>0</v>
      </c>
      <c r="N59" s="135">
        <f>C59/((100-K59)/100)+M59</f>
        <v>9486.2534090071476</v>
      </c>
      <c r="O59" s="142" t="s">
        <v>155</v>
      </c>
      <c r="P59" s="147" t="s">
        <v>510</v>
      </c>
    </row>
    <row r="60" spans="1:16" s="110" customFormat="1" ht="11.4">
      <c r="H60" s="112"/>
      <c r="K60" s="111"/>
      <c r="L60" s="111"/>
      <c r="M60" s="111"/>
    </row>
    <row r="61" spans="1:16" s="136" customFormat="1" ht="12">
      <c r="A61" s="140" t="s">
        <v>633</v>
      </c>
      <c r="B61" s="25" t="s">
        <v>634</v>
      </c>
      <c r="C61" s="141">
        <v>12664.07</v>
      </c>
      <c r="D61" s="137">
        <v>3</v>
      </c>
      <c r="E61" s="130">
        <v>12.15</v>
      </c>
      <c r="F61" s="131">
        <f>E61*1.21</f>
        <v>14.701499999999999</v>
      </c>
      <c r="G61" s="147" t="s">
        <v>905</v>
      </c>
      <c r="H61" s="130">
        <f>(IF(G61='base para costos'!$G$3,'base para costos'!$H$3)+IF(G61='base para costos'!$G$4,'base para costos'!$H$4)+IF(G61='base para costos'!$G$5,'base para costos'!$H$5)+IF(G61='base para costos'!$G$6,'base para costos'!$H$6)+IF(G61='base para costos'!$G$7,'base para costos'!$H$7)+IF(G61='base para costos'!$G$8,'base para costos'!$H$8)+IF(G61='base para costos'!$G$9,'base para costos'!$H$9)+IF(G61='base para costos'!$G$10,'base para costos'!$H$10)+IF(G61='base para costos'!$G$11,'base para costos'!$H$11))</f>
        <v>0</v>
      </c>
      <c r="I61" s="132">
        <f>(C61/(('base para costos'!$J$3-D61)/100))</f>
        <v>13055.742268041236</v>
      </c>
      <c r="J61" s="133">
        <f>(C61/(('base para costos'!$J$3-D61)/100-(0.08)))</f>
        <v>14229.292134831459</v>
      </c>
      <c r="K61" s="157">
        <f>(D61+8+1.2)+(F61+H61)</f>
        <v>26.901499999999999</v>
      </c>
      <c r="L61" s="134"/>
      <c r="M61" s="134">
        <f>L61*1.21</f>
        <v>0</v>
      </c>
      <c r="N61" s="135">
        <f>C61/((100-K61)/100)+M61</f>
        <v>17324.664664801603</v>
      </c>
      <c r="O61" s="142" t="s">
        <v>158</v>
      </c>
      <c r="P61" s="147" t="s">
        <v>474</v>
      </c>
    </row>
    <row r="63" spans="1:16" s="136" customFormat="1" ht="12">
      <c r="A63" s="140" t="s">
        <v>611</v>
      </c>
      <c r="B63" s="25" t="s">
        <v>612</v>
      </c>
      <c r="C63" s="141">
        <v>7200</v>
      </c>
      <c r="D63" s="137">
        <v>3</v>
      </c>
      <c r="E63" s="130">
        <v>14.5</v>
      </c>
      <c r="F63" s="131">
        <f>E63*1.21</f>
        <v>17.544999999999998</v>
      </c>
      <c r="G63" s="147" t="s">
        <v>905</v>
      </c>
      <c r="H63" s="130">
        <f>(IF(G63='base para costos'!$G$3,'base para costos'!$H$3)+IF(G63='base para costos'!$G$4,'base para costos'!$H$4)+IF(G63='base para costos'!$G$5,'base para costos'!$H$5)+IF(G63='base para costos'!$G$6,'base para costos'!$H$6)+IF(G63='base para costos'!$G$7,'base para costos'!$H$7)+IF(G63='base para costos'!$G$8,'base para costos'!$H$8)+IF(G63='base para costos'!$G$9,'base para costos'!$H$9)+IF(G63='base para costos'!$G$10,'base para costos'!$H$10)+IF(G63='base para costos'!$G$11,'base para costos'!$H$11))</f>
        <v>0</v>
      </c>
      <c r="I63" s="132">
        <f>(C63/(('base para costos'!$J$3-D63)/100))</f>
        <v>7422.6804123711345</v>
      </c>
      <c r="J63" s="133">
        <f>(C63/(('base para costos'!$J$3-D63)/100-(0.08)))</f>
        <v>8089.8876404494376</v>
      </c>
      <c r="K63" s="157">
        <f>(D63+8+1.2)+(F63+H63)</f>
        <v>29.744999999999997</v>
      </c>
      <c r="L63" s="134"/>
      <c r="M63" s="134">
        <f>L63*1.21</f>
        <v>0</v>
      </c>
      <c r="N63" s="135">
        <f>C63/((100-K63)/100)+M63</f>
        <v>10248.380898156714</v>
      </c>
      <c r="O63" s="142" t="s">
        <v>232</v>
      </c>
      <c r="P63" s="147" t="s">
        <v>613</v>
      </c>
    </row>
    <row r="65" spans="1:16" s="136" customFormat="1" ht="12">
      <c r="A65" s="140" t="s">
        <v>581</v>
      </c>
      <c r="B65" s="25" t="s">
        <v>582</v>
      </c>
      <c r="C65" s="141">
        <v>16900</v>
      </c>
      <c r="D65" s="137">
        <v>3</v>
      </c>
      <c r="E65" s="130">
        <v>16</v>
      </c>
      <c r="F65" s="131">
        <f>E65*1.21</f>
        <v>19.36</v>
      </c>
      <c r="G65" s="147" t="s">
        <v>905</v>
      </c>
      <c r="H65" s="130">
        <f>(IF(G65='base para costos'!$G$3,'base para costos'!$H$3)+IF(G65='base para costos'!$G$4,'base para costos'!$H$4)+IF(G65='base para costos'!$G$5,'base para costos'!$H$5)+IF(G65='base para costos'!$G$6,'base para costos'!$H$6)+IF(G65='base para costos'!$G$7,'base para costos'!$H$7)+IF(G65='base para costos'!$G$8,'base para costos'!$H$8)+IF(G65='base para costos'!$G$9,'base para costos'!$H$9)+IF(G65='base para costos'!$G$10,'base para costos'!$H$10)+IF(G65='base para costos'!$G$11,'base para costos'!$H$11))</f>
        <v>0</v>
      </c>
      <c r="I65" s="132">
        <f>(C65/(('base para costos'!$J$3-D65)/100))</f>
        <v>17422.680412371134</v>
      </c>
      <c r="J65" s="133">
        <f>(C65/(('base para costos'!$J$3-D65)/100-(0.08)))</f>
        <v>18988.764044943819</v>
      </c>
      <c r="K65" s="157">
        <f>(D65+8+1.2)+(F65+H65)</f>
        <v>31.56</v>
      </c>
      <c r="L65" s="134"/>
      <c r="M65" s="134">
        <f>L65*1.21</f>
        <v>0</v>
      </c>
      <c r="N65" s="135">
        <f>C65/((100-K65)/100)+M65</f>
        <v>24693.161893629454</v>
      </c>
      <c r="O65" s="142" t="s">
        <v>155</v>
      </c>
      <c r="P65" s="147" t="s">
        <v>583</v>
      </c>
    </row>
    <row r="67" spans="1:16" s="136" customFormat="1" ht="12">
      <c r="A67" s="140" t="s">
        <v>556</v>
      </c>
      <c r="B67" s="25" t="s">
        <v>557</v>
      </c>
      <c r="C67" s="141">
        <v>18720</v>
      </c>
      <c r="D67" s="137">
        <v>3</v>
      </c>
      <c r="E67" s="130">
        <v>13.65</v>
      </c>
      <c r="F67" s="131">
        <f t="shared" ref="F67:F87" si="9">E67*1.21</f>
        <v>16.516500000000001</v>
      </c>
      <c r="G67" s="147" t="s">
        <v>905</v>
      </c>
      <c r="H67" s="130">
        <f>(IF(G67='base para costos'!$G$3,'base para costos'!$H$3)+IF(G67='base para costos'!$G$4,'base para costos'!$H$4)+IF(G67='base para costos'!$G$5,'base para costos'!$H$5)+IF(G67='base para costos'!$G$6,'base para costos'!$H$6)+IF(G67='base para costos'!$G$7,'base para costos'!$H$7)+IF(G67='base para costos'!$G$8,'base para costos'!$H$8)+IF(G67='base para costos'!$G$9,'base para costos'!$H$9)+IF(G67='base para costos'!$G$10,'base para costos'!$H$10)+IF(G67='base para costos'!$G$11,'base para costos'!$H$11))</f>
        <v>0</v>
      </c>
      <c r="I67" s="132">
        <f>(C67/(('base para costos'!$J$3-D67)/100))</f>
        <v>19298.969072164949</v>
      </c>
      <c r="J67" s="133">
        <f>(C67/(('base para costos'!$J$3-D67)/100-(0.08)))</f>
        <v>21033.707865168541</v>
      </c>
      <c r="K67" s="157">
        <f t="shared" ref="K67:K87" si="10">(D67+8+1.2)+(F67+H67)</f>
        <v>28.7165</v>
      </c>
      <c r="L67" s="134"/>
      <c r="M67" s="134">
        <f t="shared" ref="M67:M87" si="11">L67*1.21</f>
        <v>0</v>
      </c>
      <c r="N67" s="135">
        <f t="shared" ref="N67:N87" si="12">C67/((100-K67)/100)+M67</f>
        <v>26261.336774990006</v>
      </c>
      <c r="O67" s="142" t="s">
        <v>559</v>
      </c>
      <c r="P67" s="147" t="s">
        <v>558</v>
      </c>
    </row>
    <row r="68" spans="1:16" s="136" customFormat="1" ht="12">
      <c r="A68" s="140" t="s">
        <v>730</v>
      </c>
      <c r="B68" s="25" t="s">
        <v>731</v>
      </c>
      <c r="C68" s="141">
        <v>6376.49</v>
      </c>
      <c r="D68" s="137">
        <v>3</v>
      </c>
      <c r="E68" s="130">
        <v>16</v>
      </c>
      <c r="F68" s="131">
        <f t="shared" si="9"/>
        <v>19.36</v>
      </c>
      <c r="G68" s="147" t="s">
        <v>905</v>
      </c>
      <c r="H68" s="130">
        <f>(IF(G68='base para costos'!$G$3,'base para costos'!$H$3)+IF(G68='base para costos'!$G$4,'base para costos'!$H$4)+IF(G68='base para costos'!$G$5,'base para costos'!$H$5)+IF(G68='base para costos'!$G$6,'base para costos'!$H$6)+IF(G68='base para costos'!$G$7,'base para costos'!$H$7)+IF(G68='base para costos'!$G$8,'base para costos'!$H$8)+IF(G68='base para costos'!$G$9,'base para costos'!$H$9)+IF(G68='base para costos'!$G$10,'base para costos'!$H$10)+IF(G68='base para costos'!$G$11,'base para costos'!$H$11))</f>
        <v>0</v>
      </c>
      <c r="I68" s="132">
        <f>(C68/(('base para costos'!$J$3-D68)/100))</f>
        <v>6573.7010309278348</v>
      </c>
      <c r="J68" s="133">
        <f>(C68/(('base para costos'!$J$3-D68)/100-(0.08)))</f>
        <v>7164.5955056179773</v>
      </c>
      <c r="K68" s="157">
        <f t="shared" si="10"/>
        <v>31.56</v>
      </c>
      <c r="L68" s="134"/>
      <c r="M68" s="134">
        <f t="shared" si="11"/>
        <v>0</v>
      </c>
      <c r="N68" s="135">
        <f t="shared" si="12"/>
        <v>9316.9053185271769</v>
      </c>
      <c r="O68" s="142" t="s">
        <v>232</v>
      </c>
      <c r="P68" s="147" t="s">
        <v>583</v>
      </c>
    </row>
    <row r="69" spans="1:16" s="136" customFormat="1" ht="12">
      <c r="A69" s="140" t="s">
        <v>742</v>
      </c>
      <c r="B69" s="25" t="s">
        <v>743</v>
      </c>
      <c r="C69" s="141">
        <v>5795.8</v>
      </c>
      <c r="D69" s="137">
        <v>3</v>
      </c>
      <c r="E69" s="130">
        <v>16</v>
      </c>
      <c r="F69" s="131">
        <f t="shared" si="9"/>
        <v>19.36</v>
      </c>
      <c r="G69" s="147" t="s">
        <v>905</v>
      </c>
      <c r="H69" s="130">
        <f>(IF(G69='base para costos'!$G$3,'base para costos'!$H$3)+IF(G69='base para costos'!$G$4,'base para costos'!$H$4)+IF(G69='base para costos'!$G$5,'base para costos'!$H$5)+IF(G69='base para costos'!$G$6,'base para costos'!$H$6)+IF(G69='base para costos'!$G$7,'base para costos'!$H$7)+IF(G69='base para costos'!$G$8,'base para costos'!$H$8)+IF(G69='base para costos'!$G$9,'base para costos'!$H$9)+IF(G69='base para costos'!$G$10,'base para costos'!$H$10)+IF(G69='base para costos'!$G$11,'base para costos'!$H$11))</f>
        <v>0</v>
      </c>
      <c r="I69" s="132">
        <f>(C69/(('base para costos'!$J$3-D69)/100))</f>
        <v>5975.0515463917527</v>
      </c>
      <c r="J69" s="133">
        <f>(C69/(('base para costos'!$J$3-D69)/100-(0.08)))</f>
        <v>6512.1348314606739</v>
      </c>
      <c r="K69" s="157">
        <f t="shared" si="10"/>
        <v>31.56</v>
      </c>
      <c r="L69" s="134"/>
      <c r="M69" s="134">
        <f t="shared" si="11"/>
        <v>0</v>
      </c>
      <c r="N69" s="135">
        <f t="shared" si="12"/>
        <v>8468.4395090590297</v>
      </c>
      <c r="O69" s="142" t="s">
        <v>744</v>
      </c>
      <c r="P69" s="147" t="s">
        <v>107</v>
      </c>
    </row>
    <row r="70" spans="1:16" s="136" customFormat="1" ht="12">
      <c r="A70" s="140" t="s">
        <v>732</v>
      </c>
      <c r="B70" s="25" t="s">
        <v>733</v>
      </c>
      <c r="C70" s="141">
        <v>6175.01</v>
      </c>
      <c r="D70" s="137">
        <v>3</v>
      </c>
      <c r="E70" s="130">
        <v>15.5</v>
      </c>
      <c r="F70" s="131">
        <f t="shared" si="9"/>
        <v>18.754999999999999</v>
      </c>
      <c r="G70" s="147" t="s">
        <v>905</v>
      </c>
      <c r="H70" s="130">
        <f>(IF(G70='base para costos'!$G$3,'base para costos'!$H$3)+IF(G70='base para costos'!$G$4,'base para costos'!$H$4)+IF(G70='base para costos'!$G$5,'base para costos'!$H$5)+IF(G70='base para costos'!$G$6,'base para costos'!$H$6)+IF(G70='base para costos'!$G$7,'base para costos'!$H$7)+IF(G70='base para costos'!$G$8,'base para costos'!$H$8)+IF(G70='base para costos'!$G$9,'base para costos'!$H$9)+IF(G70='base para costos'!$G$10,'base para costos'!$H$10)+IF(G70='base para costos'!$G$11,'base para costos'!$H$11))</f>
        <v>0</v>
      </c>
      <c r="I70" s="132">
        <f>(C70/(('base para costos'!$J$3-D70)/100))</f>
        <v>6365.9896907216498</v>
      </c>
      <c r="J70" s="133">
        <f>(C70/(('base para costos'!$J$3-D70)/100-(0.08)))</f>
        <v>6938.2134831460671</v>
      </c>
      <c r="K70" s="157">
        <f t="shared" si="10"/>
        <v>30.954999999999998</v>
      </c>
      <c r="L70" s="134"/>
      <c r="M70" s="134">
        <f t="shared" si="11"/>
        <v>0</v>
      </c>
      <c r="N70" s="135">
        <f t="shared" si="12"/>
        <v>8943.4571656166263</v>
      </c>
      <c r="O70" s="142" t="s">
        <v>151</v>
      </c>
      <c r="P70" s="147" t="s">
        <v>208</v>
      </c>
    </row>
    <row r="71" spans="1:16" s="136" customFormat="1" ht="12">
      <c r="A71" s="140" t="s">
        <v>734</v>
      </c>
      <c r="B71" s="25" t="s">
        <v>735</v>
      </c>
      <c r="C71" s="141">
        <v>6175.01</v>
      </c>
      <c r="D71" s="137">
        <v>3</v>
      </c>
      <c r="E71" s="130">
        <v>16.5</v>
      </c>
      <c r="F71" s="131">
        <f t="shared" si="9"/>
        <v>19.965</v>
      </c>
      <c r="G71" s="147" t="s">
        <v>905</v>
      </c>
      <c r="H71" s="130">
        <f>(IF(G71='base para costos'!$G$3,'base para costos'!$H$3)+IF(G71='base para costos'!$G$4,'base para costos'!$H$4)+IF(G71='base para costos'!$G$5,'base para costos'!$H$5)+IF(G71='base para costos'!$G$6,'base para costos'!$H$6)+IF(G71='base para costos'!$G$7,'base para costos'!$H$7)+IF(G71='base para costos'!$G$8,'base para costos'!$H$8)+IF(G71='base para costos'!$G$9,'base para costos'!$H$9)+IF(G71='base para costos'!$G$10,'base para costos'!$H$10)+IF(G71='base para costos'!$G$11,'base para costos'!$H$11))</f>
        <v>0</v>
      </c>
      <c r="I71" s="132">
        <f>(C71/(('base para costos'!$J$3-D71)/100))</f>
        <v>6365.9896907216498</v>
      </c>
      <c r="J71" s="133">
        <f>(C71/(('base para costos'!$J$3-D71)/100-(0.08)))</f>
        <v>6938.2134831460671</v>
      </c>
      <c r="K71" s="157">
        <f t="shared" si="10"/>
        <v>32.164999999999999</v>
      </c>
      <c r="L71" s="134"/>
      <c r="M71" s="134">
        <f t="shared" si="11"/>
        <v>0</v>
      </c>
      <c r="N71" s="135">
        <f t="shared" si="12"/>
        <v>9102.9851846391975</v>
      </c>
      <c r="O71" s="142" t="s">
        <v>232</v>
      </c>
      <c r="P71" s="147" t="s">
        <v>510</v>
      </c>
    </row>
    <row r="72" spans="1:16" s="136" customFormat="1" ht="12">
      <c r="A72" s="140" t="s">
        <v>635</v>
      </c>
      <c r="B72" s="25" t="s">
        <v>636</v>
      </c>
      <c r="C72" s="141">
        <v>12352.66</v>
      </c>
      <c r="D72" s="137">
        <v>10</v>
      </c>
      <c r="E72" s="130">
        <v>15.5</v>
      </c>
      <c r="F72" s="131">
        <f t="shared" si="9"/>
        <v>18.754999999999999</v>
      </c>
      <c r="G72" s="147" t="s">
        <v>905</v>
      </c>
      <c r="H72" s="130">
        <f>(IF(G72='base para costos'!$G$3,'base para costos'!$H$3)+IF(G72='base para costos'!$G$4,'base para costos'!$H$4)+IF(G72='base para costos'!$G$5,'base para costos'!$H$5)+IF(G72='base para costos'!$G$6,'base para costos'!$H$6)+IF(G72='base para costos'!$G$7,'base para costos'!$H$7)+IF(G72='base para costos'!$G$8,'base para costos'!$H$8)+IF(G72='base para costos'!$G$9,'base para costos'!$H$9)+IF(G72='base para costos'!$G$10,'base para costos'!$H$10)+IF(G72='base para costos'!$G$11,'base para costos'!$H$11))</f>
        <v>0</v>
      </c>
      <c r="I72" s="132">
        <f>(C72/(('base para costos'!$J$3-D72)/100))</f>
        <v>13725.177777777777</v>
      </c>
      <c r="J72" s="133">
        <f>(C72/(('base para costos'!$J$3-D72)/100-(0.08)))</f>
        <v>15064.219512195121</v>
      </c>
      <c r="K72" s="157">
        <f t="shared" si="10"/>
        <v>37.954999999999998</v>
      </c>
      <c r="L72" s="134"/>
      <c r="M72" s="134">
        <f t="shared" si="11"/>
        <v>0</v>
      </c>
      <c r="N72" s="135">
        <f t="shared" si="12"/>
        <v>19909.19493915706</v>
      </c>
      <c r="O72" s="142" t="s">
        <v>155</v>
      </c>
      <c r="P72" s="147" t="s">
        <v>413</v>
      </c>
    </row>
    <row r="73" spans="1:16" s="136" customFormat="1" ht="12">
      <c r="A73" s="140" t="s">
        <v>569</v>
      </c>
      <c r="B73" s="25" t="s">
        <v>570</v>
      </c>
      <c r="C73" s="141">
        <v>5790</v>
      </c>
      <c r="D73" s="137">
        <v>3</v>
      </c>
      <c r="E73" s="130">
        <v>12.65</v>
      </c>
      <c r="F73" s="131">
        <f t="shared" si="9"/>
        <v>15.3065</v>
      </c>
      <c r="G73" s="147" t="s">
        <v>905</v>
      </c>
      <c r="H73" s="130">
        <f>(IF(G73='base para costos'!$G$3,'base para costos'!$H$3)+IF(G73='base para costos'!$G$4,'base para costos'!$H$4)+IF(G73='base para costos'!$G$5,'base para costos'!$H$5)+IF(G73='base para costos'!$G$6,'base para costos'!$H$6)+IF(G73='base para costos'!$G$7,'base para costos'!$H$7)+IF(G73='base para costos'!$G$8,'base para costos'!$H$8)+IF(G73='base para costos'!$G$9,'base para costos'!$H$9)+IF(G73='base para costos'!$G$10,'base para costos'!$H$10)+IF(G73='base para costos'!$G$11,'base para costos'!$H$11))</f>
        <v>0</v>
      </c>
      <c r="I73" s="132">
        <f>(C73/(('base para costos'!$J$3-D73)/100))</f>
        <v>5969.072164948454</v>
      </c>
      <c r="J73" s="133">
        <f>(C73/(('base para costos'!$J$3-D73)/100-(0.08)))</f>
        <v>6505.6179775280898</v>
      </c>
      <c r="K73" s="157">
        <f t="shared" si="10"/>
        <v>27.506499999999999</v>
      </c>
      <c r="L73" s="134"/>
      <c r="M73" s="134">
        <f t="shared" si="11"/>
        <v>0</v>
      </c>
      <c r="N73" s="135">
        <f t="shared" si="12"/>
        <v>7986.9229655072522</v>
      </c>
      <c r="O73" s="142" t="s">
        <v>232</v>
      </c>
      <c r="P73" s="147" t="s">
        <v>279</v>
      </c>
    </row>
    <row r="74" spans="1:16" s="136" customFormat="1" ht="12">
      <c r="A74" s="140" t="s">
        <v>745</v>
      </c>
      <c r="B74" s="25" t="s">
        <v>746</v>
      </c>
      <c r="C74" s="141">
        <v>5752.7</v>
      </c>
      <c r="D74" s="137">
        <v>3</v>
      </c>
      <c r="E74" s="130">
        <v>12.65</v>
      </c>
      <c r="F74" s="131">
        <f t="shared" si="9"/>
        <v>15.3065</v>
      </c>
      <c r="G74" s="147" t="s">
        <v>905</v>
      </c>
      <c r="H74" s="130">
        <f>(IF(G74='base para costos'!$G$3,'base para costos'!$H$3)+IF(G74='base para costos'!$G$4,'base para costos'!$H$4)+IF(G74='base para costos'!$G$5,'base para costos'!$H$5)+IF(G74='base para costos'!$G$6,'base para costos'!$H$6)+IF(G74='base para costos'!$G$7,'base para costos'!$H$7)+IF(G74='base para costos'!$G$8,'base para costos'!$H$8)+IF(G74='base para costos'!$G$9,'base para costos'!$H$9)+IF(G74='base para costos'!$G$10,'base para costos'!$H$10)+IF(G74='base para costos'!$G$11,'base para costos'!$H$11))</f>
        <v>0</v>
      </c>
      <c r="I74" s="132">
        <f>(C74/(('base para costos'!$J$3-D74)/100))</f>
        <v>5930.6185567010307</v>
      </c>
      <c r="J74" s="133">
        <f>(C74/(('base para costos'!$J$3-D74)/100-(0.08)))</f>
        <v>6463.7078651685388</v>
      </c>
      <c r="K74" s="157">
        <f t="shared" si="10"/>
        <v>27.506499999999999</v>
      </c>
      <c r="L74" s="134"/>
      <c r="M74" s="134">
        <f t="shared" si="11"/>
        <v>0</v>
      </c>
      <c r="N74" s="135">
        <f t="shared" si="12"/>
        <v>7935.4700766275591</v>
      </c>
      <c r="O74" s="142" t="s">
        <v>232</v>
      </c>
      <c r="P74" s="147" t="s">
        <v>279</v>
      </c>
    </row>
    <row r="75" spans="1:16" s="136" customFormat="1" ht="12">
      <c r="A75" s="140" t="s">
        <v>858</v>
      </c>
      <c r="B75" s="25" t="s">
        <v>859</v>
      </c>
      <c r="C75" s="141">
        <v>29.45</v>
      </c>
      <c r="D75" s="137">
        <v>3</v>
      </c>
      <c r="E75" s="130">
        <v>15.5</v>
      </c>
      <c r="F75" s="131">
        <f t="shared" si="9"/>
        <v>18.754999999999999</v>
      </c>
      <c r="G75" s="147" t="s">
        <v>905</v>
      </c>
      <c r="H75" s="130">
        <f>(IF(G75='base para costos'!$G$3,'base para costos'!$H$3)+IF(G75='base para costos'!$G$4,'base para costos'!$H$4)+IF(G75='base para costos'!$G$5,'base para costos'!$H$5)+IF(G75='base para costos'!$G$6,'base para costos'!$H$6)+IF(G75='base para costos'!$G$7,'base para costos'!$H$7)+IF(G75='base para costos'!$G$8,'base para costos'!$H$8)+IF(G75='base para costos'!$G$9,'base para costos'!$H$9)+IF(G75='base para costos'!$G$10,'base para costos'!$H$10)+IF(G75='base para costos'!$G$11,'base para costos'!$H$11))</f>
        <v>0</v>
      </c>
      <c r="I75" s="132">
        <f>(C75/(('base para costos'!$J$3-D75)/100))</f>
        <v>30.36082474226804</v>
      </c>
      <c r="J75" s="133">
        <f>(C75/(('base para costos'!$J$3-D75)/100-(0.08)))</f>
        <v>33.08988764044944</v>
      </c>
      <c r="K75" s="157">
        <f t="shared" si="10"/>
        <v>30.954999999999998</v>
      </c>
      <c r="L75" s="134"/>
      <c r="M75" s="134">
        <f t="shared" si="11"/>
        <v>0</v>
      </c>
      <c r="N75" s="135">
        <f t="shared" si="12"/>
        <v>42.653342023318125</v>
      </c>
      <c r="O75" s="142" t="s">
        <v>860</v>
      </c>
      <c r="P75" s="147" t="s">
        <v>326</v>
      </c>
    </row>
    <row r="76" spans="1:16" s="136" customFormat="1" ht="12">
      <c r="A76" s="140" t="s">
        <v>659</v>
      </c>
      <c r="B76" s="25" t="s">
        <v>660</v>
      </c>
      <c r="C76" s="141">
        <v>11050</v>
      </c>
      <c r="D76" s="137">
        <v>3</v>
      </c>
      <c r="E76" s="130">
        <v>16</v>
      </c>
      <c r="F76" s="131">
        <f t="shared" si="9"/>
        <v>19.36</v>
      </c>
      <c r="G76" s="147" t="s">
        <v>905</v>
      </c>
      <c r="H76" s="130">
        <f>(IF(G76='base para costos'!$G$3,'base para costos'!$H$3)+IF(G76='base para costos'!$G$4,'base para costos'!$H$4)+IF(G76='base para costos'!$G$5,'base para costos'!$H$5)+IF(G76='base para costos'!$G$6,'base para costos'!$H$6)+IF(G76='base para costos'!$G$7,'base para costos'!$H$7)+IF(G76='base para costos'!$G$8,'base para costos'!$H$8)+IF(G76='base para costos'!$G$9,'base para costos'!$H$9)+IF(G76='base para costos'!$G$10,'base para costos'!$H$10)+IF(G76='base para costos'!$G$11,'base para costos'!$H$11))</f>
        <v>0</v>
      </c>
      <c r="I76" s="132">
        <f>(C76/(('base para costos'!$J$3-D76)/100))</f>
        <v>11391.752577319588</v>
      </c>
      <c r="J76" s="133">
        <f>(C76/(('base para costos'!$J$3-D76)/100-(0.08)))</f>
        <v>12415.730337078652</v>
      </c>
      <c r="K76" s="157">
        <f t="shared" si="10"/>
        <v>31.56</v>
      </c>
      <c r="L76" s="134"/>
      <c r="M76" s="134">
        <f t="shared" si="11"/>
        <v>0</v>
      </c>
      <c r="N76" s="135">
        <f t="shared" si="12"/>
        <v>16145.528930450029</v>
      </c>
      <c r="O76" s="142" t="s">
        <v>661</v>
      </c>
      <c r="P76" s="147" t="s">
        <v>235</v>
      </c>
    </row>
    <row r="77" spans="1:16" s="136" customFormat="1" ht="12">
      <c r="A77" s="140" t="s">
        <v>842</v>
      </c>
      <c r="B77" s="25" t="s">
        <v>843</v>
      </c>
      <c r="C77" s="141">
        <v>858</v>
      </c>
      <c r="D77" s="137">
        <v>3</v>
      </c>
      <c r="E77" s="130">
        <v>16</v>
      </c>
      <c r="F77" s="131">
        <f t="shared" si="9"/>
        <v>19.36</v>
      </c>
      <c r="G77" s="147" t="s">
        <v>905</v>
      </c>
      <c r="H77" s="130">
        <f>(IF(G77='base para costos'!$G$3,'base para costos'!$H$3)+IF(G77='base para costos'!$G$4,'base para costos'!$H$4)+IF(G77='base para costos'!$G$5,'base para costos'!$H$5)+IF(G77='base para costos'!$G$6,'base para costos'!$H$6)+IF(G77='base para costos'!$G$7,'base para costos'!$H$7)+IF(G77='base para costos'!$G$8,'base para costos'!$H$8)+IF(G77='base para costos'!$G$9,'base para costos'!$H$9)+IF(G77='base para costos'!$G$10,'base para costos'!$H$10)+IF(G77='base para costos'!$G$11,'base para costos'!$H$11))</f>
        <v>0</v>
      </c>
      <c r="I77" s="132">
        <f>(C77/(('base para costos'!$J$3-D77)/100))</f>
        <v>884.53608247422687</v>
      </c>
      <c r="J77" s="133">
        <f>(C77/(('base para costos'!$J$3-D77)/100-(0.08)))</f>
        <v>964.04494382022472</v>
      </c>
      <c r="K77" s="157">
        <f t="shared" si="10"/>
        <v>31.56</v>
      </c>
      <c r="L77" s="134"/>
      <c r="M77" s="134">
        <f t="shared" si="11"/>
        <v>0</v>
      </c>
      <c r="N77" s="135">
        <f t="shared" si="12"/>
        <v>1253.6528345996494</v>
      </c>
      <c r="O77" s="142" t="s">
        <v>505</v>
      </c>
      <c r="P77" s="147" t="s">
        <v>235</v>
      </c>
    </row>
    <row r="78" spans="1:16" s="136" customFormat="1" ht="12">
      <c r="A78" s="140" t="s">
        <v>702</v>
      </c>
      <c r="B78" s="25" t="s">
        <v>703</v>
      </c>
      <c r="C78" s="141">
        <v>7800</v>
      </c>
      <c r="D78" s="137">
        <v>3</v>
      </c>
      <c r="E78" s="130">
        <v>16</v>
      </c>
      <c r="F78" s="131">
        <f t="shared" si="9"/>
        <v>19.36</v>
      </c>
      <c r="G78" s="147" t="s">
        <v>905</v>
      </c>
      <c r="H78" s="130">
        <f>(IF(G78='base para costos'!$G$3,'base para costos'!$H$3)+IF(G78='base para costos'!$G$4,'base para costos'!$H$4)+IF(G78='base para costos'!$G$5,'base para costos'!$H$5)+IF(G78='base para costos'!$G$6,'base para costos'!$H$6)+IF(G78='base para costos'!$G$7,'base para costos'!$H$7)+IF(G78='base para costos'!$G$8,'base para costos'!$H$8)+IF(G78='base para costos'!$G$9,'base para costos'!$H$9)+IF(G78='base para costos'!$G$10,'base para costos'!$H$10)+IF(G78='base para costos'!$G$11,'base para costos'!$H$11))</f>
        <v>0</v>
      </c>
      <c r="I78" s="132">
        <f>(C78/(('base para costos'!$J$3-D78)/100))</f>
        <v>8041.2371134020623</v>
      </c>
      <c r="J78" s="133">
        <f>(C78/(('base para costos'!$J$3-D78)/100-(0.08)))</f>
        <v>8764.0449438202249</v>
      </c>
      <c r="K78" s="157">
        <f t="shared" si="10"/>
        <v>31.56</v>
      </c>
      <c r="L78" s="134"/>
      <c r="M78" s="134">
        <f t="shared" si="11"/>
        <v>0</v>
      </c>
      <c r="N78" s="135">
        <f t="shared" si="12"/>
        <v>11396.843950905903</v>
      </c>
      <c r="O78" s="142" t="s">
        <v>232</v>
      </c>
      <c r="P78" s="147" t="s">
        <v>235</v>
      </c>
    </row>
    <row r="79" spans="1:16" s="136" customFormat="1" ht="12">
      <c r="A79" s="140" t="s">
        <v>396</v>
      </c>
      <c r="B79" s="25" t="s">
        <v>397</v>
      </c>
      <c r="C79" s="141">
        <v>14298.7</v>
      </c>
      <c r="D79" s="137">
        <v>3</v>
      </c>
      <c r="E79" s="130">
        <v>15.5</v>
      </c>
      <c r="F79" s="131">
        <f t="shared" si="9"/>
        <v>18.754999999999999</v>
      </c>
      <c r="G79" s="147" t="s">
        <v>905</v>
      </c>
      <c r="H79" s="130">
        <f>(IF(G79='base para costos'!$G$3,'base para costos'!$H$3)+IF(G79='base para costos'!$G$4,'base para costos'!$H$4)+IF(G79='base para costos'!$G$5,'base para costos'!$H$5)+IF(G79='base para costos'!$G$6,'base para costos'!$H$6)+IF(G79='base para costos'!$G$7,'base para costos'!$H$7)+IF(G79='base para costos'!$G$8,'base para costos'!$H$8)+IF(G79='base para costos'!$G$9,'base para costos'!$H$9)+IF(G79='base para costos'!$G$10,'base para costos'!$H$10)+IF(G79='base para costos'!$G$11,'base para costos'!$H$11))</f>
        <v>0</v>
      </c>
      <c r="I79" s="132">
        <f>(C79/(('base para costos'!$J$3-D79)/100))</f>
        <v>14740.927835051547</v>
      </c>
      <c r="J79" s="133">
        <f>(C79/(('base para costos'!$J$3-D79)/100-(0.08)))</f>
        <v>16065.955056179775</v>
      </c>
      <c r="K79" s="157">
        <f t="shared" si="10"/>
        <v>30.954999999999998</v>
      </c>
      <c r="L79" s="134"/>
      <c r="M79" s="134">
        <f t="shared" si="11"/>
        <v>0</v>
      </c>
      <c r="N79" s="135">
        <f t="shared" si="12"/>
        <v>20709.247592150048</v>
      </c>
      <c r="O79" s="142" t="s">
        <v>232</v>
      </c>
      <c r="P79" s="147" t="s">
        <v>398</v>
      </c>
    </row>
    <row r="80" spans="1:16" s="136" customFormat="1" ht="12">
      <c r="A80" s="140" t="s">
        <v>601</v>
      </c>
      <c r="B80" s="25" t="s">
        <v>602</v>
      </c>
      <c r="C80" s="141">
        <v>14999.99</v>
      </c>
      <c r="D80" s="137">
        <v>3</v>
      </c>
      <c r="E80" s="130">
        <v>15.5</v>
      </c>
      <c r="F80" s="131">
        <f t="shared" si="9"/>
        <v>18.754999999999999</v>
      </c>
      <c r="G80" s="147" t="s">
        <v>905</v>
      </c>
      <c r="H80" s="130">
        <f>(IF(G80='base para costos'!$G$3,'base para costos'!$H$3)+IF(G80='base para costos'!$G$4,'base para costos'!$H$4)+IF(G80='base para costos'!$G$5,'base para costos'!$H$5)+IF(G80='base para costos'!$G$6,'base para costos'!$H$6)+IF(G80='base para costos'!$G$7,'base para costos'!$H$7)+IF(G80='base para costos'!$G$8,'base para costos'!$H$8)+IF(G80='base para costos'!$G$9,'base para costos'!$H$9)+IF(G80='base para costos'!$G$10,'base para costos'!$H$10)+IF(G80='base para costos'!$G$11,'base para costos'!$H$11))</f>
        <v>0</v>
      </c>
      <c r="I80" s="132">
        <f>(C80/(('base para costos'!$J$3-D80)/100))</f>
        <v>15463.907216494845</v>
      </c>
      <c r="J80" s="133">
        <f>(C80/(('base para costos'!$J$3-D80)/100-(0.08)))</f>
        <v>16853.921348314605</v>
      </c>
      <c r="K80" s="157">
        <f t="shared" si="10"/>
        <v>30.954999999999998</v>
      </c>
      <c r="L80" s="134"/>
      <c r="M80" s="134">
        <f t="shared" si="11"/>
        <v>0</v>
      </c>
      <c r="N80" s="135">
        <f t="shared" si="12"/>
        <v>21724.947498008543</v>
      </c>
      <c r="O80" s="142" t="s">
        <v>232</v>
      </c>
      <c r="P80" s="147" t="s">
        <v>398</v>
      </c>
    </row>
    <row r="81" spans="1:16" s="136" customFormat="1" ht="12">
      <c r="A81" s="140" t="s">
        <v>529</v>
      </c>
      <c r="B81" s="25" t="s">
        <v>530</v>
      </c>
      <c r="C81" s="141">
        <v>11049.34</v>
      </c>
      <c r="D81" s="137">
        <v>3</v>
      </c>
      <c r="E81" s="130">
        <v>15.5</v>
      </c>
      <c r="F81" s="131">
        <f t="shared" si="9"/>
        <v>18.754999999999999</v>
      </c>
      <c r="G81" s="147" t="s">
        <v>905</v>
      </c>
      <c r="H81" s="130">
        <f>(IF(G81='base para costos'!$G$3,'base para costos'!$H$3)+IF(G81='base para costos'!$G$4,'base para costos'!$H$4)+IF(G81='base para costos'!$G$5,'base para costos'!$H$5)+IF(G81='base para costos'!$G$6,'base para costos'!$H$6)+IF(G81='base para costos'!$G$7,'base para costos'!$H$7)+IF(G81='base para costos'!$G$8,'base para costos'!$H$8)+IF(G81='base para costos'!$G$9,'base para costos'!$H$9)+IF(G81='base para costos'!$G$10,'base para costos'!$H$10)+IF(G81='base para costos'!$G$11,'base para costos'!$H$11))</f>
        <v>0</v>
      </c>
      <c r="I81" s="132">
        <f>(C81/(('base para costos'!$J$3-D81)/100))</f>
        <v>11391.072164948455</v>
      </c>
      <c r="J81" s="133">
        <f>(C81/(('base para costos'!$J$3-D81)/100-(0.08)))</f>
        <v>12414.988764044943</v>
      </c>
      <c r="K81" s="157">
        <f t="shared" si="10"/>
        <v>30.954999999999998</v>
      </c>
      <c r="L81" s="134"/>
      <c r="M81" s="134">
        <f t="shared" si="11"/>
        <v>0</v>
      </c>
      <c r="N81" s="135">
        <f t="shared" si="12"/>
        <v>16003.099427909334</v>
      </c>
      <c r="O81" s="142" t="s">
        <v>232</v>
      </c>
      <c r="P81" s="147" t="s">
        <v>398</v>
      </c>
    </row>
    <row r="82" spans="1:16" s="136" customFormat="1" ht="12">
      <c r="A82" s="140" t="s">
        <v>503</v>
      </c>
      <c r="B82" s="25" t="s">
        <v>504</v>
      </c>
      <c r="C82" s="141">
        <v>12720.5</v>
      </c>
      <c r="D82" s="137">
        <v>3</v>
      </c>
      <c r="E82" s="130">
        <v>16</v>
      </c>
      <c r="F82" s="131">
        <f t="shared" si="9"/>
        <v>19.36</v>
      </c>
      <c r="G82" s="147" t="s">
        <v>905</v>
      </c>
      <c r="H82" s="130">
        <f>(IF(G82='base para costos'!$G$3,'base para costos'!$H$3)+IF(G82='base para costos'!$G$4,'base para costos'!$H$4)+IF(G82='base para costos'!$G$5,'base para costos'!$H$5)+IF(G82='base para costos'!$G$6,'base para costos'!$H$6)+IF(G82='base para costos'!$G$7,'base para costos'!$H$7)+IF(G82='base para costos'!$G$8,'base para costos'!$H$8)+IF(G82='base para costos'!$G$9,'base para costos'!$H$9)+IF(G82='base para costos'!$G$10,'base para costos'!$H$10)+IF(G82='base para costos'!$G$11,'base para costos'!$H$11))</f>
        <v>0</v>
      </c>
      <c r="I82" s="132">
        <f>(C82/(('base para costos'!$J$3-D82)/100))</f>
        <v>13113.917525773197</v>
      </c>
      <c r="J82" s="133">
        <f>(C82/(('base para costos'!$J$3-D82)/100-(0.08)))</f>
        <v>14292.696629213482</v>
      </c>
      <c r="K82" s="157">
        <f t="shared" si="10"/>
        <v>31.56</v>
      </c>
      <c r="L82" s="134"/>
      <c r="M82" s="134">
        <f t="shared" si="11"/>
        <v>0</v>
      </c>
      <c r="N82" s="135">
        <f t="shared" si="12"/>
        <v>18586.353009935709</v>
      </c>
      <c r="O82" s="142" t="s">
        <v>505</v>
      </c>
      <c r="P82" s="147" t="s">
        <v>235</v>
      </c>
    </row>
    <row r="83" spans="1:16" s="136" customFormat="1" ht="12">
      <c r="A83" s="140" t="s">
        <v>495</v>
      </c>
      <c r="B83" s="25" t="s">
        <v>496</v>
      </c>
      <c r="C83" s="141">
        <v>26000</v>
      </c>
      <c r="D83" s="137">
        <v>3</v>
      </c>
      <c r="E83" s="130">
        <v>15.5</v>
      </c>
      <c r="F83" s="131">
        <f t="shared" si="9"/>
        <v>18.754999999999999</v>
      </c>
      <c r="G83" s="147" t="s">
        <v>905</v>
      </c>
      <c r="H83" s="130">
        <f>(IF(G83='base para costos'!$G$3,'base para costos'!$H$3)+IF(G83='base para costos'!$G$4,'base para costos'!$H$4)+IF(G83='base para costos'!$G$5,'base para costos'!$H$5)+IF(G83='base para costos'!$G$6,'base para costos'!$H$6)+IF(G83='base para costos'!$G$7,'base para costos'!$H$7)+IF(G83='base para costos'!$G$8,'base para costos'!$H$8)+IF(G83='base para costos'!$G$9,'base para costos'!$H$9)+IF(G83='base para costos'!$G$10,'base para costos'!$H$10)+IF(G83='base para costos'!$G$11,'base para costos'!$H$11))</f>
        <v>0</v>
      </c>
      <c r="I83" s="132">
        <f>(C83/(('base para costos'!$J$3-D83)/100))</f>
        <v>26804.123711340206</v>
      </c>
      <c r="J83" s="133">
        <f>(C83/(('base para costos'!$J$3-D83)/100-(0.08)))</f>
        <v>29213.483146067414</v>
      </c>
      <c r="K83" s="157">
        <f t="shared" si="10"/>
        <v>30.954999999999998</v>
      </c>
      <c r="L83" s="134"/>
      <c r="M83" s="134">
        <f t="shared" si="11"/>
        <v>0</v>
      </c>
      <c r="N83" s="135">
        <f t="shared" si="12"/>
        <v>37656.600767615324</v>
      </c>
      <c r="O83" s="142" t="s">
        <v>170</v>
      </c>
      <c r="P83" s="147" t="s">
        <v>214</v>
      </c>
    </row>
    <row r="84" spans="1:16" s="136" customFormat="1" ht="12">
      <c r="A84" s="140" t="s">
        <v>454</v>
      </c>
      <c r="B84" s="25" t="s">
        <v>455</v>
      </c>
      <c r="C84" s="141">
        <v>33800.01</v>
      </c>
      <c r="D84" s="137">
        <v>3</v>
      </c>
      <c r="E84" s="130">
        <v>15.5</v>
      </c>
      <c r="F84" s="131">
        <f t="shared" si="9"/>
        <v>18.754999999999999</v>
      </c>
      <c r="G84" s="147" t="s">
        <v>905</v>
      </c>
      <c r="H84" s="130">
        <f>(IF(G84='base para costos'!$G$3,'base para costos'!$H$3)+IF(G84='base para costos'!$G$4,'base para costos'!$H$4)+IF(G84='base para costos'!$G$5,'base para costos'!$H$5)+IF(G84='base para costos'!$G$6,'base para costos'!$H$6)+IF(G84='base para costos'!$G$7,'base para costos'!$H$7)+IF(G84='base para costos'!$G$8,'base para costos'!$H$8)+IF(G84='base para costos'!$G$9,'base para costos'!$H$9)+IF(G84='base para costos'!$G$10,'base para costos'!$H$10)+IF(G84='base para costos'!$G$11,'base para costos'!$H$11))</f>
        <v>0</v>
      </c>
      <c r="I84" s="132">
        <f>(C84/(('base para costos'!$J$3-D84)/100))</f>
        <v>34845.371134020621</v>
      </c>
      <c r="J84" s="133">
        <f>(C84/(('base para costos'!$J$3-D84)/100-(0.08)))</f>
        <v>37977.539325842699</v>
      </c>
      <c r="K84" s="157">
        <f t="shared" si="10"/>
        <v>30.954999999999998</v>
      </c>
      <c r="L84" s="134"/>
      <c r="M84" s="134">
        <f t="shared" si="11"/>
        <v>0</v>
      </c>
      <c r="N84" s="135">
        <f t="shared" si="12"/>
        <v>48953.595481207907</v>
      </c>
      <c r="O84" s="142" t="s">
        <v>215</v>
      </c>
      <c r="P84" s="147" t="s">
        <v>214</v>
      </c>
    </row>
    <row r="85" spans="1:16" s="136" customFormat="1" ht="12">
      <c r="A85" s="140" t="s">
        <v>543</v>
      </c>
      <c r="B85" s="25" t="s">
        <v>544</v>
      </c>
      <c r="C85" s="141">
        <v>19721</v>
      </c>
      <c r="D85" s="137">
        <v>3</v>
      </c>
      <c r="E85" s="130">
        <v>16</v>
      </c>
      <c r="F85" s="131">
        <f t="shared" si="9"/>
        <v>19.36</v>
      </c>
      <c r="G85" s="147" t="s">
        <v>905</v>
      </c>
      <c r="H85" s="130">
        <f>(IF(G85='base para costos'!$G$3,'base para costos'!$H$3)+IF(G85='base para costos'!$G$4,'base para costos'!$H$4)+IF(G85='base para costos'!$G$5,'base para costos'!$H$5)+IF(G85='base para costos'!$G$6,'base para costos'!$H$6)+IF(G85='base para costos'!$G$7,'base para costos'!$H$7)+IF(G85='base para costos'!$G$8,'base para costos'!$H$8)+IF(G85='base para costos'!$G$9,'base para costos'!$H$9)+IF(G85='base para costos'!$G$10,'base para costos'!$H$10)+IF(G85='base para costos'!$G$11,'base para costos'!$H$11))</f>
        <v>0</v>
      </c>
      <c r="I85" s="132">
        <f>(C85/(('base para costos'!$J$3-D85)/100))</f>
        <v>20330.927835051549</v>
      </c>
      <c r="J85" s="133">
        <f>(C85/(('base para costos'!$J$3-D85)/100-(0.08)))</f>
        <v>22158.426966292136</v>
      </c>
      <c r="K85" s="157">
        <f t="shared" si="10"/>
        <v>31.56</v>
      </c>
      <c r="L85" s="134"/>
      <c r="M85" s="134">
        <f t="shared" si="11"/>
        <v>0</v>
      </c>
      <c r="N85" s="135">
        <f t="shared" si="12"/>
        <v>28815.020455873757</v>
      </c>
      <c r="O85" s="142" t="s">
        <v>155</v>
      </c>
      <c r="P85" s="147" t="s">
        <v>235</v>
      </c>
    </row>
    <row r="86" spans="1:16" s="136" customFormat="1" ht="12">
      <c r="A86" s="140" t="s">
        <v>603</v>
      </c>
      <c r="B86" s="25" t="s">
        <v>604</v>
      </c>
      <c r="C86" s="141">
        <v>7475</v>
      </c>
      <c r="D86" s="137">
        <v>3</v>
      </c>
      <c r="E86" s="130">
        <v>16</v>
      </c>
      <c r="F86" s="131">
        <f t="shared" si="9"/>
        <v>19.36</v>
      </c>
      <c r="G86" s="147" t="s">
        <v>905</v>
      </c>
      <c r="H86" s="130">
        <f>(IF(G86='base para costos'!$G$3,'base para costos'!$H$3)+IF(G86='base para costos'!$G$4,'base para costos'!$H$4)+IF(G86='base para costos'!$G$5,'base para costos'!$H$5)+IF(G86='base para costos'!$G$6,'base para costos'!$H$6)+IF(G86='base para costos'!$G$7,'base para costos'!$H$7)+IF(G86='base para costos'!$G$8,'base para costos'!$H$8)+IF(G86='base para costos'!$G$9,'base para costos'!$H$9)+IF(G86='base para costos'!$G$10,'base para costos'!$H$10)+IF(G86='base para costos'!$G$11,'base para costos'!$H$11))</f>
        <v>0</v>
      </c>
      <c r="I86" s="132">
        <f>(C86/(('base para costos'!$J$3-D86)/100))</f>
        <v>7706.1855670103096</v>
      </c>
      <c r="J86" s="133">
        <f>(C86/(('base para costos'!$J$3-D86)/100-(0.08)))</f>
        <v>8398.8764044943819</v>
      </c>
      <c r="K86" s="157">
        <f t="shared" si="10"/>
        <v>31.56</v>
      </c>
      <c r="L86" s="134"/>
      <c r="M86" s="134">
        <f t="shared" si="11"/>
        <v>0</v>
      </c>
      <c r="N86" s="135">
        <f t="shared" si="12"/>
        <v>10921.97545295149</v>
      </c>
      <c r="O86" s="142" t="s">
        <v>301</v>
      </c>
      <c r="P86" s="147" t="s">
        <v>235</v>
      </c>
    </row>
    <row r="87" spans="1:16" s="136" customFormat="1" ht="12">
      <c r="A87" s="140" t="s">
        <v>798</v>
      </c>
      <c r="B87" s="25" t="s">
        <v>799</v>
      </c>
      <c r="C87" s="141">
        <v>3770</v>
      </c>
      <c r="D87" s="137">
        <v>3</v>
      </c>
      <c r="E87" s="130">
        <v>16</v>
      </c>
      <c r="F87" s="131">
        <f t="shared" si="9"/>
        <v>19.36</v>
      </c>
      <c r="G87" s="147" t="s">
        <v>905</v>
      </c>
      <c r="H87" s="130">
        <f>(IF(G87='base para costos'!$G$3,'base para costos'!$H$3)+IF(G87='base para costos'!$G$4,'base para costos'!$H$4)+IF(G87='base para costos'!$G$5,'base para costos'!$H$5)+IF(G87='base para costos'!$G$6,'base para costos'!$H$6)+IF(G87='base para costos'!$G$7,'base para costos'!$H$7)+IF(G87='base para costos'!$G$8,'base para costos'!$H$8)+IF(G87='base para costos'!$G$9,'base para costos'!$H$9)+IF(G87='base para costos'!$G$10,'base para costos'!$H$10)+IF(G87='base para costos'!$G$11,'base para costos'!$H$11))</f>
        <v>0</v>
      </c>
      <c r="I87" s="132">
        <f>(C87/(('base para costos'!$J$3-D87)/100))</f>
        <v>3886.5979381443299</v>
      </c>
      <c r="J87" s="133">
        <f>(C87/(('base para costos'!$J$3-D87)/100-(0.08)))</f>
        <v>4235.9550561797751</v>
      </c>
      <c r="K87" s="157">
        <f t="shared" si="10"/>
        <v>31.56</v>
      </c>
      <c r="L87" s="134"/>
      <c r="M87" s="134">
        <f t="shared" si="11"/>
        <v>0</v>
      </c>
      <c r="N87" s="135">
        <f t="shared" si="12"/>
        <v>5508.4745762711864</v>
      </c>
      <c r="O87" s="142" t="s">
        <v>232</v>
      </c>
      <c r="P87" s="147" t="s">
        <v>235</v>
      </c>
    </row>
    <row r="89" spans="1:16" s="136" customFormat="1" ht="12">
      <c r="A89" s="25" t="s">
        <v>1109</v>
      </c>
      <c r="B89" s="25" t="s">
        <v>1110</v>
      </c>
      <c r="C89" s="138">
        <v>1484989</v>
      </c>
      <c r="D89" s="137">
        <v>4</v>
      </c>
      <c r="E89" s="130">
        <v>12.15</v>
      </c>
      <c r="F89" s="131">
        <f t="shared" ref="F89:F98" si="13">E89*1.21</f>
        <v>14.701499999999999</v>
      </c>
      <c r="G89" s="147" t="s">
        <v>905</v>
      </c>
      <c r="H89" s="130">
        <f>(IF(G89='base para costos'!$G$3,'base para costos'!$H$3)+IF(G89='base para costos'!$G$4,'base para costos'!$H$4)+IF(G89='base para costos'!$G$5,'base para costos'!$H$5)+IF(G89='base para costos'!$G$6,'base para costos'!$H$6)+IF(G89='base para costos'!$G$7,'base para costos'!$H$7)+IF(G89='base para costos'!$G$8,'base para costos'!$H$8)+IF(G89='base para costos'!$G$9,'base para costos'!$H$9)+IF(G89='base para costos'!$G$10,'base para costos'!$H$10)+IF(G89='base para costos'!$G$11,'base para costos'!$H$11))</f>
        <v>0</v>
      </c>
      <c r="I89" s="132">
        <f>(C89/(('base para costos'!$J$3-D89)/100))</f>
        <v>1546863.5416666667</v>
      </c>
      <c r="J89" s="133">
        <f>(C89/(('base para costos'!$J$3-D89)/100-(0.08)))</f>
        <v>1687487.5</v>
      </c>
      <c r="K89" s="157">
        <f t="shared" ref="K89:K98" si="14">(D89+8+1.2)+(F89+H89)</f>
        <v>27.901499999999999</v>
      </c>
      <c r="L89" s="134"/>
      <c r="M89" s="134">
        <f t="shared" ref="M89:M98" si="15">L89*1.21</f>
        <v>0</v>
      </c>
      <c r="N89" s="135">
        <f t="shared" ref="N89:N98" si="16">C89/((100-K89)/100)+M89</f>
        <v>2059666.9833630382</v>
      </c>
      <c r="O89" s="136" t="s">
        <v>1140</v>
      </c>
      <c r="P89" s="136" t="s">
        <v>6</v>
      </c>
    </row>
    <row r="90" spans="1:16" s="110" customFormat="1" ht="12">
      <c r="A90" s="346" t="s">
        <v>195</v>
      </c>
      <c r="B90" s="347" t="s">
        <v>196</v>
      </c>
      <c r="C90" s="24">
        <v>426000.01</v>
      </c>
      <c r="D90" s="103">
        <v>7</v>
      </c>
      <c r="E90" s="102">
        <v>12.15</v>
      </c>
      <c r="F90" s="3">
        <f t="shared" si="13"/>
        <v>14.701499999999999</v>
      </c>
      <c r="G90" s="101" t="s">
        <v>905</v>
      </c>
      <c r="H90" s="102">
        <f>(IF(G90='base para costos'!$G$3,'base para costos'!$H$3)+IF(G90='base para costos'!$G$4,'base para costos'!$H$4)+IF(G90='base para costos'!$G$5,'base para costos'!$H$5)+IF(G90='base para costos'!$G$6,'base para costos'!$H$6)+IF(G90='base para costos'!$G$7,'base para costos'!$H$7)+IF(G90='base para costos'!$G$8,'base para costos'!$H$8)+IF(G90='base para costos'!$G$9,'base para costos'!$H$9)+IF(G90='base para costos'!$G$10,'base para costos'!$H$10)+IF(G90='base para costos'!$G$11,'base para costos'!$H$11))</f>
        <v>0</v>
      </c>
      <c r="I90" s="1">
        <f>(C90/(('base para costos'!$J$3-D90)/100))</f>
        <v>458064.52688172041</v>
      </c>
      <c r="J90" s="2">
        <f>(C90/(('base para costos'!$J$3-D90)/100-(0.08)))</f>
        <v>501176.48235294112</v>
      </c>
      <c r="K90" s="17">
        <f t="shared" si="14"/>
        <v>30.901499999999999</v>
      </c>
      <c r="L90" s="19">
        <v>0</v>
      </c>
      <c r="M90" s="19">
        <f t="shared" si="15"/>
        <v>0</v>
      </c>
      <c r="N90" s="13">
        <f t="shared" si="16"/>
        <v>616511.22672706353</v>
      </c>
      <c r="O90" s="317" t="s">
        <v>32</v>
      </c>
      <c r="P90" s="101" t="s">
        <v>6</v>
      </c>
    </row>
    <row r="91" spans="1:16" s="110" customFormat="1" ht="12">
      <c r="A91" s="348" t="s">
        <v>1020</v>
      </c>
      <c r="B91" s="348" t="s">
        <v>1021</v>
      </c>
      <c r="C91" s="342">
        <v>1373430.3</v>
      </c>
      <c r="D91" s="103">
        <v>5</v>
      </c>
      <c r="E91" s="102">
        <v>12.15</v>
      </c>
      <c r="F91" s="3">
        <f t="shared" si="13"/>
        <v>14.701499999999999</v>
      </c>
      <c r="G91" s="101" t="s">
        <v>905</v>
      </c>
      <c r="H91" s="102">
        <f>(IF(G91='base para costos'!$G$3,'base para costos'!$H$3)+IF(G91='base para costos'!$G$4,'base para costos'!$H$4)+IF(G91='base para costos'!$G$5,'base para costos'!$H$5)+IF(G91='base para costos'!$G$6,'base para costos'!$H$6)+IF(G91='base para costos'!$G$7,'base para costos'!$H$7)+IF(G91='base para costos'!$G$8,'base para costos'!$H$8)+IF(G91='base para costos'!$G$9,'base para costos'!$H$9)+IF(G91='base para costos'!$G$10,'base para costos'!$H$10)+IF(G91='base para costos'!$G$11,'base para costos'!$H$11))</f>
        <v>0</v>
      </c>
      <c r="I91" s="1">
        <f>(C91/(('base para costos'!$J$3-D91)/100))</f>
        <v>1445716.105263158</v>
      </c>
      <c r="J91" s="2">
        <f>(C91/(('base para costos'!$J$3-D91)/100-(0.08)))</f>
        <v>1578655.5172413795</v>
      </c>
      <c r="K91" s="17">
        <f t="shared" si="14"/>
        <v>28.901499999999999</v>
      </c>
      <c r="L91" s="19">
        <v>0</v>
      </c>
      <c r="M91" s="19">
        <f t="shared" si="15"/>
        <v>0</v>
      </c>
      <c r="N91" s="13">
        <f t="shared" si="16"/>
        <v>1931728.939429102</v>
      </c>
      <c r="O91" s="110" t="s">
        <v>1300</v>
      </c>
      <c r="P91" s="110" t="s">
        <v>6</v>
      </c>
    </row>
    <row r="92" spans="1:16" s="110" customFormat="1" ht="12">
      <c r="A92" s="348" t="s">
        <v>1022</v>
      </c>
      <c r="B92" s="348" t="s">
        <v>1023</v>
      </c>
      <c r="C92" s="342">
        <v>1114358.29</v>
      </c>
      <c r="D92" s="103">
        <v>3</v>
      </c>
      <c r="E92" s="102">
        <v>12.15</v>
      </c>
      <c r="F92" s="3">
        <f t="shared" si="13"/>
        <v>14.701499999999999</v>
      </c>
      <c r="G92" s="101" t="s">
        <v>905</v>
      </c>
      <c r="H92" s="102">
        <f>(IF(G92='base para costos'!$G$3,'base para costos'!$H$3)+IF(G92='base para costos'!$G$4,'base para costos'!$H$4)+IF(G92='base para costos'!$G$5,'base para costos'!$H$5)+IF(G92='base para costos'!$G$6,'base para costos'!$H$6)+IF(G92='base para costos'!$G$7,'base para costos'!$H$7)+IF(G92='base para costos'!$G$8,'base para costos'!$H$8)+IF(G92='base para costos'!$G$9,'base para costos'!$H$9)+IF(G92='base para costos'!$G$10,'base para costos'!$H$10)+IF(G92='base para costos'!$G$11,'base para costos'!$H$11))</f>
        <v>0</v>
      </c>
      <c r="I92" s="1">
        <f>(C92/(('base para costos'!$J$3-D92)/100))</f>
        <v>1148822.9793814435</v>
      </c>
      <c r="J92" s="2">
        <f>(C92/(('base para costos'!$J$3-D92)/100-(0.08)))</f>
        <v>1252087.966292135</v>
      </c>
      <c r="K92" s="17">
        <f t="shared" si="14"/>
        <v>26.901499999999999</v>
      </c>
      <c r="L92" s="19">
        <v>0</v>
      </c>
      <c r="M92" s="19">
        <f t="shared" si="15"/>
        <v>0</v>
      </c>
      <c r="N92" s="13">
        <f t="shared" si="16"/>
        <v>1524461.2269745618</v>
      </c>
      <c r="O92" s="110" t="s">
        <v>35</v>
      </c>
      <c r="P92" s="110" t="s">
        <v>6</v>
      </c>
    </row>
    <row r="93" spans="1:16" s="110" customFormat="1" ht="12">
      <c r="A93" s="348" t="s">
        <v>1024</v>
      </c>
      <c r="B93" s="348" t="s">
        <v>1025</v>
      </c>
      <c r="C93" s="342">
        <v>1174010</v>
      </c>
      <c r="D93" s="103">
        <v>3</v>
      </c>
      <c r="E93" s="102">
        <v>12.15</v>
      </c>
      <c r="F93" s="3">
        <f t="shared" si="13"/>
        <v>14.701499999999999</v>
      </c>
      <c r="G93" s="101" t="s">
        <v>1310</v>
      </c>
      <c r="H93" s="102">
        <f>(IF(G93='base para costos'!$G$3,'base para costos'!$H$3)+IF(G93='base para costos'!$G$4,'base para costos'!$H$4)+IF(G93='base para costos'!$G$5,'base para costos'!$H$5)+IF(G93='base para costos'!$G$6,'base para costos'!$H$6)+IF(G93='base para costos'!$G$7,'base para costos'!$H$7)+IF(G93='base para costos'!$G$8,'base para costos'!$H$8)+IF(G93='base para costos'!$G$9,'base para costos'!$H$9)+IF(G93='base para costos'!$G$10,'base para costos'!$H$10)+IF(G93='base para costos'!$G$11,'base para costos'!$H$11))</f>
        <v>19.965</v>
      </c>
      <c r="I93" s="343">
        <f>(C93/(('base para costos'!$J$3-D93)/100))</f>
        <v>1210319.5876288661</v>
      </c>
      <c r="J93" s="344">
        <f>(C93/(('base para costos'!$J$3-D93)/100-(0.08)))</f>
        <v>1319112.3595505618</v>
      </c>
      <c r="K93" s="17">
        <f t="shared" si="14"/>
        <v>46.866500000000002</v>
      </c>
      <c r="L93" s="19">
        <v>0</v>
      </c>
      <c r="M93" s="19">
        <f t="shared" si="15"/>
        <v>0</v>
      </c>
      <c r="N93" s="13">
        <f t="shared" si="16"/>
        <v>2209547.648846773</v>
      </c>
      <c r="O93" s="110" t="s">
        <v>35</v>
      </c>
      <c r="P93" s="110" t="s">
        <v>6</v>
      </c>
    </row>
    <row r="94" spans="1:16" s="110" customFormat="1" ht="12">
      <c r="A94" s="348" t="s">
        <v>1026</v>
      </c>
      <c r="B94" s="348" t="s">
        <v>1027</v>
      </c>
      <c r="C94" s="342">
        <v>988571</v>
      </c>
      <c r="D94" s="103">
        <v>3</v>
      </c>
      <c r="E94" s="102">
        <v>12.15</v>
      </c>
      <c r="F94" s="3">
        <f t="shared" si="13"/>
        <v>14.701499999999999</v>
      </c>
      <c r="G94" s="101" t="s">
        <v>1309</v>
      </c>
      <c r="H94" s="102">
        <f>(IF(G94='base para costos'!$G$3,'base para costos'!$H$3)+IF(G94='base para costos'!$G$4,'base para costos'!$H$4)+IF(G94='base para costos'!$G$5,'base para costos'!$H$5)+IF(G94='base para costos'!$G$6,'base para costos'!$H$6)+IF(G94='base para costos'!$G$7,'base para costos'!$H$7)+IF(G94='base para costos'!$G$8,'base para costos'!$H$8)+IF(G94='base para costos'!$G$9,'base para costos'!$H$9)+IF(G94='base para costos'!$G$10,'base para costos'!$H$10)+IF(G94='base para costos'!$G$11,'base para costos'!$H$11))</f>
        <v>14.398999999999999</v>
      </c>
      <c r="I94" s="1">
        <f>(C94/(('base para costos'!$J$3-D94)/100))</f>
        <v>1019145.3608247422</v>
      </c>
      <c r="J94" s="2">
        <f>(C94/(('base para costos'!$J$3-D94)/100-(0.08)))</f>
        <v>1110753.9325842697</v>
      </c>
      <c r="K94" s="17">
        <f t="shared" si="14"/>
        <v>41.3005</v>
      </c>
      <c r="L94" s="19">
        <v>0</v>
      </c>
      <c r="M94" s="19">
        <f t="shared" si="15"/>
        <v>0</v>
      </c>
      <c r="N94" s="13">
        <f t="shared" si="16"/>
        <v>1684121.6705423384</v>
      </c>
      <c r="O94" s="110" t="s">
        <v>1300</v>
      </c>
      <c r="P94" s="110" t="s">
        <v>6</v>
      </c>
    </row>
    <row r="95" spans="1:16" s="110" customFormat="1" ht="12">
      <c r="A95" s="348" t="s">
        <v>1030</v>
      </c>
      <c r="B95" s="348" t="s">
        <v>1031</v>
      </c>
      <c r="C95" s="342">
        <v>542533.19999999995</v>
      </c>
      <c r="D95" s="103">
        <v>5</v>
      </c>
      <c r="E95" s="102">
        <v>12.15</v>
      </c>
      <c r="F95" s="3">
        <f t="shared" si="13"/>
        <v>14.701499999999999</v>
      </c>
      <c r="G95" s="101" t="s">
        <v>905</v>
      </c>
      <c r="H95" s="102">
        <f>(IF(G95='base para costos'!$G$3,'base para costos'!$H$3)+IF(G95='base para costos'!$G$4,'base para costos'!$H$4)+IF(G95='base para costos'!$G$5,'base para costos'!$H$5)+IF(G95='base para costos'!$G$6,'base para costos'!$H$6)+IF(G95='base para costos'!$G$7,'base para costos'!$H$7)+IF(G95='base para costos'!$G$8,'base para costos'!$H$8)+IF(G95='base para costos'!$G$9,'base para costos'!$H$9)+IF(G95='base para costos'!$G$10,'base para costos'!$H$10)+IF(G95='base para costos'!$G$11,'base para costos'!$H$11))</f>
        <v>0</v>
      </c>
      <c r="I95" s="1">
        <f>(C95/(('base para costos'!$J$3-D95)/100))</f>
        <v>571087.57894736843</v>
      </c>
      <c r="J95" s="2">
        <f>(C95/(('base para costos'!$J$3-D95)/100-(0.08)))</f>
        <v>623601.37931034481</v>
      </c>
      <c r="K95" s="17">
        <f t="shared" si="14"/>
        <v>28.901499999999999</v>
      </c>
      <c r="L95" s="19">
        <v>0</v>
      </c>
      <c r="M95" s="19">
        <f t="shared" si="15"/>
        <v>0</v>
      </c>
      <c r="N95" s="13">
        <f t="shared" si="16"/>
        <v>763072.63866326294</v>
      </c>
      <c r="O95" s="110" t="s">
        <v>35</v>
      </c>
      <c r="P95" s="110" t="s">
        <v>6</v>
      </c>
    </row>
    <row r="96" spans="1:16" s="110" customFormat="1" ht="12">
      <c r="A96" s="348" t="s">
        <v>1032</v>
      </c>
      <c r="B96" s="348" t="s">
        <v>1033</v>
      </c>
      <c r="C96" s="342">
        <v>538890</v>
      </c>
      <c r="D96" s="103">
        <v>7</v>
      </c>
      <c r="E96" s="102">
        <v>12.15</v>
      </c>
      <c r="F96" s="3">
        <f t="shared" si="13"/>
        <v>14.701499999999999</v>
      </c>
      <c r="G96" s="101" t="s">
        <v>905</v>
      </c>
      <c r="H96" s="102">
        <f>(IF(G96='base para costos'!$G$3,'base para costos'!$H$3)+IF(G96='base para costos'!$G$4,'base para costos'!$H$4)+IF(G96='base para costos'!$G$5,'base para costos'!$H$5)+IF(G96='base para costos'!$G$6,'base para costos'!$H$6)+IF(G96='base para costos'!$G$7,'base para costos'!$H$7)+IF(G96='base para costos'!$G$8,'base para costos'!$H$8)+IF(G96='base para costos'!$G$9,'base para costos'!$H$9)+IF(G96='base para costos'!$G$10,'base para costos'!$H$10)+IF(G96='base para costos'!$G$11,'base para costos'!$H$11))</f>
        <v>0</v>
      </c>
      <c r="I96" s="1">
        <f>(C96/(('base para costos'!$J$3-D96)/100))</f>
        <v>579451.61290322582</v>
      </c>
      <c r="J96" s="2">
        <f>(C96/(('base para costos'!$J$3-D96)/100-(0.08)))</f>
        <v>633988.23529411759</v>
      </c>
      <c r="K96" s="17">
        <f t="shared" si="14"/>
        <v>30.901499999999999</v>
      </c>
      <c r="L96" s="19">
        <v>0</v>
      </c>
      <c r="M96" s="19">
        <f t="shared" si="15"/>
        <v>0</v>
      </c>
      <c r="N96" s="13">
        <f t="shared" si="16"/>
        <v>779886.68350253627</v>
      </c>
      <c r="O96" s="110" t="s">
        <v>35</v>
      </c>
      <c r="P96" s="110" t="s">
        <v>6</v>
      </c>
    </row>
    <row r="97" spans="1:16" s="110" customFormat="1" ht="12">
      <c r="A97" s="348" t="s">
        <v>1063</v>
      </c>
      <c r="B97" s="348" t="s">
        <v>1085</v>
      </c>
      <c r="C97" s="342">
        <v>526731.71</v>
      </c>
      <c r="D97" s="103">
        <v>7</v>
      </c>
      <c r="E97" s="102">
        <v>12.15</v>
      </c>
      <c r="F97" s="3">
        <f t="shared" si="13"/>
        <v>14.701499999999999</v>
      </c>
      <c r="G97" s="101" t="s">
        <v>905</v>
      </c>
      <c r="H97" s="102">
        <f>(IF(G97='base para costos'!$G$3,'base para costos'!$H$3)+IF(G97='base para costos'!$G$4,'base para costos'!$H$4)+IF(G97='base para costos'!$G$5,'base para costos'!$H$5)+IF(G97='base para costos'!$G$6,'base para costos'!$H$6)+IF(G97='base para costos'!$G$7,'base para costos'!$H$7)+IF(G97='base para costos'!$G$8,'base para costos'!$H$8)+IF(G97='base para costos'!$G$9,'base para costos'!$H$9)+IF(G97='base para costos'!$G$10,'base para costos'!$H$10)+IF(G97='base para costos'!$G$11,'base para costos'!$H$11))</f>
        <v>0</v>
      </c>
      <c r="I97" s="1">
        <f>(C97/(('base para costos'!$J$3-D97)/100))</f>
        <v>566378.18279569887</v>
      </c>
      <c r="J97" s="2">
        <f>(C97/(('base para costos'!$J$3-D97)/100-(0.08)))</f>
        <v>619684.36470588227</v>
      </c>
      <c r="K97" s="17">
        <f t="shared" si="14"/>
        <v>30.901499999999999</v>
      </c>
      <c r="L97" s="19">
        <v>0</v>
      </c>
      <c r="M97" s="19">
        <f t="shared" si="15"/>
        <v>0</v>
      </c>
      <c r="N97" s="13">
        <f t="shared" si="16"/>
        <v>762291.0917024248</v>
      </c>
      <c r="O97" s="110" t="s">
        <v>946</v>
      </c>
      <c r="P97" s="110" t="s">
        <v>6</v>
      </c>
    </row>
    <row r="98" spans="1:16" s="110" customFormat="1" ht="12">
      <c r="A98" s="348" t="s">
        <v>1064</v>
      </c>
      <c r="B98" s="348" t="s">
        <v>1087</v>
      </c>
      <c r="C98" s="342">
        <v>631042.25</v>
      </c>
      <c r="D98" s="103">
        <v>3</v>
      </c>
      <c r="E98" s="102">
        <v>12.15</v>
      </c>
      <c r="F98" s="3">
        <f t="shared" si="13"/>
        <v>14.701499999999999</v>
      </c>
      <c r="G98" s="101" t="s">
        <v>905</v>
      </c>
      <c r="H98" s="102">
        <f>(IF(G98='base para costos'!$G$3,'base para costos'!$H$3)+IF(G98='base para costos'!$G$4,'base para costos'!$H$4)+IF(G98='base para costos'!$G$5,'base para costos'!$H$5)+IF(G98='base para costos'!$G$6,'base para costos'!$H$6)+IF(G98='base para costos'!$G$7,'base para costos'!$H$7)+IF(G98='base para costos'!$G$8,'base para costos'!$H$8)+IF(G98='base para costos'!$G$9,'base para costos'!$H$9)+IF(G98='base para costos'!$G$10,'base para costos'!$H$10)+IF(G98='base para costos'!$G$11,'base para costos'!$H$11))</f>
        <v>0</v>
      </c>
      <c r="I98" s="1">
        <f>(C98/(('base para costos'!$J$3-D98)/100))</f>
        <v>650559.02061855677</v>
      </c>
      <c r="J98" s="2">
        <f>(C98/(('base para costos'!$J$3-D98)/100-(0.08)))</f>
        <v>709036.23595505615</v>
      </c>
      <c r="K98" s="17">
        <f t="shared" si="14"/>
        <v>26.901499999999999</v>
      </c>
      <c r="L98" s="19">
        <v>0</v>
      </c>
      <c r="M98" s="19">
        <f t="shared" si="15"/>
        <v>0</v>
      </c>
      <c r="N98" s="13">
        <f t="shared" si="16"/>
        <v>863276.60622310988</v>
      </c>
      <c r="O98" s="110" t="s">
        <v>35</v>
      </c>
      <c r="P98" s="110" t="s">
        <v>6</v>
      </c>
    </row>
    <row r="100" spans="1:16" s="110" customFormat="1" ht="13.2">
      <c r="A100" s="349" t="s">
        <v>1179</v>
      </c>
      <c r="B100" s="349" t="s">
        <v>1180</v>
      </c>
      <c r="C100" s="338">
        <v>577563</v>
      </c>
      <c r="D100" s="99">
        <v>3</v>
      </c>
      <c r="E100" s="102">
        <v>12.15</v>
      </c>
      <c r="F100" s="3">
        <f>E100*1.21</f>
        <v>14.701499999999999</v>
      </c>
      <c r="G100" s="101" t="s">
        <v>905</v>
      </c>
      <c r="H100" s="102">
        <f>(IF(G100='base para costos'!$G$3,'base para costos'!$H$3)+IF(G100='base para costos'!$G$4,'base para costos'!$H$4)+IF(G100='base para costos'!$G$5,'base para costos'!$H$5)+IF(G100='base para costos'!$G$6,'base para costos'!$H$6)+IF(G100='base para costos'!$G$7,'base para costos'!$H$7)+IF(G100='base para costos'!$G$8,'base para costos'!$H$8)+IF(G100='base para costos'!$G$9,'base para costos'!$H$9)+IF(G100='base para costos'!$G$10,'base para costos'!$H$10)+IF(G100='base para costos'!$G$11,'base para costos'!$H$11))</f>
        <v>0</v>
      </c>
      <c r="I100" s="1">
        <f>(C100/(('base para costos'!$J$3-D100)/100))</f>
        <v>595425.77319587627</v>
      </c>
      <c r="J100" s="2">
        <f>(C100/(('base para costos'!$J$3-D100)/100-(0.08)))</f>
        <v>648947.19101123593</v>
      </c>
      <c r="K100" s="17">
        <f>(D100+8+1.2)+(F100+H100)</f>
        <v>26.901499999999999</v>
      </c>
      <c r="L100" s="19">
        <v>0</v>
      </c>
      <c r="M100" s="19">
        <f>L100*1.21</f>
        <v>0</v>
      </c>
      <c r="N100" s="13">
        <f>C100/((100-K100)/100)+M100</f>
        <v>790116.07625327469</v>
      </c>
      <c r="O100" s="110" t="s">
        <v>1097</v>
      </c>
      <c r="P100" s="110" t="s">
        <v>6</v>
      </c>
    </row>
    <row r="102" spans="1:16" s="110" customFormat="1" ht="13.2">
      <c r="A102" s="349" t="s">
        <v>1223</v>
      </c>
      <c r="B102" s="349" t="s">
        <v>1222</v>
      </c>
      <c r="C102" s="345">
        <v>1174010</v>
      </c>
      <c r="D102" s="99">
        <v>2</v>
      </c>
      <c r="E102" s="102">
        <v>12.15</v>
      </c>
      <c r="F102" s="3">
        <f>E102*1.21</f>
        <v>14.701499999999999</v>
      </c>
      <c r="G102" s="101" t="s">
        <v>905</v>
      </c>
      <c r="H102" s="102">
        <f>(IF(G102='base para costos'!$G$3,'base para costos'!$H$3)+IF(G102='base para costos'!$G$4,'base para costos'!$H$4)+IF(G102='base para costos'!$G$5,'base para costos'!$H$5)+IF(G102='base para costos'!$G$6,'base para costos'!$H$6)+IF(G102='base para costos'!$G$7,'base para costos'!$H$7)+IF(G102='base para costos'!$G$8,'base para costos'!$H$8)+IF(G102='base para costos'!$G$9,'base para costos'!$H$9)+IF(G102='base para costos'!$G$10,'base para costos'!$H$10)+IF(G102='base para costos'!$G$11,'base para costos'!$H$11))</f>
        <v>0</v>
      </c>
      <c r="I102" s="1">
        <f>(C102/(('base para costos'!$J$3-D102)/100))</f>
        <v>1197969.387755102</v>
      </c>
      <c r="J102" s="2">
        <f>(C102/(('base para costos'!$J$3-D102)/100-(0.08)))</f>
        <v>1304455.5555555555</v>
      </c>
      <c r="K102" s="17">
        <f>(D102+8+1.2)+(F102+H102)</f>
        <v>25.901499999999999</v>
      </c>
      <c r="L102" s="19">
        <v>0</v>
      </c>
      <c r="M102" s="19">
        <f>L102*1.21</f>
        <v>0</v>
      </c>
      <c r="N102" s="13">
        <f>C102/((100-K102)/100)+M102</f>
        <v>1584391.0470522344</v>
      </c>
      <c r="O102" s="110" t="s">
        <v>1224</v>
      </c>
      <c r="P102" s="110" t="s">
        <v>6</v>
      </c>
    </row>
    <row r="103" spans="1:16" s="110" customFormat="1" ht="13.2">
      <c r="A103" s="349" t="s">
        <v>1270</v>
      </c>
      <c r="B103" s="349" t="s">
        <v>1271</v>
      </c>
      <c r="C103" s="345">
        <v>490000</v>
      </c>
      <c r="D103" s="99">
        <v>3</v>
      </c>
      <c r="E103" s="102">
        <v>14</v>
      </c>
      <c r="F103" s="3">
        <f>E103*1.21</f>
        <v>16.939999999999998</v>
      </c>
      <c r="G103" s="101" t="s">
        <v>1308</v>
      </c>
      <c r="H103" s="102">
        <f>(IF(G103='base para costos'!$G$3,'base para costos'!$H$3)+IF(G103='base para costos'!$G$4,'base para costos'!$H$4)+IF(G103='base para costos'!$G$5,'base para costos'!$H$5)+IF(G103='base para costos'!$G$6,'base para costos'!$H$6)+IF(G103='base para costos'!$G$7,'base para costos'!$H$7)+IF(G103='base para costos'!$G$8,'base para costos'!$H$8)+IF(G103='base para costos'!$G$9,'base para costos'!$H$9)+IF(G103='base para costos'!$G$10,'base para costos'!$H$10)+IF(G103='base para costos'!$G$11,'base para costos'!$H$11))</f>
        <v>8.9540000000000006</v>
      </c>
      <c r="I103" s="1">
        <f>(C103/(('base para costos'!$J$3-D103)/100))</f>
        <v>505154.63917525776</v>
      </c>
      <c r="J103" s="2">
        <f>(C103/(('base para costos'!$J$3-D103)/100-(0.08)))</f>
        <v>550561.79775280901</v>
      </c>
      <c r="K103" s="17">
        <f>(D103+8+1.2)+(F103+H103)</f>
        <v>38.093999999999994</v>
      </c>
      <c r="L103" s="19">
        <v>0</v>
      </c>
      <c r="M103" s="19">
        <f>L103*1.21</f>
        <v>0</v>
      </c>
      <c r="N103" s="13">
        <f>C103/((100-K103)/100)+M103</f>
        <v>791522.6310858397</v>
      </c>
      <c r="O103" s="110" t="s">
        <v>1141</v>
      </c>
      <c r="P103" s="110" t="s">
        <v>6</v>
      </c>
    </row>
    <row r="104" spans="1:16" s="136" customFormat="1" ht="13.8">
      <c r="A104" s="164" t="s">
        <v>1148</v>
      </c>
      <c r="B104" s="164" t="s">
        <v>1149</v>
      </c>
      <c r="C104" s="138">
        <v>542533.19999999995</v>
      </c>
      <c r="D104" s="129">
        <v>5</v>
      </c>
      <c r="E104" s="130">
        <v>12.15</v>
      </c>
      <c r="F104" s="131">
        <f>E104*1.21</f>
        <v>14.701499999999999</v>
      </c>
      <c r="G104" s="147" t="s">
        <v>905</v>
      </c>
      <c r="H104" s="130">
        <f>(IF(G104='base para costos'!$G$3,'base para costos'!$H$3)+IF(G104='base para costos'!$G$4,'base para costos'!$H$4)+IF(G104='base para costos'!$G$5,'base para costos'!$H$5)+IF(G104='base para costos'!$G$6,'base para costos'!$H$6)+IF(G104='base para costos'!$G$7,'base para costos'!$H$7)+IF(G104='base para costos'!$G$8,'base para costos'!$H$8)+IF(G104='base para costos'!$G$9,'base para costos'!$H$9)+IF(G104='base para costos'!$G$10,'base para costos'!$H$10)+IF(G104='base para costos'!$G$11,'base para costos'!$H$11))</f>
        <v>0</v>
      </c>
      <c r="I104" s="132">
        <f>(C104/(('base para costos'!$J$3-D104)/100))</f>
        <v>571087.57894736843</v>
      </c>
      <c r="J104" s="133">
        <f>(C104/(('base para costos'!$J$3-D104)/100-(0.08)))</f>
        <v>623601.37931034481</v>
      </c>
      <c r="K104" s="157">
        <f>(D104+8+1.2)+(F104+H104)</f>
        <v>28.901499999999999</v>
      </c>
      <c r="L104" s="134"/>
      <c r="M104" s="134">
        <f>L104*1.21</f>
        <v>0</v>
      </c>
      <c r="N104" s="135">
        <f>C104/((100-K104)/100)+M104</f>
        <v>763072.63866326294</v>
      </c>
      <c r="O104" s="136" t="s">
        <v>1151</v>
      </c>
      <c r="P104" s="136" t="s">
        <v>6</v>
      </c>
    </row>
    <row r="105" spans="1:16" s="136" customFormat="1" ht="13.8">
      <c r="A105" s="164" t="s">
        <v>1152</v>
      </c>
      <c r="B105" s="164" t="s">
        <v>1153</v>
      </c>
      <c r="C105" s="138">
        <v>560989</v>
      </c>
      <c r="D105" s="129">
        <v>10</v>
      </c>
      <c r="E105" s="130">
        <v>12.15</v>
      </c>
      <c r="F105" s="131">
        <f>E105*1.21</f>
        <v>14.701499999999999</v>
      </c>
      <c r="G105" s="147" t="s">
        <v>905</v>
      </c>
      <c r="H105" s="130">
        <f>(IF(G105='base para costos'!$G$3,'base para costos'!$H$3)+IF(G105='base para costos'!$G$4,'base para costos'!$H$4)+IF(G105='base para costos'!$G$5,'base para costos'!$H$5)+IF(G105='base para costos'!$G$6,'base para costos'!$H$6)+IF(G105='base para costos'!$G$7,'base para costos'!$H$7)+IF(G105='base para costos'!$G$8,'base para costos'!$H$8)+IF(G105='base para costos'!$G$9,'base para costos'!$H$9)+IF(G105='base para costos'!$G$10,'base para costos'!$H$10)+IF(G105='base para costos'!$G$11,'base para costos'!$H$11))</f>
        <v>0</v>
      </c>
      <c r="I105" s="132">
        <f>(C105/(('base para costos'!$J$3-D105)/100))</f>
        <v>623321.11111111112</v>
      </c>
      <c r="J105" s="133">
        <f>(C105/(('base para costos'!$J$3-D105)/100-(0.08)))</f>
        <v>684132.92682926822</v>
      </c>
      <c r="K105" s="157">
        <f>(D105+8+1.2)+(F105+H105)</f>
        <v>33.901499999999999</v>
      </c>
      <c r="L105" s="134"/>
      <c r="M105" s="134">
        <f>L105*1.21</f>
        <v>0</v>
      </c>
      <c r="N105" s="135">
        <f>C105/((100-K105)/100)+M105</f>
        <v>848716.68797325203</v>
      </c>
      <c r="O105" s="136" t="s">
        <v>260</v>
      </c>
      <c r="P105" s="136" t="s">
        <v>6</v>
      </c>
    </row>
    <row r="107" spans="1:16" s="136" customFormat="1" ht="12">
      <c r="A107" s="350" t="s">
        <v>12</v>
      </c>
      <c r="B107" s="351" t="s">
        <v>13</v>
      </c>
      <c r="C107" s="141">
        <v>575174</v>
      </c>
      <c r="D107" s="137">
        <v>10</v>
      </c>
      <c r="E107" s="130">
        <v>14.15</v>
      </c>
      <c r="F107" s="131">
        <f t="shared" ref="F107:F114" si="17">E107*1.21</f>
        <v>17.121500000000001</v>
      </c>
      <c r="G107" s="101" t="s">
        <v>905</v>
      </c>
      <c r="H107" s="130">
        <f>(IF(G107='base para costos'!$G$3,'base para costos'!$H$3)+IF(G107='base para costos'!$G$4,'base para costos'!$H$4)+IF(G107='base para costos'!$G$5,'base para costos'!$H$5)+IF(G107='base para costos'!$G$6,'base para costos'!$H$6)+IF(G107='base para costos'!$G$7,'base para costos'!$H$7)+IF(G107='base para costos'!$G$8,'base para costos'!$H$8)+IF(G107='base para costos'!$G$9,'base para costos'!$H$9)+IF(G107='base para costos'!$G$10,'base para costos'!$H$10)+IF(G107='base para costos'!$G$11,'base para costos'!$H$11))</f>
        <v>0</v>
      </c>
      <c r="I107" s="132">
        <f>(C107/(('base para costos'!$J$3-D107)/100))</f>
        <v>639082.22222222225</v>
      </c>
      <c r="J107" s="133">
        <f>(C107/(('base para costos'!$J$3-D107)/100-(0.08)))</f>
        <v>701431.70731707313</v>
      </c>
      <c r="K107" s="157">
        <f t="shared" ref="K107:K114" si="18">(D107+8+1.2)+(F107+H107)</f>
        <v>36.3215</v>
      </c>
      <c r="L107" s="134"/>
      <c r="M107" s="134">
        <f t="shared" ref="M107:M114" si="19">L107*1.21</f>
        <v>0</v>
      </c>
      <c r="N107" s="135">
        <f t="shared" ref="N107:N114" si="20">C107/((100-K107)/100)+M107</f>
        <v>903246.77874007705</v>
      </c>
      <c r="O107" s="142" t="s">
        <v>15</v>
      </c>
      <c r="P107" s="147" t="s">
        <v>14</v>
      </c>
    </row>
    <row r="108" spans="1:16" s="136" customFormat="1" ht="12">
      <c r="A108" s="350" t="s">
        <v>23</v>
      </c>
      <c r="B108" s="351" t="s">
        <v>24</v>
      </c>
      <c r="C108" s="141">
        <v>460522</v>
      </c>
      <c r="D108" s="137">
        <v>10</v>
      </c>
      <c r="E108" s="130">
        <v>14.15</v>
      </c>
      <c r="F108" s="131">
        <f t="shared" si="17"/>
        <v>17.121500000000001</v>
      </c>
      <c r="G108" s="147" t="s">
        <v>1244</v>
      </c>
      <c r="H108" s="130">
        <f>(IF(G108='base para costos'!$G$3,'base para costos'!$H$3)+IF(G108='base para costos'!$G$4,'base para costos'!$H$4)+IF(G108='base para costos'!$G$5,'base para costos'!$H$5)+IF(G108='base para costos'!$G$6,'base para costos'!$H$6)+IF(G108='base para costos'!$G$7,'base para costos'!$H$7)+IF(G108='base para costos'!$G$8,'base para costos'!$H$8)+IF(G108='base para costos'!$G$9,'base para costos'!$H$9)+IF(G108='base para costos'!$G$10,'base para costos'!$H$10)+IF(G108='base para costos'!$G$11,'base para costos'!$H$11))</f>
        <v>0</v>
      </c>
      <c r="I108" s="132">
        <f>(C108/(('base para costos'!$J$3-D108)/100))</f>
        <v>511691.11111111112</v>
      </c>
      <c r="J108" s="133">
        <f>(C108/(('base para costos'!$J$3-D108)/100-(0.08)))</f>
        <v>561612.19512195117</v>
      </c>
      <c r="K108" s="157">
        <f t="shared" si="18"/>
        <v>36.3215</v>
      </c>
      <c r="L108" s="134"/>
      <c r="M108" s="134">
        <f t="shared" si="19"/>
        <v>0</v>
      </c>
      <c r="N108" s="135">
        <f t="shared" si="20"/>
        <v>723198.56780546019</v>
      </c>
      <c r="O108" s="142" t="s">
        <v>25</v>
      </c>
      <c r="P108" s="147" t="s">
        <v>14</v>
      </c>
    </row>
    <row r="109" spans="1:16" s="136" customFormat="1" ht="12">
      <c r="A109" s="350" t="s">
        <v>46</v>
      </c>
      <c r="B109" s="351" t="s">
        <v>47</v>
      </c>
      <c r="C109" s="141">
        <v>474882</v>
      </c>
      <c r="D109" s="137">
        <v>3</v>
      </c>
      <c r="E109" s="130">
        <v>14.15</v>
      </c>
      <c r="F109" s="131">
        <f t="shared" si="17"/>
        <v>17.121500000000001</v>
      </c>
      <c r="G109" s="147" t="s">
        <v>905</v>
      </c>
      <c r="H109" s="130">
        <f>(IF(G109='base para costos'!$G$3,'base para costos'!$H$3)+IF(G109='base para costos'!$G$4,'base para costos'!$H$4)+IF(G109='base para costos'!$G$5,'base para costos'!$H$5)+IF(G109='base para costos'!$G$6,'base para costos'!$H$6)+IF(G109='base para costos'!$G$7,'base para costos'!$H$7)+IF(G109='base para costos'!$G$8,'base para costos'!$H$8)+IF(G109='base para costos'!$G$9,'base para costos'!$H$9)+IF(G109='base para costos'!$G$10,'base para costos'!$H$10)+IF(G109='base para costos'!$G$11,'base para costos'!$H$11))</f>
        <v>0</v>
      </c>
      <c r="I109" s="132">
        <f>(C109/(('base para costos'!$J$3-D109)/100))</f>
        <v>489569.07216494845</v>
      </c>
      <c r="J109" s="133">
        <f>(C109/(('base para costos'!$J$3-D109)/100-(0.08)))</f>
        <v>533575.28089887637</v>
      </c>
      <c r="K109" s="157">
        <f t="shared" si="18"/>
        <v>29.3215</v>
      </c>
      <c r="L109" s="134"/>
      <c r="M109" s="134">
        <f t="shared" si="19"/>
        <v>0</v>
      </c>
      <c r="N109" s="135">
        <f t="shared" si="20"/>
        <v>671890.3202529765</v>
      </c>
      <c r="O109" s="142" t="s">
        <v>35</v>
      </c>
      <c r="P109" s="147" t="s">
        <v>14</v>
      </c>
    </row>
    <row r="110" spans="1:16" s="136" customFormat="1" ht="12">
      <c r="A110" s="346" t="s">
        <v>135</v>
      </c>
      <c r="B110" s="347" t="s">
        <v>136</v>
      </c>
      <c r="C110" s="24">
        <v>765510</v>
      </c>
      <c r="D110" s="103">
        <v>3</v>
      </c>
      <c r="E110" s="102">
        <v>14.15</v>
      </c>
      <c r="F110" s="3">
        <f t="shared" si="17"/>
        <v>17.121500000000001</v>
      </c>
      <c r="G110" s="101" t="s">
        <v>905</v>
      </c>
      <c r="H110" s="102">
        <f>(IF(G110='base para costos'!$G$3,'base para costos'!$H$3)+IF(G110='base para costos'!$G$4,'base para costos'!$H$4)+IF(G110='base para costos'!$G$5,'base para costos'!$H$5)+IF(G110='base para costos'!$G$6,'base para costos'!$H$6)+IF(G110='base para costos'!$G$7,'base para costos'!$H$7)+IF(G110='base para costos'!$G$8,'base para costos'!$H$8)+IF(G110='base para costos'!$G$9,'base para costos'!$H$9)+IF(G110='base para costos'!$G$10,'base para costos'!$H$10)+IF(G110='base para costos'!$G$11,'base para costos'!$H$11))</f>
        <v>0</v>
      </c>
      <c r="I110" s="1">
        <f>(C110/(('base para costos'!$J$3-D110)/100))</f>
        <v>789185.56701030931</v>
      </c>
      <c r="J110" s="2">
        <f>(C110/(('base para costos'!$J$3-D110)/100-(0.08)))</f>
        <v>860123.59550561791</v>
      </c>
      <c r="K110" s="17">
        <f t="shared" si="18"/>
        <v>29.3215</v>
      </c>
      <c r="L110" s="19"/>
      <c r="M110" s="19">
        <f t="shared" si="19"/>
        <v>0</v>
      </c>
      <c r="N110" s="13">
        <f t="shared" si="20"/>
        <v>1083087.5018570004</v>
      </c>
      <c r="O110" s="317" t="s">
        <v>15</v>
      </c>
      <c r="P110" s="101" t="s">
        <v>14</v>
      </c>
    </row>
    <row r="111" spans="1:16" s="136" customFormat="1" ht="12">
      <c r="A111" s="350" t="s">
        <v>173</v>
      </c>
      <c r="B111" s="351" t="s">
        <v>174</v>
      </c>
      <c r="C111" s="141">
        <v>633721</v>
      </c>
      <c r="D111" s="137">
        <v>3</v>
      </c>
      <c r="E111" s="130">
        <v>14.15</v>
      </c>
      <c r="F111" s="131">
        <f t="shared" si="17"/>
        <v>17.121500000000001</v>
      </c>
      <c r="G111" s="147" t="s">
        <v>905</v>
      </c>
      <c r="H111" s="130">
        <f>(IF(G111='base para costos'!$G$3,'base para costos'!$H$3)+IF(G111='base para costos'!$G$4,'base para costos'!$H$4)+IF(G111='base para costos'!$G$5,'base para costos'!$H$5)+IF(G111='base para costos'!$G$6,'base para costos'!$H$6)+IF(G111='base para costos'!$G$7,'base para costos'!$H$7)+IF(G111='base para costos'!$G$8,'base para costos'!$H$8)+IF(G111='base para costos'!$G$9,'base para costos'!$H$9)+IF(G111='base para costos'!$G$10,'base para costos'!$H$10)+IF(G111='base para costos'!$G$11,'base para costos'!$H$11))</f>
        <v>0</v>
      </c>
      <c r="I111" s="132">
        <f>(C111/(('base para costos'!$J$3-D111)/100))</f>
        <v>653320.618556701</v>
      </c>
      <c r="J111" s="133">
        <f>(C111/(('base para costos'!$J$3-D111)/100-(0.08)))</f>
        <v>712046.06741573033</v>
      </c>
      <c r="K111" s="157">
        <f t="shared" si="18"/>
        <v>29.3215</v>
      </c>
      <c r="L111" s="134"/>
      <c r="M111" s="134">
        <f t="shared" si="19"/>
        <v>0</v>
      </c>
      <c r="N111" s="135">
        <f t="shared" si="20"/>
        <v>896624.85762997239</v>
      </c>
      <c r="O111" s="142" t="s">
        <v>175</v>
      </c>
      <c r="P111" s="147" t="s">
        <v>14</v>
      </c>
    </row>
    <row r="112" spans="1:16" s="136" customFormat="1" ht="12">
      <c r="A112" s="351" t="s">
        <v>1119</v>
      </c>
      <c r="B112" s="351" t="s">
        <v>1120</v>
      </c>
      <c r="C112" s="138">
        <v>694990</v>
      </c>
      <c r="D112" s="129">
        <v>10</v>
      </c>
      <c r="E112" s="130">
        <v>14.15</v>
      </c>
      <c r="F112" s="131">
        <f t="shared" si="17"/>
        <v>17.121500000000001</v>
      </c>
      <c r="G112" s="147" t="s">
        <v>905</v>
      </c>
      <c r="H112" s="130">
        <f>(IF(G112='base para costos'!$G$3,'base para costos'!$H$3)+IF(G112='base para costos'!$G$4,'base para costos'!$H$4)+IF(G112='base para costos'!$G$5,'base para costos'!$H$5)+IF(G112='base para costos'!$G$6,'base para costos'!$H$6)+IF(G112='base para costos'!$G$7,'base para costos'!$H$7)+IF(G112='base para costos'!$G$8,'base para costos'!$H$8)+IF(G112='base para costos'!$G$9,'base para costos'!$H$9)+IF(G112='base para costos'!$G$10,'base para costos'!$H$10)+IF(G112='base para costos'!$G$11,'base para costos'!$H$11))</f>
        <v>0</v>
      </c>
      <c r="I112" s="132">
        <f>(C112/(('base para costos'!$J$3-D112)/100))</f>
        <v>772211.11111111112</v>
      </c>
      <c r="J112" s="133">
        <f>(C112/(('base para costos'!$J$3-D112)/100-(0.08)))</f>
        <v>847548.78048780479</v>
      </c>
      <c r="K112" s="157">
        <f t="shared" si="18"/>
        <v>36.3215</v>
      </c>
      <c r="L112" s="134"/>
      <c r="M112" s="134">
        <f t="shared" si="19"/>
        <v>0</v>
      </c>
      <c r="N112" s="135">
        <f t="shared" si="20"/>
        <v>1091404.4771783254</v>
      </c>
      <c r="O112" s="136" t="s">
        <v>1140</v>
      </c>
      <c r="P112" s="136" t="s">
        <v>14</v>
      </c>
    </row>
    <row r="113" spans="1:16" s="136" customFormat="1" ht="12">
      <c r="A113" s="351" t="s">
        <v>1123</v>
      </c>
      <c r="B113" s="351" t="s">
        <v>1124</v>
      </c>
      <c r="C113" s="138">
        <v>654990</v>
      </c>
      <c r="D113" s="129">
        <v>4</v>
      </c>
      <c r="E113" s="130">
        <v>14.15</v>
      </c>
      <c r="F113" s="131">
        <f t="shared" si="17"/>
        <v>17.121500000000001</v>
      </c>
      <c r="G113" s="147" t="s">
        <v>905</v>
      </c>
      <c r="H113" s="130">
        <f>(IF(G113='base para costos'!$G$3,'base para costos'!$H$3)+IF(G113='base para costos'!$G$4,'base para costos'!$H$4)+IF(G113='base para costos'!$G$5,'base para costos'!$H$5)+IF(G113='base para costos'!$G$6,'base para costos'!$H$6)+IF(G113='base para costos'!$G$7,'base para costos'!$H$7)+IF(G113='base para costos'!$G$8,'base para costos'!$H$8)+IF(G113='base para costos'!$G$9,'base para costos'!$H$9)+IF(G113='base para costos'!$G$10,'base para costos'!$H$10)+IF(G113='base para costos'!$G$11,'base para costos'!$H$11))</f>
        <v>0</v>
      </c>
      <c r="I113" s="132">
        <f>(C113/(('base para costos'!$J$3-D113)/100))</f>
        <v>682281.25</v>
      </c>
      <c r="J113" s="133">
        <f>(C113/(('base para costos'!$J$3-D113)/100-(0.08)))</f>
        <v>744306.81818181823</v>
      </c>
      <c r="K113" s="157">
        <f t="shared" si="18"/>
        <v>30.3215</v>
      </c>
      <c r="L113" s="134"/>
      <c r="M113" s="134">
        <f t="shared" si="19"/>
        <v>0</v>
      </c>
      <c r="N113" s="135">
        <f t="shared" si="20"/>
        <v>940017.36547141511</v>
      </c>
      <c r="O113" s="136" t="s">
        <v>1140</v>
      </c>
      <c r="P113" s="136" t="s">
        <v>14</v>
      </c>
    </row>
    <row r="114" spans="1:16" s="136" customFormat="1" ht="12">
      <c r="A114" s="351" t="s">
        <v>1127</v>
      </c>
      <c r="B114" s="351" t="s">
        <v>1128</v>
      </c>
      <c r="C114" s="138">
        <v>584990</v>
      </c>
      <c r="D114" s="129">
        <v>4</v>
      </c>
      <c r="E114" s="130">
        <v>14.15</v>
      </c>
      <c r="F114" s="131">
        <f t="shared" si="17"/>
        <v>17.121500000000001</v>
      </c>
      <c r="G114" s="147" t="s">
        <v>905</v>
      </c>
      <c r="H114" s="130">
        <f>(IF(G114='base para costos'!$G$3,'base para costos'!$H$3)+IF(G114='base para costos'!$G$4,'base para costos'!$H$4)+IF(G114='base para costos'!$G$5,'base para costos'!$H$5)+IF(G114='base para costos'!$G$6,'base para costos'!$H$6)+IF(G114='base para costos'!$G$7,'base para costos'!$H$7)+IF(G114='base para costos'!$G$8,'base para costos'!$H$8)+IF(G114='base para costos'!$G$9,'base para costos'!$H$9)+IF(G114='base para costos'!$G$10,'base para costos'!$H$10)+IF(G114='base para costos'!$G$11,'base para costos'!$H$11))</f>
        <v>0</v>
      </c>
      <c r="I114" s="132">
        <f>(C114/(('base para costos'!$J$3-D114)/100))</f>
        <v>609364.58333333337</v>
      </c>
      <c r="J114" s="133">
        <f>(C114/(('base para costos'!$J$3-D114)/100-(0.08)))</f>
        <v>664761.36363636365</v>
      </c>
      <c r="K114" s="157">
        <f t="shared" si="18"/>
        <v>30.3215</v>
      </c>
      <c r="L114" s="134"/>
      <c r="M114" s="134">
        <f t="shared" si="19"/>
        <v>0</v>
      </c>
      <c r="N114" s="135">
        <f t="shared" si="20"/>
        <v>839555.960590426</v>
      </c>
      <c r="O114" s="136" t="s">
        <v>25</v>
      </c>
      <c r="P114" s="136" t="s">
        <v>14</v>
      </c>
    </row>
  </sheetData>
  <dataValidations count="1">
    <dataValidation type="list" allowBlank="1" showInputMessage="1" showErrorMessage="1" sqref="G5:G30 G32:G45 G67:G87 G65 G63 G57 G59 G61 G55 G53 G47:G51 G100 G102:G105 G89:G98 G107:G114">
      <formula1>$G$3:$G$11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J15" sqref="J15"/>
    </sheetView>
  </sheetViews>
  <sheetFormatPr baseColWidth="10" defaultRowHeight="14.4"/>
  <sheetData>
    <row r="1" spans="1:3">
      <c r="A1" s="108" t="s">
        <v>1330</v>
      </c>
      <c r="B1" s="108" t="s">
        <v>1331</v>
      </c>
      <c r="C1" s="108" t="s">
        <v>1332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base para costos</vt:lpstr>
      <vt:lpstr>stock fisico </vt:lpstr>
      <vt:lpstr>CALCULADORA</vt:lpstr>
      <vt:lpstr>promedios</vt:lpstr>
      <vt:lpstr>calculadora de porcentaje</vt:lpstr>
      <vt:lpstr>PVP WEB LINK DE PAGO</vt:lpstr>
      <vt:lpstr>HORNOS OULET</vt:lpstr>
      <vt:lpstr>discontinuos</vt:lpstr>
      <vt:lpstr>costo envio</vt:lpstr>
      <vt:lpstr>cartuchos</vt:lpstr>
      <vt:lpstr>_3_cuotas_al_mismo_precio_que_publiques_8.90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2025-05-13T13:25:11Z</dcterms:modified>
</cp:coreProperties>
</file>